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mc:AlternateContent xmlns:mc="http://schemas.openxmlformats.org/markup-compatibility/2006">
    <mc:Choice Requires="x15">
      <x15ac:absPath xmlns:x15ac="http://schemas.microsoft.com/office/spreadsheetml/2010/11/ac" url="Z:\Survey of Pedestrian and Vehicular Traffic\Annual Tables\"/>
    </mc:Choice>
  </mc:AlternateContent>
  <xr:revisionPtr revIDLastSave="0" documentId="13_ncr:1_{280B3E9F-205A-4B01-9A10-D2179400019B}" xr6:coauthVersionLast="36" xr6:coauthVersionMax="36" xr10:uidLastSave="{00000000-0000-0000-0000-000000000000}"/>
  <bookViews>
    <workbookView xWindow="0" yWindow="0" windowWidth="23040" windowHeight="9648" tabRatio="775" activeTab="2" xr2:uid="{00000000-000D-0000-FFFF-FFFF00000000}"/>
  </bookViews>
  <sheets>
    <sheet name="Key" sheetId="1" r:id="rId1"/>
    <sheet name="Schedule" sheetId="2" r:id="rId2"/>
    <sheet name="By Location Entering" sheetId="3" r:id="rId3"/>
    <sheet name="By Entrance Entering" sheetId="4" r:id="rId4"/>
    <sheet name="By Location Carpool Entering" sheetId="6" r:id="rId5"/>
    <sheet name="By Location Arriving" sheetId="8" r:id="rId6"/>
    <sheet name="By Location Departing" sheetId="9" r:id="rId7"/>
    <sheet name="PMD Breakdown Entering" sheetId="10" r:id="rId8"/>
    <sheet name="Carpool Breakdown Entering" sheetId="14" r:id="rId9"/>
    <sheet name="By Bus Stop Arriving" sheetId="15" r:id="rId10"/>
    <sheet name="By Bus Stop Departing" sheetId="16" r:id="rId11"/>
    <sheet name="Entering 1" sheetId="19" state="hidden" r:id="rId12"/>
    <sheet name="Arriving 1" sheetId="20" state="hidden" r:id="rId13"/>
    <sheet name="Departing 1" sheetId="21" state="hidden" r:id="rId14"/>
    <sheet name="Buses Arriving" sheetId="22" state="hidden" r:id="rId15"/>
    <sheet name="SIO Entering (RCD)" sheetId="25" state="hidden" r:id="rId16"/>
    <sheet name="SIO Exiting (LSD)" sheetId="26" state="hidden" r:id="rId17"/>
    <sheet name="Coaster East Entering (CPD)" sheetId="27" state="hidden" r:id="rId18"/>
    <sheet name="Coaster East Exiting (CPD)" sheetId="28" state="hidden" r:id="rId19"/>
    <sheet name="Mesa Nueva Entering (AW)" sheetId="29" state="hidden" r:id="rId20"/>
    <sheet name="Mesa Nueva Exiting (AW)" sheetId="30" state="hidden" r:id="rId21"/>
    <sheet name="EC Connector Entering (AW)" sheetId="31" state="hidden" r:id="rId22"/>
    <sheet name="EC Connector Exiting (HSD)" sheetId="32" state="hidden" r:id="rId23"/>
    <sheet name="South Campus Entering (VLJD)" sheetId="33" state="hidden" r:id="rId24"/>
    <sheet name="South Campus Exiting (VLJD)" sheetId="34" state="hidden" r:id="rId25"/>
    <sheet name="Hillcrest Entering MCH (AD)" sheetId="35" state="hidden" r:id="rId26"/>
    <sheet name="Hillcrest Entering Campus (GD)" sheetId="36" state="hidden" r:id="rId27"/>
    <sheet name="Hillcrest Exiting Campus (GD)" sheetId="37" state="hidden" r:id="rId28"/>
    <sheet name="Hillcrest Exiting MCH (AD)" sheetId="38" state="hidden" r:id="rId29"/>
    <sheet name="West Campus INTRA" sheetId="39" state="hidden" r:id="rId30"/>
    <sheet name="North Campus INTRA" sheetId="40" state="hidden" r:id="rId31"/>
    <sheet name="South Campus INTRA" sheetId="41" state="hidden" r:id="rId32"/>
  </sheets>
  <definedNames>
    <definedName name="J5e" localSheetId="19">#REF!</definedName>
  </definedNames>
  <calcPr calcId="191029"/>
  <extLst>
    <ext uri="GoogleSheetsCustomDataVersion1">
      <go:sheetsCustomData xmlns:go="http://customooxmlschemas.google.com/" r:id="rId45" roundtripDataSignature="AMtx7mj3+9t1ZmyrSRLuINBnuLFtQ7FYgw=="/>
    </ext>
  </extLst>
</workbook>
</file>

<file path=xl/calcChain.xml><?xml version="1.0" encoding="utf-8"?>
<calcChain xmlns="http://schemas.openxmlformats.org/spreadsheetml/2006/main">
  <c r="S24" i="3" l="1"/>
  <c r="S52" i="3" l="1"/>
  <c r="S32" i="3"/>
  <c r="O56" i="41" l="1"/>
  <c r="N56" i="41"/>
  <c r="G56" i="41"/>
  <c r="F56" i="41"/>
  <c r="L55" i="41"/>
  <c r="BK51" i="41"/>
  <c r="BI51" i="41"/>
  <c r="BF51" i="41"/>
  <c r="BC51" i="41"/>
  <c r="AZ51" i="41"/>
  <c r="AV51" i="41"/>
  <c r="AQ51" i="41"/>
  <c r="AM51" i="41"/>
  <c r="AH51" i="41"/>
  <c r="AC51" i="41"/>
  <c r="X51" i="41"/>
  <c r="S51" i="41"/>
  <c r="O51" i="41"/>
  <c r="K51" i="41"/>
  <c r="H51" i="41"/>
  <c r="E51" i="41"/>
  <c r="BL49" i="41"/>
  <c r="BL46" i="41"/>
  <c r="BK45" i="41"/>
  <c r="BI45" i="41"/>
  <c r="BF45" i="41"/>
  <c r="BC45" i="41"/>
  <c r="AZ45" i="41"/>
  <c r="AV45" i="41"/>
  <c r="AQ45" i="41"/>
  <c r="AM45" i="41"/>
  <c r="AH45" i="41"/>
  <c r="AC45" i="41"/>
  <c r="X45" i="41"/>
  <c r="S45" i="41"/>
  <c r="O45" i="41"/>
  <c r="K45" i="41"/>
  <c r="H45" i="41"/>
  <c r="E45" i="41"/>
  <c r="BL45" i="41" s="1"/>
  <c r="BK39" i="41"/>
  <c r="BI39" i="41"/>
  <c r="BF39" i="41"/>
  <c r="BC39" i="41"/>
  <c r="AZ39" i="41"/>
  <c r="AV39" i="41"/>
  <c r="AQ39" i="41"/>
  <c r="AM39" i="41"/>
  <c r="AH39" i="41"/>
  <c r="AC39" i="41"/>
  <c r="X39" i="41"/>
  <c r="S39" i="41"/>
  <c r="O39" i="41"/>
  <c r="K39" i="41"/>
  <c r="H39" i="41"/>
  <c r="E39" i="41"/>
  <c r="BL37" i="41"/>
  <c r="BL34" i="41"/>
  <c r="BK33" i="41"/>
  <c r="BI33" i="41"/>
  <c r="BF33" i="41"/>
  <c r="BC33" i="41"/>
  <c r="AZ33" i="41"/>
  <c r="AV33" i="41"/>
  <c r="AQ33" i="41"/>
  <c r="AM33" i="41"/>
  <c r="AH33" i="41"/>
  <c r="AC33" i="41"/>
  <c r="X33" i="41"/>
  <c r="S33" i="41"/>
  <c r="O33" i="41"/>
  <c r="K33" i="41"/>
  <c r="H33" i="41"/>
  <c r="E33" i="41"/>
  <c r="BL33" i="41" s="1"/>
  <c r="BK27" i="41"/>
  <c r="BI27" i="41"/>
  <c r="BF27" i="41"/>
  <c r="BC27" i="41"/>
  <c r="AZ27" i="41"/>
  <c r="AV27" i="41"/>
  <c r="AQ27" i="41"/>
  <c r="AM27" i="41"/>
  <c r="AH27" i="41"/>
  <c r="AC27" i="41"/>
  <c r="X27" i="41"/>
  <c r="S27" i="41"/>
  <c r="O27" i="41"/>
  <c r="K27" i="41"/>
  <c r="H27" i="41"/>
  <c r="E27" i="41"/>
  <c r="BL27" i="41" s="1"/>
  <c r="BL25" i="41"/>
  <c r="BL22" i="41"/>
  <c r="BK21" i="41"/>
  <c r="BI21" i="41"/>
  <c r="BF21" i="41"/>
  <c r="BC21" i="41"/>
  <c r="AZ21" i="41"/>
  <c r="AV21" i="41"/>
  <c r="AQ21" i="41"/>
  <c r="AM21" i="41"/>
  <c r="AH21" i="41"/>
  <c r="AC21" i="41"/>
  <c r="X21" i="41"/>
  <c r="S21" i="41"/>
  <c r="O21" i="41"/>
  <c r="K21" i="41"/>
  <c r="H21" i="41"/>
  <c r="E21" i="41"/>
  <c r="BL21" i="41" s="1"/>
  <c r="BK15" i="41"/>
  <c r="R56" i="41" s="1"/>
  <c r="BI15" i="41"/>
  <c r="BF15" i="41"/>
  <c r="P56" i="41" s="1"/>
  <c r="BC15" i="41"/>
  <c r="AZ15" i="41"/>
  <c r="AV15" i="41"/>
  <c r="AQ15" i="41"/>
  <c r="L56" i="41" s="1"/>
  <c r="AM15" i="41"/>
  <c r="K56" i="41" s="1"/>
  <c r="AH15" i="41"/>
  <c r="J56" i="41" s="1"/>
  <c r="AC15" i="41"/>
  <c r="X15" i="41"/>
  <c r="H56" i="41" s="1"/>
  <c r="S15" i="41"/>
  <c r="O15" i="41"/>
  <c r="K15" i="41"/>
  <c r="H15" i="41"/>
  <c r="D56" i="41" s="1"/>
  <c r="E15" i="41"/>
  <c r="BL13" i="41"/>
  <c r="BL10" i="41"/>
  <c r="BK9" i="41"/>
  <c r="R55" i="41" s="1"/>
  <c r="BI9" i="41"/>
  <c r="Q55" i="41" s="1"/>
  <c r="BF9" i="41"/>
  <c r="BC9" i="41"/>
  <c r="O55" i="41" s="1"/>
  <c r="AZ9" i="41"/>
  <c r="N55" i="41" s="1"/>
  <c r="AV9" i="41"/>
  <c r="M55" i="41" s="1"/>
  <c r="AQ9" i="41"/>
  <c r="AM9" i="41"/>
  <c r="K55" i="41" s="1"/>
  <c r="AH9" i="41"/>
  <c r="J55" i="41" s="1"/>
  <c r="AC9" i="41"/>
  <c r="I55" i="41" s="1"/>
  <c r="X9" i="41"/>
  <c r="S9" i="41"/>
  <c r="G55" i="41" s="1"/>
  <c r="O9" i="41"/>
  <c r="F55" i="41" s="1"/>
  <c r="K9" i="41"/>
  <c r="E55" i="41" s="1"/>
  <c r="H9" i="41"/>
  <c r="D55" i="41" s="1"/>
  <c r="E9" i="41"/>
  <c r="C55" i="41" s="1"/>
  <c r="O41" i="40"/>
  <c r="L41" i="40"/>
  <c r="G41" i="40"/>
  <c r="D41" i="40"/>
  <c r="O40" i="40"/>
  <c r="N40" i="40"/>
  <c r="G40" i="40"/>
  <c r="F40" i="40"/>
  <c r="BR35" i="40"/>
  <c r="BP35" i="40"/>
  <c r="BM35" i="40"/>
  <c r="BJ35" i="40"/>
  <c r="BG35" i="40"/>
  <c r="BC35" i="40"/>
  <c r="AX35" i="40"/>
  <c r="AT35" i="40"/>
  <c r="AO35" i="40"/>
  <c r="AJ35" i="40"/>
  <c r="AE35" i="40"/>
  <c r="Z35" i="40"/>
  <c r="V35" i="40"/>
  <c r="Q35" i="40"/>
  <c r="L35" i="40"/>
  <c r="G35" i="40"/>
  <c r="BR33" i="40"/>
  <c r="BP33" i="40"/>
  <c r="BM33" i="40"/>
  <c r="BJ33" i="40"/>
  <c r="BG33" i="40"/>
  <c r="BC33" i="40"/>
  <c r="AX33" i="40"/>
  <c r="AT33" i="40"/>
  <c r="AO33" i="40"/>
  <c r="AJ33" i="40"/>
  <c r="AE33" i="40"/>
  <c r="Z33" i="40"/>
  <c r="V33" i="40"/>
  <c r="Q33" i="40"/>
  <c r="L33" i="40"/>
  <c r="G33" i="40"/>
  <c r="BS30" i="40"/>
  <c r="BS29" i="40"/>
  <c r="BR27" i="40"/>
  <c r="BP27" i="40"/>
  <c r="BM27" i="40"/>
  <c r="BJ27" i="40"/>
  <c r="BG27" i="40"/>
  <c r="BC27" i="40"/>
  <c r="AX27" i="40"/>
  <c r="AT27" i="40"/>
  <c r="AO27" i="40"/>
  <c r="AJ27" i="40"/>
  <c r="AE27" i="40"/>
  <c r="Z27" i="40"/>
  <c r="V27" i="40"/>
  <c r="Q27" i="40"/>
  <c r="L27" i="40"/>
  <c r="G27" i="40"/>
  <c r="BS27" i="40" s="1"/>
  <c r="BR25" i="40"/>
  <c r="BP25" i="40"/>
  <c r="BM25" i="40"/>
  <c r="BJ25" i="40"/>
  <c r="BG25" i="40"/>
  <c r="BC25" i="40"/>
  <c r="AX25" i="40"/>
  <c r="AT25" i="40"/>
  <c r="AO25" i="40"/>
  <c r="AJ25" i="40"/>
  <c r="AE25" i="40"/>
  <c r="Z25" i="40"/>
  <c r="V25" i="40"/>
  <c r="Q25" i="40"/>
  <c r="L25" i="40"/>
  <c r="G25" i="40"/>
  <c r="BS25" i="40" s="1"/>
  <c r="BS22" i="40"/>
  <c r="BS21" i="40"/>
  <c r="BR19" i="40"/>
  <c r="BP19" i="40"/>
  <c r="BM19" i="40"/>
  <c r="BJ19" i="40"/>
  <c r="BG19" i="40"/>
  <c r="BC19" i="40"/>
  <c r="AX19" i="40"/>
  <c r="AT19" i="40"/>
  <c r="AO19" i="40"/>
  <c r="AJ19" i="40"/>
  <c r="AE19" i="40"/>
  <c r="Z19" i="40"/>
  <c r="V19" i="40"/>
  <c r="Q19" i="40"/>
  <c r="L19" i="40"/>
  <c r="G19" i="40"/>
  <c r="BR17" i="40"/>
  <c r="BP17" i="40"/>
  <c r="BM17" i="40"/>
  <c r="BJ17" i="40"/>
  <c r="BG17" i="40"/>
  <c r="N41" i="40" s="1"/>
  <c r="BC17" i="40"/>
  <c r="AX17" i="40"/>
  <c r="AT17" i="40"/>
  <c r="AO17" i="40"/>
  <c r="AJ17" i="40"/>
  <c r="AE17" i="40"/>
  <c r="Z17" i="40"/>
  <c r="V17" i="40"/>
  <c r="F41" i="40" s="1"/>
  <c r="Q17" i="40"/>
  <c r="L17" i="40"/>
  <c r="G17" i="40"/>
  <c r="BS14" i="40"/>
  <c r="BS13" i="40"/>
  <c r="BR11" i="40"/>
  <c r="R40" i="40" s="1"/>
  <c r="BP11" i="40"/>
  <c r="Q40" i="40" s="1"/>
  <c r="BM11" i="40"/>
  <c r="P40" i="40" s="1"/>
  <c r="BJ11" i="40"/>
  <c r="BG11" i="40"/>
  <c r="BC11" i="40"/>
  <c r="AX11" i="40"/>
  <c r="AT11" i="40"/>
  <c r="K40" i="40" s="1"/>
  <c r="AO11" i="40"/>
  <c r="J40" i="40" s="1"/>
  <c r="AJ11" i="40"/>
  <c r="I40" i="40" s="1"/>
  <c r="AE11" i="40"/>
  <c r="H40" i="40" s="1"/>
  <c r="Z11" i="40"/>
  <c r="V11" i="40"/>
  <c r="Q11" i="40"/>
  <c r="L11" i="40"/>
  <c r="G11" i="40"/>
  <c r="BR9" i="40"/>
  <c r="BP9" i="40"/>
  <c r="BM9" i="40"/>
  <c r="P41" i="40" s="1"/>
  <c r="BJ9" i="40"/>
  <c r="BG9" i="40"/>
  <c r="BC9" i="40"/>
  <c r="M41" i="40" s="1"/>
  <c r="AX9" i="40"/>
  <c r="AT9" i="40"/>
  <c r="K41" i="40" s="1"/>
  <c r="AO9" i="40"/>
  <c r="AJ9" i="40"/>
  <c r="AE9" i="40"/>
  <c r="H41" i="40" s="1"/>
  <c r="Z9" i="40"/>
  <c r="V9" i="40"/>
  <c r="Q9" i="40"/>
  <c r="E41" i="40" s="1"/>
  <c r="L9" i="40"/>
  <c r="G9" i="40"/>
  <c r="BS9" i="40" s="1"/>
  <c r="BS8" i="40"/>
  <c r="BS5" i="40"/>
  <c r="O61" i="39"/>
  <c r="L61" i="39"/>
  <c r="G61" i="39"/>
  <c r="F61" i="39"/>
  <c r="D61" i="39"/>
  <c r="O60" i="39"/>
  <c r="L60" i="39"/>
  <c r="G60" i="39"/>
  <c r="D60" i="39"/>
  <c r="O59" i="39"/>
  <c r="L59" i="39"/>
  <c r="G59" i="39"/>
  <c r="D59" i="39"/>
  <c r="BK55" i="39"/>
  <c r="BI55" i="39"/>
  <c r="BF55" i="39"/>
  <c r="BC55" i="39"/>
  <c r="AZ55" i="39"/>
  <c r="AV55" i="39"/>
  <c r="AQ55" i="39"/>
  <c r="AM55" i="39"/>
  <c r="AH55" i="39"/>
  <c r="AC55" i="39"/>
  <c r="X55" i="39"/>
  <c r="S55" i="39"/>
  <c r="O55" i="39"/>
  <c r="K55" i="39"/>
  <c r="H55" i="39"/>
  <c r="E55" i="39"/>
  <c r="BK52" i="39"/>
  <c r="BI52" i="39"/>
  <c r="BF52" i="39"/>
  <c r="BC52" i="39"/>
  <c r="AZ52" i="39"/>
  <c r="AV52" i="39"/>
  <c r="AQ52" i="39"/>
  <c r="AM52" i="39"/>
  <c r="AH52" i="39"/>
  <c r="AC52" i="39"/>
  <c r="X52" i="39"/>
  <c r="S52" i="39"/>
  <c r="O52" i="39"/>
  <c r="K52" i="39"/>
  <c r="H52" i="39"/>
  <c r="E52" i="39"/>
  <c r="BL50" i="39"/>
  <c r="BL49" i="39"/>
  <c r="BK48" i="39"/>
  <c r="BI48" i="39"/>
  <c r="BF48" i="39"/>
  <c r="BC48" i="39"/>
  <c r="AZ48" i="39"/>
  <c r="AV48" i="39"/>
  <c r="AQ48" i="39"/>
  <c r="AM48" i="39"/>
  <c r="AH48" i="39"/>
  <c r="AC48" i="39"/>
  <c r="X48" i="39"/>
  <c r="S48" i="39"/>
  <c r="O48" i="39"/>
  <c r="K48" i="39"/>
  <c r="H48" i="39"/>
  <c r="E48" i="39"/>
  <c r="BK42" i="39"/>
  <c r="BI42" i="39"/>
  <c r="BF42" i="39"/>
  <c r="BC42" i="39"/>
  <c r="AZ42" i="39"/>
  <c r="AV42" i="39"/>
  <c r="AQ42" i="39"/>
  <c r="AM42" i="39"/>
  <c r="AH42" i="39"/>
  <c r="AC42" i="39"/>
  <c r="X42" i="39"/>
  <c r="S42" i="39"/>
  <c r="O42" i="39"/>
  <c r="K42" i="39"/>
  <c r="H42" i="39"/>
  <c r="E42" i="39"/>
  <c r="BK39" i="39"/>
  <c r="BI39" i="39"/>
  <c r="BF39" i="39"/>
  <c r="BC39" i="39"/>
  <c r="AZ39" i="39"/>
  <c r="AV39" i="39"/>
  <c r="AQ39" i="39"/>
  <c r="AM39" i="39"/>
  <c r="AH39" i="39"/>
  <c r="AC39" i="39"/>
  <c r="X39" i="39"/>
  <c r="S39" i="39"/>
  <c r="O39" i="39"/>
  <c r="K39" i="39"/>
  <c r="H39" i="39"/>
  <c r="E39" i="39"/>
  <c r="BL39" i="39" s="1"/>
  <c r="BL37" i="39"/>
  <c r="BL36" i="39"/>
  <c r="BK35" i="39"/>
  <c r="BI35" i="39"/>
  <c r="BF35" i="39"/>
  <c r="BC35" i="39"/>
  <c r="AZ35" i="39"/>
  <c r="AV35" i="39"/>
  <c r="AQ35" i="39"/>
  <c r="AM35" i="39"/>
  <c r="AH35" i="39"/>
  <c r="AC35" i="39"/>
  <c r="X35" i="39"/>
  <c r="S35" i="39"/>
  <c r="O35" i="39"/>
  <c r="K35" i="39"/>
  <c r="H35" i="39"/>
  <c r="E35" i="39"/>
  <c r="BL35" i="39" s="1"/>
  <c r="BK29" i="39"/>
  <c r="R61" i="39" s="1"/>
  <c r="BI29" i="39"/>
  <c r="Q61" i="39" s="1"/>
  <c r="BF29" i="39"/>
  <c r="P61" i="39" s="1"/>
  <c r="BC29" i="39"/>
  <c r="AZ29" i="39"/>
  <c r="N61" i="39" s="1"/>
  <c r="AV29" i="39"/>
  <c r="AQ29" i="39"/>
  <c r="AM29" i="39"/>
  <c r="K61" i="39" s="1"/>
  <c r="AH29" i="39"/>
  <c r="J61" i="39" s="1"/>
  <c r="AC29" i="39"/>
  <c r="I61" i="39" s="1"/>
  <c r="X29" i="39"/>
  <c r="H61" i="39" s="1"/>
  <c r="S29" i="39"/>
  <c r="O29" i="39"/>
  <c r="K29" i="39"/>
  <c r="H29" i="39"/>
  <c r="E29" i="39"/>
  <c r="BL29" i="39" s="1"/>
  <c r="BK26" i="39"/>
  <c r="BI26" i="39"/>
  <c r="BF26" i="39"/>
  <c r="BC26" i="39"/>
  <c r="AZ26" i="39"/>
  <c r="AV26" i="39"/>
  <c r="AQ26" i="39"/>
  <c r="AM26" i="39"/>
  <c r="AH26" i="39"/>
  <c r="AC26" i="39"/>
  <c r="X26" i="39"/>
  <c r="S26" i="39"/>
  <c r="O26" i="39"/>
  <c r="K26" i="39"/>
  <c r="H26" i="39"/>
  <c r="E26" i="39"/>
  <c r="BL26" i="39" s="1"/>
  <c r="BL24" i="39"/>
  <c r="BL23" i="39"/>
  <c r="BK22" i="39"/>
  <c r="BI22" i="39"/>
  <c r="BF22" i="39"/>
  <c r="BC22" i="39"/>
  <c r="AZ22" i="39"/>
  <c r="AV22" i="39"/>
  <c r="AQ22" i="39"/>
  <c r="AM22" i="39"/>
  <c r="AH22" i="39"/>
  <c r="AC22" i="39"/>
  <c r="X22" i="39"/>
  <c r="S22" i="39"/>
  <c r="O22" i="39"/>
  <c r="K22" i="39"/>
  <c r="H22" i="39"/>
  <c r="E22" i="39"/>
  <c r="BL22" i="39" s="1"/>
  <c r="E16" i="39"/>
  <c r="C61" i="39" s="1"/>
  <c r="BK13" i="39"/>
  <c r="R60" i="39" s="1"/>
  <c r="BI13" i="39"/>
  <c r="Q60" i="39" s="1"/>
  <c r="BF13" i="39"/>
  <c r="P60" i="39" s="1"/>
  <c r="BC13" i="39"/>
  <c r="AZ13" i="39"/>
  <c r="AV13" i="39"/>
  <c r="M60" i="39" s="1"/>
  <c r="AQ13" i="39"/>
  <c r="AM13" i="39"/>
  <c r="AH13" i="39"/>
  <c r="J60" i="39" s="1"/>
  <c r="AC13" i="39"/>
  <c r="I60" i="39" s="1"/>
  <c r="X13" i="39"/>
  <c r="H60" i="39" s="1"/>
  <c r="S13" i="39"/>
  <c r="O13" i="39"/>
  <c r="K13" i="39"/>
  <c r="E60" i="39" s="1"/>
  <c r="H13" i="39"/>
  <c r="E13" i="39"/>
  <c r="BL11" i="39"/>
  <c r="BL10" i="39"/>
  <c r="BK9" i="39"/>
  <c r="R59" i="39" s="1"/>
  <c r="BI9" i="39"/>
  <c r="BF9" i="39"/>
  <c r="P59" i="39" s="1"/>
  <c r="BC9" i="39"/>
  <c r="AZ9" i="39"/>
  <c r="AV9" i="39"/>
  <c r="M59" i="39" s="1"/>
  <c r="AQ9" i="39"/>
  <c r="AM9" i="39"/>
  <c r="K59" i="39" s="1"/>
  <c r="AH9" i="39"/>
  <c r="J59" i="39" s="1"/>
  <c r="AC9" i="39"/>
  <c r="X9" i="39"/>
  <c r="H59" i="39" s="1"/>
  <c r="S9" i="39"/>
  <c r="O9" i="39"/>
  <c r="K9" i="39"/>
  <c r="E59" i="39" s="1"/>
  <c r="H9" i="39"/>
  <c r="E9" i="39"/>
  <c r="C59" i="39" s="1"/>
  <c r="AD15" i="38"/>
  <c r="T15" i="38"/>
  <c r="R15" i="38"/>
  <c r="N15" i="38"/>
  <c r="B15" i="38"/>
  <c r="AE14" i="38"/>
  <c r="AD14" i="38"/>
  <c r="AB14" i="38"/>
  <c r="Z14" i="38"/>
  <c r="X14" i="38"/>
  <c r="V14" i="38"/>
  <c r="T14" i="38"/>
  <c r="R14" i="38"/>
  <c r="P14" i="38"/>
  <c r="N14" i="38"/>
  <c r="L14" i="38"/>
  <c r="J14" i="38"/>
  <c r="H14" i="38"/>
  <c r="F14" i="38"/>
  <c r="D14" i="38"/>
  <c r="B14" i="38"/>
  <c r="AF13" i="38"/>
  <c r="AE12" i="38"/>
  <c r="AD12" i="38"/>
  <c r="AB12" i="38"/>
  <c r="Z12" i="38"/>
  <c r="X12" i="38"/>
  <c r="V12" i="38"/>
  <c r="T12" i="38"/>
  <c r="R12" i="38"/>
  <c r="P12" i="38"/>
  <c r="N12" i="38"/>
  <c r="L12" i="38"/>
  <c r="J12" i="38"/>
  <c r="H12" i="38"/>
  <c r="F12" i="38"/>
  <c r="D12" i="38"/>
  <c r="D15" i="38" s="1"/>
  <c r="B12" i="38"/>
  <c r="AF12" i="38" s="1"/>
  <c r="AF11" i="38"/>
  <c r="AE10" i="38"/>
  <c r="AD10" i="38"/>
  <c r="AB10" i="38"/>
  <c r="AB15" i="38" s="1"/>
  <c r="Z10" i="38"/>
  <c r="X10" i="38"/>
  <c r="X15" i="38" s="1"/>
  <c r="V10" i="38"/>
  <c r="T10" i="38"/>
  <c r="R10" i="38"/>
  <c r="P10" i="38"/>
  <c r="N10" i="38"/>
  <c r="L10" i="38"/>
  <c r="L15" i="38" s="1"/>
  <c r="J10" i="38"/>
  <c r="H10" i="38"/>
  <c r="H15" i="38" s="1"/>
  <c r="F10" i="38"/>
  <c r="D10" i="38"/>
  <c r="B10" i="38"/>
  <c r="AF10" i="38" s="1"/>
  <c r="AF9" i="38"/>
  <c r="BC18" i="37"/>
  <c r="AI18" i="37"/>
  <c r="BI17" i="37"/>
  <c r="BG17" i="37"/>
  <c r="BC17" i="37"/>
  <c r="AY17" i="37"/>
  <c r="AU17" i="37"/>
  <c r="AQ17" i="37"/>
  <c r="AM17" i="37"/>
  <c r="AI17" i="37"/>
  <c r="AE17" i="37"/>
  <c r="AA17" i="37"/>
  <c r="W17" i="37"/>
  <c r="W18" i="37" s="1"/>
  <c r="S17" i="37"/>
  <c r="O17" i="37"/>
  <c r="K17" i="37"/>
  <c r="G17" i="37"/>
  <c r="BJ16" i="37"/>
  <c r="BJ15" i="37"/>
  <c r="BI14" i="37"/>
  <c r="BI18" i="37" s="1"/>
  <c r="BG14" i="37"/>
  <c r="BC14" i="37"/>
  <c r="AY14" i="37"/>
  <c r="AU14" i="37"/>
  <c r="AQ14" i="37"/>
  <c r="AM14" i="37"/>
  <c r="AI14" i="37"/>
  <c r="AE14" i="37"/>
  <c r="AE18" i="37" s="1"/>
  <c r="AA14" i="37"/>
  <c r="W14" i="37"/>
  <c r="S14" i="37"/>
  <c r="O14" i="37"/>
  <c r="K14" i="37"/>
  <c r="K18" i="37" s="1"/>
  <c r="G14" i="37"/>
  <c r="BJ13" i="37"/>
  <c r="BJ12" i="37"/>
  <c r="BI11" i="37"/>
  <c r="BG11" i="37"/>
  <c r="BG18" i="37" s="1"/>
  <c r="BC11" i="37"/>
  <c r="AY11" i="37"/>
  <c r="AY18" i="37" s="1"/>
  <c r="AU11" i="37"/>
  <c r="AU18" i="37" s="1"/>
  <c r="AQ11" i="37"/>
  <c r="AQ18" i="37" s="1"/>
  <c r="AM11" i="37"/>
  <c r="AM18" i="37" s="1"/>
  <c r="AI11" i="37"/>
  <c r="AE11" i="37"/>
  <c r="AA11" i="37"/>
  <c r="AA18" i="37" s="1"/>
  <c r="W11" i="37"/>
  <c r="S11" i="37"/>
  <c r="S18" i="37" s="1"/>
  <c r="O11" i="37"/>
  <c r="O18" i="37" s="1"/>
  <c r="K11" i="37"/>
  <c r="G11" i="37"/>
  <c r="BJ10" i="37"/>
  <c r="BJ9" i="37"/>
  <c r="L23" i="36"/>
  <c r="Q22" i="36"/>
  <c r="P22" i="36"/>
  <c r="O22" i="36"/>
  <c r="N22" i="36"/>
  <c r="M22" i="36"/>
  <c r="L22" i="36"/>
  <c r="K22" i="36"/>
  <c r="J22" i="36"/>
  <c r="I22" i="36"/>
  <c r="H22" i="36"/>
  <c r="G22" i="36"/>
  <c r="F22" i="36"/>
  <c r="E22" i="36"/>
  <c r="D22" i="36"/>
  <c r="C22" i="36"/>
  <c r="Z18" i="36"/>
  <c r="O23" i="36" s="1"/>
  <c r="T18" i="36"/>
  <c r="J18" i="36"/>
  <c r="G23" i="36" s="1"/>
  <c r="D18" i="36"/>
  <c r="D23" i="36" s="1"/>
  <c r="AE17" i="36"/>
  <c r="AD17" i="36"/>
  <c r="AB17" i="36"/>
  <c r="Z17" i="36"/>
  <c r="X17" i="36"/>
  <c r="V17" i="36"/>
  <c r="T17" i="36"/>
  <c r="R17" i="36"/>
  <c r="P17" i="36"/>
  <c r="N17" i="36"/>
  <c r="L17" i="36"/>
  <c r="J17" i="36"/>
  <c r="H17" i="36"/>
  <c r="F17" i="36"/>
  <c r="D17" i="36"/>
  <c r="B17" i="36"/>
  <c r="AF17" i="36" s="1"/>
  <c r="AF16" i="36"/>
  <c r="AF15" i="36"/>
  <c r="AE14" i="36"/>
  <c r="AD14" i="36"/>
  <c r="AB14" i="36"/>
  <c r="Z14" i="36"/>
  <c r="X14" i="36"/>
  <c r="V14" i="36"/>
  <c r="T14" i="36"/>
  <c r="R14" i="36"/>
  <c r="P14" i="36"/>
  <c r="N14" i="36"/>
  <c r="L14" i="36"/>
  <c r="J14" i="36"/>
  <c r="H14" i="36"/>
  <c r="F14" i="36"/>
  <c r="D14" i="36"/>
  <c r="B14" i="36"/>
  <c r="AF14" i="36" s="1"/>
  <c r="AF13" i="36"/>
  <c r="AF12" i="36"/>
  <c r="AE11" i="36"/>
  <c r="AE18" i="36" s="1"/>
  <c r="AD11" i="36"/>
  <c r="AD18" i="36" s="1"/>
  <c r="Q23" i="36" s="1"/>
  <c r="AB11" i="36"/>
  <c r="AB18" i="36" s="1"/>
  <c r="P23" i="36" s="1"/>
  <c r="Z11" i="36"/>
  <c r="X11" i="36"/>
  <c r="X18" i="36" s="1"/>
  <c r="N23" i="36" s="1"/>
  <c r="V11" i="36"/>
  <c r="V18" i="36" s="1"/>
  <c r="M23" i="36" s="1"/>
  <c r="T11" i="36"/>
  <c r="R11" i="36"/>
  <c r="P11" i="36"/>
  <c r="P18" i="36" s="1"/>
  <c r="J23" i="36" s="1"/>
  <c r="N11" i="36"/>
  <c r="N18" i="36" s="1"/>
  <c r="I23" i="36" s="1"/>
  <c r="L11" i="36"/>
  <c r="L18" i="36" s="1"/>
  <c r="H23" i="36" s="1"/>
  <c r="J11" i="36"/>
  <c r="H11" i="36"/>
  <c r="H18" i="36" s="1"/>
  <c r="F23" i="36" s="1"/>
  <c r="F11" i="36"/>
  <c r="F18" i="36" s="1"/>
  <c r="E23" i="36" s="1"/>
  <c r="D11" i="36"/>
  <c r="B11" i="36"/>
  <c r="AF10" i="36"/>
  <c r="AF9" i="36"/>
  <c r="BV22" i="35"/>
  <c r="BU22" i="35"/>
  <c r="BQ21" i="35"/>
  <c r="AW21" i="35"/>
  <c r="AK21" i="35"/>
  <c r="G21" i="35"/>
  <c r="BU20" i="35"/>
  <c r="BS20" i="35"/>
  <c r="BQ20" i="35"/>
  <c r="BM20" i="35"/>
  <c r="BI20" i="35"/>
  <c r="BE20" i="35"/>
  <c r="BA20" i="35"/>
  <c r="AW20" i="35"/>
  <c r="AS20" i="35"/>
  <c r="AO20" i="35"/>
  <c r="AK20" i="35"/>
  <c r="AE20" i="35"/>
  <c r="Y20" i="35"/>
  <c r="S20" i="35"/>
  <c r="M20" i="35"/>
  <c r="G20" i="35"/>
  <c r="BV20" i="35" s="1"/>
  <c r="BV19" i="35"/>
  <c r="BV18" i="35"/>
  <c r="BV17" i="35"/>
  <c r="BU16" i="35"/>
  <c r="BU21" i="35" s="1"/>
  <c r="BS16" i="35"/>
  <c r="BQ16" i="35"/>
  <c r="BM16" i="35"/>
  <c r="BI16" i="35"/>
  <c r="BE16" i="35"/>
  <c r="BA16" i="35"/>
  <c r="AW16" i="35"/>
  <c r="AS16" i="35"/>
  <c r="AS21" i="35" s="1"/>
  <c r="AO16" i="35"/>
  <c r="AK16" i="35"/>
  <c r="AE16" i="35"/>
  <c r="Y16" i="35"/>
  <c r="S16" i="35"/>
  <c r="M16" i="35"/>
  <c r="G16" i="35"/>
  <c r="BV15" i="35"/>
  <c r="BV14" i="35"/>
  <c r="BV13" i="35"/>
  <c r="BU12" i="35"/>
  <c r="BS12" i="35"/>
  <c r="BS21" i="35" s="1"/>
  <c r="BQ12" i="35"/>
  <c r="BM12" i="35"/>
  <c r="BM21" i="35" s="1"/>
  <c r="BI12" i="35"/>
  <c r="BI21" i="35" s="1"/>
  <c r="BE12" i="35"/>
  <c r="BA12" i="35"/>
  <c r="BA21" i="35" s="1"/>
  <c r="AW12" i="35"/>
  <c r="AS12" i="35"/>
  <c r="AO12" i="35"/>
  <c r="AO21" i="35" s="1"/>
  <c r="AK12" i="35"/>
  <c r="AE12" i="35"/>
  <c r="AE21" i="35" s="1"/>
  <c r="Y12" i="35"/>
  <c r="Y21" i="35" s="1"/>
  <c r="S12" i="35"/>
  <c r="M12" i="35"/>
  <c r="M21" i="35" s="1"/>
  <c r="G12" i="35"/>
  <c r="BV11" i="35"/>
  <c r="BV10" i="35"/>
  <c r="BV9" i="35"/>
  <c r="BR26" i="34"/>
  <c r="BQ26" i="34"/>
  <c r="BQ25" i="34"/>
  <c r="BI25" i="34"/>
  <c r="AN25" i="34"/>
  <c r="Y25" i="34"/>
  <c r="BQ24" i="34"/>
  <c r="BO24" i="34"/>
  <c r="BL24" i="34"/>
  <c r="BI24" i="34"/>
  <c r="BF24" i="34"/>
  <c r="BB24" i="34"/>
  <c r="AW24" i="34"/>
  <c r="AS24" i="34"/>
  <c r="AN24" i="34"/>
  <c r="AI24" i="34"/>
  <c r="AD24" i="34"/>
  <c r="Y24" i="34"/>
  <c r="U24" i="34"/>
  <c r="P24" i="34"/>
  <c r="K24" i="34"/>
  <c r="F24" i="34"/>
  <c r="BR24" i="34" s="1"/>
  <c r="BR22" i="34"/>
  <c r="BR21" i="34"/>
  <c r="BQ20" i="34"/>
  <c r="BO20" i="34"/>
  <c r="BL20" i="34"/>
  <c r="BI20" i="34"/>
  <c r="BF20" i="34"/>
  <c r="BB20" i="34"/>
  <c r="AW20" i="34"/>
  <c r="AS20" i="34"/>
  <c r="AN20" i="34"/>
  <c r="AI20" i="34"/>
  <c r="AD20" i="34"/>
  <c r="Y20" i="34"/>
  <c r="U20" i="34"/>
  <c r="P20" i="34"/>
  <c r="K20" i="34"/>
  <c r="F20" i="34"/>
  <c r="BR20" i="34" s="1"/>
  <c r="BR18" i="34"/>
  <c r="BR17" i="34"/>
  <c r="BQ16" i="34"/>
  <c r="BO16" i="34"/>
  <c r="BL16" i="34"/>
  <c r="BI16" i="34"/>
  <c r="BF16" i="34"/>
  <c r="BB16" i="34"/>
  <c r="AW16" i="34"/>
  <c r="AS16" i="34"/>
  <c r="AN16" i="34"/>
  <c r="AI16" i="34"/>
  <c r="AD16" i="34"/>
  <c r="Y16" i="34"/>
  <c r="U16" i="34"/>
  <c r="P16" i="34"/>
  <c r="K16" i="34"/>
  <c r="F16" i="34"/>
  <c r="BR14" i="34"/>
  <c r="BR13" i="34"/>
  <c r="BQ12" i="34"/>
  <c r="BO12" i="34"/>
  <c r="BO25" i="34" s="1"/>
  <c r="BL12" i="34"/>
  <c r="BL25" i="34" s="1"/>
  <c r="BI12" i="34"/>
  <c r="BF12" i="34"/>
  <c r="BB12" i="34"/>
  <c r="BB25" i="34" s="1"/>
  <c r="AW12" i="34"/>
  <c r="AW25" i="34" s="1"/>
  <c r="AS12" i="34"/>
  <c r="AN12" i="34"/>
  <c r="AI12" i="34"/>
  <c r="AI25" i="34" s="1"/>
  <c r="AD12" i="34"/>
  <c r="AD25" i="34" s="1"/>
  <c r="Y12" i="34"/>
  <c r="U12" i="34"/>
  <c r="P12" i="34"/>
  <c r="P25" i="34" s="1"/>
  <c r="K12" i="34"/>
  <c r="K25" i="34" s="1"/>
  <c r="F12" i="34"/>
  <c r="BR10" i="34"/>
  <c r="BR9" i="34"/>
  <c r="BR32" i="33"/>
  <c r="BQ32" i="33"/>
  <c r="BO31" i="33"/>
  <c r="BF31" i="33"/>
  <c r="BQ30" i="33"/>
  <c r="BO30" i="33"/>
  <c r="BL30" i="33"/>
  <c r="BI30" i="33"/>
  <c r="BF30" i="33"/>
  <c r="BB30" i="33"/>
  <c r="AW30" i="33"/>
  <c r="AS30" i="33"/>
  <c r="AN30" i="33"/>
  <c r="AI30" i="33"/>
  <c r="AD30" i="33"/>
  <c r="Y30" i="33"/>
  <c r="U30" i="33"/>
  <c r="P30" i="33"/>
  <c r="K30" i="33"/>
  <c r="F30" i="33"/>
  <c r="BR29" i="33"/>
  <c r="BQ28" i="33"/>
  <c r="BO28" i="33"/>
  <c r="BL28" i="33"/>
  <c r="BI28" i="33"/>
  <c r="BF28" i="33"/>
  <c r="BB28" i="33"/>
  <c r="AW28" i="33"/>
  <c r="AS28" i="33"/>
  <c r="AN28" i="33"/>
  <c r="AI28" i="33"/>
  <c r="AI31" i="33" s="1"/>
  <c r="AD28" i="33"/>
  <c r="Y28" i="33"/>
  <c r="U28" i="33"/>
  <c r="P28" i="33"/>
  <c r="K28" i="33"/>
  <c r="F28" i="33"/>
  <c r="BR28" i="33" s="1"/>
  <c r="BR27" i="33"/>
  <c r="BQ26" i="33"/>
  <c r="BO26" i="33"/>
  <c r="BL26" i="33"/>
  <c r="BI26" i="33"/>
  <c r="BF26" i="33"/>
  <c r="BB26" i="33"/>
  <c r="AW26" i="33"/>
  <c r="AS26" i="33"/>
  <c r="AS31" i="33" s="1"/>
  <c r="AN26" i="33"/>
  <c r="AI26" i="33"/>
  <c r="AD26" i="33"/>
  <c r="Y26" i="33"/>
  <c r="U26" i="33"/>
  <c r="U31" i="33" s="1"/>
  <c r="P26" i="33"/>
  <c r="K26" i="33"/>
  <c r="F26" i="33"/>
  <c r="F31" i="33" s="1"/>
  <c r="BR25" i="33"/>
  <c r="BQ24" i="33"/>
  <c r="BO24" i="33"/>
  <c r="BL24" i="33"/>
  <c r="BL31" i="33" s="1"/>
  <c r="BI24" i="33"/>
  <c r="BI31" i="33" s="1"/>
  <c r="BF24" i="33"/>
  <c r="BB24" i="33"/>
  <c r="BB31" i="33" s="1"/>
  <c r="AW24" i="33"/>
  <c r="AW31" i="33" s="1"/>
  <c r="AS24" i="33"/>
  <c r="AN24" i="33"/>
  <c r="AI24" i="33"/>
  <c r="AD24" i="33"/>
  <c r="AD31" i="33" s="1"/>
  <c r="Y24" i="33"/>
  <c r="Y31" i="33" s="1"/>
  <c r="U24" i="33"/>
  <c r="P24" i="33"/>
  <c r="P31" i="33" s="1"/>
  <c r="K24" i="33"/>
  <c r="K31" i="33" s="1"/>
  <c r="F24" i="33"/>
  <c r="BR23" i="33"/>
  <c r="BQ21" i="33"/>
  <c r="BI21" i="33"/>
  <c r="AN21" i="33"/>
  <c r="Y21" i="33"/>
  <c r="BQ20" i="33"/>
  <c r="BO20" i="33"/>
  <c r="BL20" i="33"/>
  <c r="BI20" i="33"/>
  <c r="BF20" i="33"/>
  <c r="BB20" i="33"/>
  <c r="AW20" i="33"/>
  <c r="AS20" i="33"/>
  <c r="AN20" i="33"/>
  <c r="AI20" i="33"/>
  <c r="AD20" i="33"/>
  <c r="Y20" i="33"/>
  <c r="U20" i="33"/>
  <c r="P20" i="33"/>
  <c r="K20" i="33"/>
  <c r="F20" i="33"/>
  <c r="BR20" i="33" s="1"/>
  <c r="BR19" i="33"/>
  <c r="BR18" i="33"/>
  <c r="BQ17" i="33"/>
  <c r="BO17" i="33"/>
  <c r="BL17" i="33"/>
  <c r="BI17" i="33"/>
  <c r="BF17" i="33"/>
  <c r="BB17" i="33"/>
  <c r="AW17" i="33"/>
  <c r="AS17" i="33"/>
  <c r="AN17" i="33"/>
  <c r="AI17" i="33"/>
  <c r="AD17" i="33"/>
  <c r="Y17" i="33"/>
  <c r="U17" i="33"/>
  <c r="P17" i="33"/>
  <c r="K17" i="33"/>
  <c r="F17" i="33"/>
  <c r="BR16" i="33"/>
  <c r="BR15" i="33"/>
  <c r="BQ14" i="33"/>
  <c r="BO14" i="33"/>
  <c r="BL14" i="33"/>
  <c r="BI14" i="33"/>
  <c r="BF14" i="33"/>
  <c r="BB14" i="33"/>
  <c r="AW14" i="33"/>
  <c r="AS14" i="33"/>
  <c r="AN14" i="33"/>
  <c r="AI14" i="33"/>
  <c r="AD14" i="33"/>
  <c r="Y14" i="33"/>
  <c r="U14" i="33"/>
  <c r="P14" i="33"/>
  <c r="K14" i="33"/>
  <c r="F14" i="33"/>
  <c r="BR13" i="33"/>
  <c r="BR12" i="33"/>
  <c r="BQ11" i="33"/>
  <c r="BO11" i="33"/>
  <c r="BL11" i="33"/>
  <c r="BI11" i="33"/>
  <c r="BF11" i="33"/>
  <c r="BB11" i="33"/>
  <c r="BB21" i="33" s="1"/>
  <c r="AW11" i="33"/>
  <c r="AW21" i="33" s="1"/>
  <c r="AS11" i="33"/>
  <c r="AN11" i="33"/>
  <c r="AI11" i="33"/>
  <c r="AD11" i="33"/>
  <c r="Y11" i="33"/>
  <c r="U11" i="33"/>
  <c r="P11" i="33"/>
  <c r="P21" i="33" s="1"/>
  <c r="K11" i="33"/>
  <c r="K21" i="33" s="1"/>
  <c r="F11" i="33"/>
  <c r="BR10" i="33"/>
  <c r="BR9" i="33"/>
  <c r="H23" i="32"/>
  <c r="Q22" i="32"/>
  <c r="O22" i="32"/>
  <c r="N22" i="32"/>
  <c r="M22" i="32"/>
  <c r="L22" i="32"/>
  <c r="K22" i="32"/>
  <c r="J22" i="32"/>
  <c r="I22" i="32"/>
  <c r="H22" i="32"/>
  <c r="G22" i="32"/>
  <c r="F22" i="32"/>
  <c r="E22" i="32"/>
  <c r="D22" i="32"/>
  <c r="C22" i="32"/>
  <c r="AX19" i="32"/>
  <c r="AS19" i="32"/>
  <c r="M23" i="32" s="1"/>
  <c r="Y19" i="32"/>
  <c r="M19" i="32"/>
  <c r="E23" i="32" s="1"/>
  <c r="AX18" i="32"/>
  <c r="AW18" i="32"/>
  <c r="AU18" i="32"/>
  <c r="AS18" i="32"/>
  <c r="AO18" i="32"/>
  <c r="AK18" i="32"/>
  <c r="AG18" i="32"/>
  <c r="AC18" i="32"/>
  <c r="Y18" i="32"/>
  <c r="U18" i="32"/>
  <c r="Q18" i="32"/>
  <c r="M18" i="32"/>
  <c r="I18" i="32"/>
  <c r="E18" i="32"/>
  <c r="AY17" i="32"/>
  <c r="AY16" i="32"/>
  <c r="AY15" i="32"/>
  <c r="AY14" i="32"/>
  <c r="AX13" i="32"/>
  <c r="AW13" i="32"/>
  <c r="AU13" i="32"/>
  <c r="AU19" i="32" s="1"/>
  <c r="N23" i="32" s="1"/>
  <c r="AS13" i="32"/>
  <c r="AO13" i="32"/>
  <c r="AK13" i="32"/>
  <c r="AK19" i="32" s="1"/>
  <c r="K23" i="32" s="1"/>
  <c r="AG13" i="32"/>
  <c r="AG19" i="32" s="1"/>
  <c r="J23" i="32" s="1"/>
  <c r="AC13" i="32"/>
  <c r="AC19" i="32" s="1"/>
  <c r="I23" i="32" s="1"/>
  <c r="Y13" i="32"/>
  <c r="U13" i="32"/>
  <c r="Q13" i="32"/>
  <c r="Q19" i="32" s="1"/>
  <c r="F23" i="32" s="1"/>
  <c r="M13" i="32"/>
  <c r="I13" i="32"/>
  <c r="E13" i="32"/>
  <c r="E19" i="32" s="1"/>
  <c r="AY12" i="32"/>
  <c r="AY11" i="32"/>
  <c r="AY10" i="32"/>
  <c r="AY9" i="32"/>
  <c r="L20" i="31"/>
  <c r="K20" i="31"/>
  <c r="J20" i="31"/>
  <c r="I20" i="31"/>
  <c r="H20" i="31"/>
  <c r="G20" i="31"/>
  <c r="F20" i="31"/>
  <c r="E20" i="31"/>
  <c r="D20" i="31"/>
  <c r="C20" i="31"/>
  <c r="AZ16" i="31"/>
  <c r="AY16" i="31"/>
  <c r="AY15" i="31"/>
  <c r="Y15" i="31"/>
  <c r="H21" i="31" s="1"/>
  <c r="AY14" i="31"/>
  <c r="AX14" i="31"/>
  <c r="AV14" i="31"/>
  <c r="AS14" i="31"/>
  <c r="AO14" i="31"/>
  <c r="AK14" i="31"/>
  <c r="AG14" i="31"/>
  <c r="AC14" i="31"/>
  <c r="Y14" i="31"/>
  <c r="U14" i="31"/>
  <c r="Q14" i="31"/>
  <c r="M14" i="31"/>
  <c r="I14" i="31"/>
  <c r="E14" i="31"/>
  <c r="AZ13" i="31"/>
  <c r="AZ12" i="31"/>
  <c r="AY11" i="31"/>
  <c r="AX11" i="31"/>
  <c r="AX15" i="31" s="1"/>
  <c r="AV11" i="31"/>
  <c r="AV15" i="31" s="1"/>
  <c r="AS11" i="31"/>
  <c r="AS15" i="31" s="1"/>
  <c r="AO11" i="31"/>
  <c r="AO15" i="31" s="1"/>
  <c r="L21" i="31" s="1"/>
  <c r="AK11" i="31"/>
  <c r="AK15" i="31" s="1"/>
  <c r="K21" i="31" s="1"/>
  <c r="AG11" i="31"/>
  <c r="AG15" i="31" s="1"/>
  <c r="J21" i="31" s="1"/>
  <c r="AC11" i="31"/>
  <c r="AC15" i="31" s="1"/>
  <c r="I21" i="31" s="1"/>
  <c r="Y11" i="31"/>
  <c r="U11" i="31"/>
  <c r="U15" i="31" s="1"/>
  <c r="G21" i="31" s="1"/>
  <c r="Q11" i="31"/>
  <c r="Q15" i="31" s="1"/>
  <c r="F21" i="31" s="1"/>
  <c r="M11" i="31"/>
  <c r="M15" i="31" s="1"/>
  <c r="E21" i="31" s="1"/>
  <c r="I11" i="31"/>
  <c r="I15" i="31" s="1"/>
  <c r="D21" i="31" s="1"/>
  <c r="E11" i="31"/>
  <c r="AZ11" i="31" s="1"/>
  <c r="AZ10" i="31"/>
  <c r="AZ9" i="31"/>
  <c r="P24" i="30"/>
  <c r="O24" i="30"/>
  <c r="N24" i="30"/>
  <c r="M24" i="30"/>
  <c r="L24" i="30"/>
  <c r="K24" i="30"/>
  <c r="J24" i="30"/>
  <c r="I24" i="30"/>
  <c r="H24" i="30"/>
  <c r="G24" i="30"/>
  <c r="F24" i="30"/>
  <c r="E24" i="30"/>
  <c r="D24" i="30"/>
  <c r="C24" i="30"/>
  <c r="B24" i="30"/>
  <c r="P23" i="30"/>
  <c r="K23" i="30"/>
  <c r="H23" i="30"/>
  <c r="Q22" i="30"/>
  <c r="P22" i="30"/>
  <c r="O22" i="30"/>
  <c r="N22" i="30"/>
  <c r="M22" i="30"/>
  <c r="L22" i="30"/>
  <c r="K22" i="30"/>
  <c r="J22" i="30"/>
  <c r="I22" i="30"/>
  <c r="H22" i="30"/>
  <c r="G22" i="30"/>
  <c r="F22" i="30"/>
  <c r="E22" i="30"/>
  <c r="D22" i="30"/>
  <c r="C22" i="30"/>
  <c r="B22" i="30"/>
  <c r="BU19" i="30"/>
  <c r="BT19" i="30"/>
  <c r="BP18" i="30"/>
  <c r="BH18" i="30"/>
  <c r="N23" i="30" s="1"/>
  <c r="AR18" i="30"/>
  <c r="AE18" i="30"/>
  <c r="W18" i="30"/>
  <c r="F23" i="30" s="1"/>
  <c r="I18" i="30"/>
  <c r="C23" i="30" s="1"/>
  <c r="BT17" i="30"/>
  <c r="BP17" i="30"/>
  <c r="BL17" i="30"/>
  <c r="BH17" i="30"/>
  <c r="BD17" i="30"/>
  <c r="AX17" i="30"/>
  <c r="AR17" i="30"/>
  <c r="AM17" i="30"/>
  <c r="AI17" i="30"/>
  <c r="AE17" i="30"/>
  <c r="AA17" i="30"/>
  <c r="W17" i="30"/>
  <c r="S17" i="30"/>
  <c r="O17" i="30"/>
  <c r="I17" i="30"/>
  <c r="C17" i="30"/>
  <c r="BU17" i="30" s="1"/>
  <c r="BU16" i="30"/>
  <c r="BU15" i="30"/>
  <c r="BT14" i="30"/>
  <c r="BP14" i="30"/>
  <c r="BL14" i="30"/>
  <c r="BH14" i="30"/>
  <c r="BD14" i="30"/>
  <c r="AX14" i="30"/>
  <c r="AR14" i="30"/>
  <c r="AM14" i="30"/>
  <c r="AI14" i="30"/>
  <c r="AE14" i="30"/>
  <c r="AA14" i="30"/>
  <c r="W14" i="30"/>
  <c r="S14" i="30"/>
  <c r="O14" i="30"/>
  <c r="I14" i="30"/>
  <c r="C14" i="30"/>
  <c r="BU14" i="30" s="1"/>
  <c r="BU13" i="30"/>
  <c r="BU12" i="30"/>
  <c r="BT11" i="30"/>
  <c r="BT18" i="30" s="1"/>
  <c r="Q23" i="30" s="1"/>
  <c r="BP11" i="30"/>
  <c r="BL11" i="30"/>
  <c r="BL18" i="30" s="1"/>
  <c r="O23" i="30" s="1"/>
  <c r="BH11" i="30"/>
  <c r="BD11" i="30"/>
  <c r="BD18" i="30" s="1"/>
  <c r="M23" i="30" s="1"/>
  <c r="AX11" i="30"/>
  <c r="AX18" i="30" s="1"/>
  <c r="L23" i="30" s="1"/>
  <c r="AR11" i="30"/>
  <c r="AM11" i="30"/>
  <c r="AI11" i="30"/>
  <c r="AI18" i="30" s="1"/>
  <c r="I23" i="30" s="1"/>
  <c r="AE11" i="30"/>
  <c r="AA11" i="30"/>
  <c r="AA18" i="30" s="1"/>
  <c r="G23" i="30" s="1"/>
  <c r="W11" i="30"/>
  <c r="S11" i="30"/>
  <c r="S18" i="30" s="1"/>
  <c r="E23" i="30" s="1"/>
  <c r="O11" i="30"/>
  <c r="O18" i="30" s="1"/>
  <c r="D23" i="30" s="1"/>
  <c r="I11" i="30"/>
  <c r="C11" i="30"/>
  <c r="BU10" i="30"/>
  <c r="BU9" i="30"/>
  <c r="BR15" i="29"/>
  <c r="AG15" i="29"/>
  <c r="BU14" i="29"/>
  <c r="BR14" i="29"/>
  <c r="BN14" i="29"/>
  <c r="BJ14" i="29"/>
  <c r="BF14" i="29"/>
  <c r="AZ14" i="29"/>
  <c r="AT14" i="29"/>
  <c r="AO14" i="29"/>
  <c r="AK14" i="29"/>
  <c r="AG14" i="29"/>
  <c r="AC14" i="29"/>
  <c r="Y14" i="29"/>
  <c r="U14" i="29"/>
  <c r="P14" i="29"/>
  <c r="J14" i="29"/>
  <c r="D14" i="29"/>
  <c r="BV13" i="29"/>
  <c r="BU12" i="29"/>
  <c r="BR12" i="29"/>
  <c r="BN12" i="29"/>
  <c r="BJ12" i="29"/>
  <c r="BF12" i="29"/>
  <c r="AZ12" i="29"/>
  <c r="AT12" i="29"/>
  <c r="AO12" i="29"/>
  <c r="AK12" i="29"/>
  <c r="AG12" i="29"/>
  <c r="AC12" i="29"/>
  <c r="Y12" i="29"/>
  <c r="U12" i="29"/>
  <c r="P12" i="29"/>
  <c r="J12" i="29"/>
  <c r="D12" i="29"/>
  <c r="BV11" i="29"/>
  <c r="BU10" i="29"/>
  <c r="BU15" i="29" s="1"/>
  <c r="BR10" i="29"/>
  <c r="BN10" i="29"/>
  <c r="BN15" i="29" s="1"/>
  <c r="BJ10" i="29"/>
  <c r="BF10" i="29"/>
  <c r="BF15" i="29" s="1"/>
  <c r="AZ10" i="29"/>
  <c r="AZ15" i="29" s="1"/>
  <c r="AT10" i="29"/>
  <c r="AO10" i="29"/>
  <c r="AO15" i="29" s="1"/>
  <c r="AK10" i="29"/>
  <c r="AK15" i="29" s="1"/>
  <c r="AG10" i="29"/>
  <c r="AC10" i="29"/>
  <c r="AC15" i="29" s="1"/>
  <c r="Y10" i="29"/>
  <c r="U10" i="29"/>
  <c r="U15" i="29" s="1"/>
  <c r="P10" i="29"/>
  <c r="P15" i="29" s="1"/>
  <c r="J10" i="29"/>
  <c r="D10" i="29"/>
  <c r="D15" i="29" s="1"/>
  <c r="BV9" i="29"/>
  <c r="Q11" i="28"/>
  <c r="P11" i="28"/>
  <c r="O11" i="28"/>
  <c r="N11" i="28"/>
  <c r="L11" i="28"/>
  <c r="K11" i="28"/>
  <c r="I11" i="28"/>
  <c r="H11" i="28"/>
  <c r="F11" i="28"/>
  <c r="E11" i="28"/>
  <c r="D11" i="28"/>
  <c r="C11" i="28"/>
  <c r="R11" i="28" s="1"/>
  <c r="R10" i="28"/>
  <c r="R9" i="28"/>
  <c r="O10" i="27"/>
  <c r="M10" i="27"/>
  <c r="L10" i="27"/>
  <c r="J10" i="27"/>
  <c r="I10" i="27"/>
  <c r="H10" i="27"/>
  <c r="G10" i="27"/>
  <c r="F10" i="27"/>
  <c r="E10" i="27"/>
  <c r="C10" i="27"/>
  <c r="Q10" i="27" s="1"/>
  <c r="Q9" i="27"/>
  <c r="P23" i="26"/>
  <c r="M23" i="26"/>
  <c r="H23" i="26"/>
  <c r="P22" i="26"/>
  <c r="O22" i="26"/>
  <c r="N22" i="26"/>
  <c r="M22" i="26"/>
  <c r="L22" i="26"/>
  <c r="K22" i="26"/>
  <c r="J22" i="26"/>
  <c r="I22" i="26"/>
  <c r="H22" i="26"/>
  <c r="G22" i="26"/>
  <c r="F22" i="26"/>
  <c r="E22" i="26"/>
  <c r="D22" i="26"/>
  <c r="C22" i="26"/>
  <c r="B22" i="26"/>
  <c r="BD18" i="26"/>
  <c r="BC18" i="26"/>
  <c r="AY17" i="26"/>
  <c r="N23" i="26" s="1"/>
  <c r="AF17" i="26"/>
  <c r="I23" i="26" s="1"/>
  <c r="T17" i="26"/>
  <c r="F23" i="26" s="1"/>
  <c r="BC16" i="26"/>
  <c r="BA16" i="26"/>
  <c r="AY16" i="26"/>
  <c r="AV16" i="26"/>
  <c r="AR16" i="26"/>
  <c r="AN16" i="26"/>
  <c r="AN17" i="26" s="1"/>
  <c r="K23" i="26" s="1"/>
  <c r="AJ16" i="26"/>
  <c r="AF16" i="26"/>
  <c r="BD16" i="26" s="1"/>
  <c r="AB16" i="26"/>
  <c r="X16" i="26"/>
  <c r="T16" i="26"/>
  <c r="P16" i="26"/>
  <c r="L16" i="26"/>
  <c r="H16" i="26"/>
  <c r="H17" i="26" s="1"/>
  <c r="C23" i="26" s="1"/>
  <c r="D16" i="26"/>
  <c r="BD15" i="26"/>
  <c r="BD14" i="26"/>
  <c r="BD13" i="26"/>
  <c r="BC12" i="26"/>
  <c r="BC17" i="26" s="1"/>
  <c r="BA12" i="26"/>
  <c r="BA17" i="26" s="1"/>
  <c r="O23" i="26" s="1"/>
  <c r="AY12" i="26"/>
  <c r="AV12" i="26"/>
  <c r="AV17" i="26" s="1"/>
  <c r="AR12" i="26"/>
  <c r="AR17" i="26" s="1"/>
  <c r="L23" i="26" s="1"/>
  <c r="AN12" i="26"/>
  <c r="AJ12" i="26"/>
  <c r="AJ17" i="26" s="1"/>
  <c r="J23" i="26" s="1"/>
  <c r="AF12" i="26"/>
  <c r="AB12" i="26"/>
  <c r="AB17" i="26" s="1"/>
  <c r="X12" i="26"/>
  <c r="X17" i="26" s="1"/>
  <c r="G23" i="26" s="1"/>
  <c r="T12" i="26"/>
  <c r="P12" i="26"/>
  <c r="P17" i="26" s="1"/>
  <c r="E23" i="26" s="1"/>
  <c r="L12" i="26"/>
  <c r="L17" i="26" s="1"/>
  <c r="D23" i="26" s="1"/>
  <c r="H12" i="26"/>
  <c r="D12" i="26"/>
  <c r="D17" i="26" s="1"/>
  <c r="B23" i="26" s="1"/>
  <c r="BD11" i="26"/>
  <c r="BD10" i="26"/>
  <c r="BD9" i="26"/>
  <c r="BA25" i="25"/>
  <c r="W25" i="25"/>
  <c r="BC24" i="25"/>
  <c r="BA24" i="25"/>
  <c r="AY24" i="25"/>
  <c r="AU24" i="25"/>
  <c r="AQ24" i="25"/>
  <c r="AQ25" i="25" s="1"/>
  <c r="AM24" i="25"/>
  <c r="AI24" i="25"/>
  <c r="AE24" i="25"/>
  <c r="AA24" i="25"/>
  <c r="W24" i="25"/>
  <c r="S24" i="25"/>
  <c r="O24" i="25"/>
  <c r="K24" i="25"/>
  <c r="G24" i="25"/>
  <c r="C24" i="25"/>
  <c r="BD23" i="25"/>
  <c r="BD22" i="25"/>
  <c r="BD21" i="25"/>
  <c r="BD20" i="25"/>
  <c r="BD19" i="25"/>
  <c r="BD18" i="25"/>
  <c r="BD17" i="25"/>
  <c r="BC16" i="25"/>
  <c r="BC25" i="25" s="1"/>
  <c r="BA16" i="25"/>
  <c r="AY16" i="25"/>
  <c r="AY25" i="25" s="1"/>
  <c r="AU16" i="25"/>
  <c r="AU25" i="25" s="1"/>
  <c r="AQ16" i="25"/>
  <c r="AM16" i="25"/>
  <c r="AM25" i="25" s="1"/>
  <c r="AI16" i="25"/>
  <c r="AI25" i="25" s="1"/>
  <c r="AE16" i="25"/>
  <c r="AE25" i="25" s="1"/>
  <c r="AA16" i="25"/>
  <c r="AA25" i="25" s="1"/>
  <c r="W16" i="25"/>
  <c r="S16" i="25"/>
  <c r="S25" i="25" s="1"/>
  <c r="O16" i="25"/>
  <c r="O25" i="25" s="1"/>
  <c r="K16" i="25"/>
  <c r="G16" i="25"/>
  <c r="G25" i="25" s="1"/>
  <c r="C16" i="25"/>
  <c r="C25" i="25" s="1"/>
  <c r="BD15" i="25"/>
  <c r="BD14" i="25"/>
  <c r="BD13" i="25"/>
  <c r="BD12" i="25"/>
  <c r="BD11" i="25"/>
  <c r="BD10" i="25"/>
  <c r="BD9" i="25"/>
  <c r="R175" i="22"/>
  <c r="Q175" i="22"/>
  <c r="P175" i="22"/>
  <c r="O175" i="22"/>
  <c r="N175" i="22"/>
  <c r="M175" i="22"/>
  <c r="L175" i="22"/>
  <c r="K175" i="22"/>
  <c r="J175" i="22"/>
  <c r="I175" i="22"/>
  <c r="H175" i="22"/>
  <c r="G175" i="22"/>
  <c r="F175" i="22"/>
  <c r="E175" i="22"/>
  <c r="D175" i="22"/>
  <c r="C175" i="22"/>
  <c r="S174" i="22"/>
  <c r="S173" i="22"/>
  <c r="S172" i="22"/>
  <c r="S171" i="22"/>
  <c r="S170" i="22"/>
  <c r="S169" i="22"/>
  <c r="S168" i="22"/>
  <c r="P167" i="22"/>
  <c r="H167" i="22"/>
  <c r="S166" i="22"/>
  <c r="S165" i="22"/>
  <c r="R164" i="22"/>
  <c r="Q164" i="22"/>
  <c r="P164" i="22"/>
  <c r="O164" i="22"/>
  <c r="N164" i="22"/>
  <c r="M164" i="22"/>
  <c r="L164" i="22"/>
  <c r="K164" i="22"/>
  <c r="J164" i="22"/>
  <c r="I164" i="22"/>
  <c r="H164" i="22"/>
  <c r="G164" i="22"/>
  <c r="F164" i="22"/>
  <c r="E164" i="22"/>
  <c r="D164" i="22"/>
  <c r="C164" i="22"/>
  <c r="S164" i="22" s="1"/>
  <c r="R163" i="22"/>
  <c r="Q163" i="22"/>
  <c r="P163" i="22"/>
  <c r="O163" i="22"/>
  <c r="N163" i="22"/>
  <c r="M163" i="22"/>
  <c r="L163" i="22"/>
  <c r="K163" i="22"/>
  <c r="J163" i="22"/>
  <c r="I163" i="22"/>
  <c r="H163" i="22"/>
  <c r="G163" i="22"/>
  <c r="F163" i="22"/>
  <c r="E163" i="22"/>
  <c r="D163" i="22"/>
  <c r="C163" i="22"/>
  <c r="C167" i="22" s="1"/>
  <c r="R162" i="22"/>
  <c r="Q162" i="22"/>
  <c r="P162" i="22"/>
  <c r="O162" i="22"/>
  <c r="N162" i="22"/>
  <c r="M162" i="22"/>
  <c r="M167" i="22" s="1"/>
  <c r="L162" i="22"/>
  <c r="K162" i="22"/>
  <c r="J162" i="22"/>
  <c r="I162" i="22"/>
  <c r="H162" i="22"/>
  <c r="G162" i="22"/>
  <c r="F162" i="22"/>
  <c r="E162" i="22"/>
  <c r="E167" i="22" s="1"/>
  <c r="D162" i="22"/>
  <c r="C162" i="22"/>
  <c r="S161" i="22"/>
  <c r="R160" i="22"/>
  <c r="R167" i="22" s="1"/>
  <c r="Q160" i="22"/>
  <c r="Q167" i="22" s="1"/>
  <c r="P160" i="22"/>
  <c r="O160" i="22"/>
  <c r="O167" i="22" s="1"/>
  <c r="N160" i="22"/>
  <c r="N167" i="22" s="1"/>
  <c r="M160" i="22"/>
  <c r="L160" i="22"/>
  <c r="L167" i="22" s="1"/>
  <c r="K160" i="22"/>
  <c r="J160" i="22"/>
  <c r="J167" i="22" s="1"/>
  <c r="I160" i="22"/>
  <c r="I167" i="22" s="1"/>
  <c r="H160" i="22"/>
  <c r="G160" i="22"/>
  <c r="G167" i="22" s="1"/>
  <c r="F160" i="22"/>
  <c r="F167" i="22" s="1"/>
  <c r="E160" i="22"/>
  <c r="D160" i="22"/>
  <c r="D167" i="22" s="1"/>
  <c r="C160" i="22"/>
  <c r="P159" i="22"/>
  <c r="K159" i="22"/>
  <c r="H159" i="22"/>
  <c r="G159" i="22"/>
  <c r="C159" i="22"/>
  <c r="S158" i="22"/>
  <c r="S157" i="22"/>
  <c r="S156" i="22"/>
  <c r="S155" i="22"/>
  <c r="R154" i="22"/>
  <c r="Q154" i="22"/>
  <c r="P154" i="22"/>
  <c r="O154" i="22"/>
  <c r="N154" i="22"/>
  <c r="M154" i="22"/>
  <c r="M159" i="22" s="1"/>
  <c r="L154" i="22"/>
  <c r="K154" i="22"/>
  <c r="J154" i="22"/>
  <c r="I154" i="22"/>
  <c r="H154" i="22"/>
  <c r="G154" i="22"/>
  <c r="F154" i="22"/>
  <c r="E154" i="22"/>
  <c r="E159" i="22" s="1"/>
  <c r="D154" i="22"/>
  <c r="C154" i="22"/>
  <c r="S153" i="22"/>
  <c r="R152" i="22"/>
  <c r="R159" i="22" s="1"/>
  <c r="Q152" i="22"/>
  <c r="Q159" i="22" s="1"/>
  <c r="P152" i="22"/>
  <c r="O152" i="22"/>
  <c r="O159" i="22" s="1"/>
  <c r="N152" i="22"/>
  <c r="N159" i="22" s="1"/>
  <c r="M152" i="22"/>
  <c r="L152" i="22"/>
  <c r="K152" i="22"/>
  <c r="J152" i="22"/>
  <c r="J159" i="22" s="1"/>
  <c r="I152" i="22"/>
  <c r="I159" i="22" s="1"/>
  <c r="H152" i="22"/>
  <c r="G152" i="22"/>
  <c r="F152" i="22"/>
  <c r="F159" i="22" s="1"/>
  <c r="E152" i="22"/>
  <c r="D152" i="22"/>
  <c r="C152" i="22"/>
  <c r="P151" i="22"/>
  <c r="O151" i="22"/>
  <c r="H151" i="22"/>
  <c r="G151" i="22"/>
  <c r="N150" i="22"/>
  <c r="M150" i="22"/>
  <c r="L150" i="22"/>
  <c r="G150" i="22"/>
  <c r="F150" i="22"/>
  <c r="E150" i="22"/>
  <c r="D150" i="22"/>
  <c r="C150" i="22"/>
  <c r="R149" i="22"/>
  <c r="Q149" i="22"/>
  <c r="P149" i="22"/>
  <c r="O149" i="22"/>
  <c r="N149" i="22"/>
  <c r="M149" i="22"/>
  <c r="L149" i="22"/>
  <c r="K149" i="22"/>
  <c r="J149" i="22"/>
  <c r="I149" i="22"/>
  <c r="H149" i="22"/>
  <c r="G149" i="22"/>
  <c r="F149" i="22"/>
  <c r="E149" i="22"/>
  <c r="D149" i="22"/>
  <c r="C149" i="22"/>
  <c r="S148" i="22"/>
  <c r="R147" i="22"/>
  <c r="Q147" i="22"/>
  <c r="P147" i="22"/>
  <c r="O147" i="22"/>
  <c r="N147" i="22"/>
  <c r="M147" i="22"/>
  <c r="L147" i="22"/>
  <c r="K147" i="22"/>
  <c r="J147" i="22"/>
  <c r="I147" i="22"/>
  <c r="H147" i="22"/>
  <c r="G147" i="22"/>
  <c r="F147" i="22"/>
  <c r="E147" i="22"/>
  <c r="D147" i="22"/>
  <c r="C147" i="22"/>
  <c r="S147" i="22" s="1"/>
  <c r="R146" i="22"/>
  <c r="Q146" i="22"/>
  <c r="P146" i="22"/>
  <c r="O146" i="22"/>
  <c r="N146" i="22"/>
  <c r="M146" i="22"/>
  <c r="L146" i="22"/>
  <c r="K146" i="22"/>
  <c r="J146" i="22"/>
  <c r="I146" i="22"/>
  <c r="H146" i="22"/>
  <c r="G146" i="22"/>
  <c r="F146" i="22"/>
  <c r="E146" i="22"/>
  <c r="E151" i="22" s="1"/>
  <c r="D146" i="22"/>
  <c r="C146" i="22"/>
  <c r="S146" i="22" s="1"/>
  <c r="S145" i="22"/>
  <c r="R144" i="22"/>
  <c r="Q144" i="22"/>
  <c r="P144" i="22"/>
  <c r="O144" i="22"/>
  <c r="N144" i="22"/>
  <c r="N151" i="22" s="1"/>
  <c r="M144" i="22"/>
  <c r="L144" i="22"/>
  <c r="L151" i="22" s="1"/>
  <c r="K144" i="22"/>
  <c r="J144" i="22"/>
  <c r="I144" i="22"/>
  <c r="H144" i="22"/>
  <c r="G144" i="22"/>
  <c r="F144" i="22"/>
  <c r="F151" i="22" s="1"/>
  <c r="E144" i="22"/>
  <c r="D144" i="22"/>
  <c r="D151" i="22" s="1"/>
  <c r="C144" i="22"/>
  <c r="P143" i="22"/>
  <c r="O143" i="22"/>
  <c r="M143" i="22"/>
  <c r="H143" i="22"/>
  <c r="G143" i="22"/>
  <c r="E143" i="22"/>
  <c r="D143" i="22"/>
  <c r="C143" i="22"/>
  <c r="S142" i="22"/>
  <c r="S141" i="22"/>
  <c r="R140" i="22"/>
  <c r="R143" i="22" s="1"/>
  <c r="Q140" i="22"/>
  <c r="Q143" i="22" s="1"/>
  <c r="P140" i="22"/>
  <c r="O140" i="22"/>
  <c r="N140" i="22"/>
  <c r="N143" i="22" s="1"/>
  <c r="M140" i="22"/>
  <c r="L140" i="22"/>
  <c r="L143" i="22" s="1"/>
  <c r="K140" i="22"/>
  <c r="K143" i="22" s="1"/>
  <c r="J140" i="22"/>
  <c r="J143" i="22" s="1"/>
  <c r="I140" i="22"/>
  <c r="I143" i="22" s="1"/>
  <c r="H140" i="22"/>
  <c r="G140" i="22"/>
  <c r="F140" i="22"/>
  <c r="F143" i="22" s="1"/>
  <c r="E140" i="22"/>
  <c r="D140" i="22"/>
  <c r="S139" i="22"/>
  <c r="S138" i="22"/>
  <c r="S137" i="22"/>
  <c r="S136" i="22"/>
  <c r="R135" i="22"/>
  <c r="N135" i="22"/>
  <c r="L135" i="22"/>
  <c r="J135" i="22"/>
  <c r="I135" i="22"/>
  <c r="F135" i="22"/>
  <c r="D135" i="22"/>
  <c r="R133" i="22"/>
  <c r="Q133" i="22"/>
  <c r="Q135" i="22" s="1"/>
  <c r="P133" i="22"/>
  <c r="P135" i="22" s="1"/>
  <c r="O133" i="22"/>
  <c r="O135" i="22" s="1"/>
  <c r="N133" i="22"/>
  <c r="M133" i="22"/>
  <c r="M135" i="22" s="1"/>
  <c r="L133" i="22"/>
  <c r="K133" i="22"/>
  <c r="K135" i="22" s="1"/>
  <c r="J133" i="22"/>
  <c r="I133" i="22"/>
  <c r="H133" i="22"/>
  <c r="H135" i="22" s="1"/>
  <c r="G133" i="22"/>
  <c r="G135" i="22" s="1"/>
  <c r="F133" i="22"/>
  <c r="E133" i="22"/>
  <c r="E135" i="22" s="1"/>
  <c r="D133" i="22"/>
  <c r="C133" i="22"/>
  <c r="C135" i="22" s="1"/>
  <c r="R127" i="22"/>
  <c r="Q127" i="22"/>
  <c r="P127" i="22"/>
  <c r="O127" i="22"/>
  <c r="N127" i="22"/>
  <c r="M127" i="22"/>
  <c r="L127" i="22"/>
  <c r="K127" i="22"/>
  <c r="J127" i="22"/>
  <c r="I127" i="22"/>
  <c r="H127" i="22"/>
  <c r="G127" i="22"/>
  <c r="F127" i="22"/>
  <c r="E127" i="22"/>
  <c r="D127" i="22"/>
  <c r="C127" i="22"/>
  <c r="S126" i="22"/>
  <c r="S125" i="22"/>
  <c r="S124" i="22"/>
  <c r="S123" i="22"/>
  <c r="S122" i="22"/>
  <c r="S121" i="22"/>
  <c r="S120" i="22"/>
  <c r="Q119" i="22"/>
  <c r="P119" i="22"/>
  <c r="L119" i="22"/>
  <c r="I119" i="22"/>
  <c r="H119" i="22"/>
  <c r="G119" i="22"/>
  <c r="F119" i="22"/>
  <c r="D119" i="22"/>
  <c r="S118" i="22"/>
  <c r="S117" i="22"/>
  <c r="S116" i="22"/>
  <c r="S115" i="22"/>
  <c r="R114" i="22"/>
  <c r="R119" i="22" s="1"/>
  <c r="Q114" i="22"/>
  <c r="P114" i="22"/>
  <c r="O114" i="22"/>
  <c r="O119" i="22" s="1"/>
  <c r="N114" i="22"/>
  <c r="N119" i="22" s="1"/>
  <c r="M114" i="22"/>
  <c r="M119" i="22" s="1"/>
  <c r="L114" i="22"/>
  <c r="K114" i="22"/>
  <c r="K119" i="22" s="1"/>
  <c r="J114" i="22"/>
  <c r="J119" i="22" s="1"/>
  <c r="I114" i="22"/>
  <c r="H114" i="22"/>
  <c r="G114" i="22"/>
  <c r="F114" i="22"/>
  <c r="E114" i="22"/>
  <c r="E119" i="22" s="1"/>
  <c r="D114" i="22"/>
  <c r="C114" i="22"/>
  <c r="C119" i="22" s="1"/>
  <c r="S113" i="22"/>
  <c r="S112" i="22"/>
  <c r="R111" i="22"/>
  <c r="Q111" i="22"/>
  <c r="P111" i="22"/>
  <c r="O111" i="22"/>
  <c r="N111" i="22"/>
  <c r="M111" i="22"/>
  <c r="L111" i="22"/>
  <c r="K111" i="22"/>
  <c r="J111" i="22"/>
  <c r="I111" i="22"/>
  <c r="H111" i="22"/>
  <c r="G111" i="22"/>
  <c r="F111" i="22"/>
  <c r="E111" i="22"/>
  <c r="D111" i="22"/>
  <c r="C111" i="22"/>
  <c r="S110" i="22"/>
  <c r="S109" i="22"/>
  <c r="S108" i="22"/>
  <c r="S107" i="22"/>
  <c r="S106" i="22"/>
  <c r="S105" i="22"/>
  <c r="S104" i="22"/>
  <c r="Q103" i="22"/>
  <c r="P103" i="22"/>
  <c r="L103" i="22"/>
  <c r="I103" i="22"/>
  <c r="H103" i="22"/>
  <c r="G103" i="22"/>
  <c r="F103" i="22"/>
  <c r="D103" i="22"/>
  <c r="S102" i="22"/>
  <c r="S101" i="22"/>
  <c r="S100" i="22"/>
  <c r="S99" i="22"/>
  <c r="R98" i="22"/>
  <c r="R103" i="22" s="1"/>
  <c r="Q98" i="22"/>
  <c r="P98" i="22"/>
  <c r="O98" i="22"/>
  <c r="O103" i="22" s="1"/>
  <c r="N98" i="22"/>
  <c r="N103" i="22" s="1"/>
  <c r="M98" i="22"/>
  <c r="M103" i="22" s="1"/>
  <c r="L98" i="22"/>
  <c r="K98" i="22"/>
  <c r="K103" i="22" s="1"/>
  <c r="J98" i="22"/>
  <c r="J103" i="22" s="1"/>
  <c r="I98" i="22"/>
  <c r="H98" i="22"/>
  <c r="G98" i="22"/>
  <c r="F98" i="22"/>
  <c r="E98" i="22"/>
  <c r="E103" i="22" s="1"/>
  <c r="D98" i="22"/>
  <c r="C98" i="22"/>
  <c r="C103" i="22" s="1"/>
  <c r="S97" i="22"/>
  <c r="S96" i="22"/>
  <c r="Q95" i="22"/>
  <c r="P95" i="22"/>
  <c r="O95" i="22"/>
  <c r="L95" i="22"/>
  <c r="I95" i="22"/>
  <c r="H95" i="22"/>
  <c r="G95" i="22"/>
  <c r="F95" i="22"/>
  <c r="D95" i="22"/>
  <c r="S94" i="22"/>
  <c r="S93" i="22"/>
  <c r="S92" i="22"/>
  <c r="S91" i="22"/>
  <c r="R90" i="22"/>
  <c r="R95" i="22" s="1"/>
  <c r="Q90" i="22"/>
  <c r="P90" i="22"/>
  <c r="O90" i="22"/>
  <c r="N90" i="22"/>
  <c r="N95" i="22" s="1"/>
  <c r="M90" i="22"/>
  <c r="M95" i="22" s="1"/>
  <c r="L90" i="22"/>
  <c r="K90" i="22"/>
  <c r="K95" i="22" s="1"/>
  <c r="J90" i="22"/>
  <c r="J95" i="22" s="1"/>
  <c r="I90" i="22"/>
  <c r="H90" i="22"/>
  <c r="G90" i="22"/>
  <c r="F90" i="22"/>
  <c r="E90" i="22"/>
  <c r="E95" i="22" s="1"/>
  <c r="D90" i="22"/>
  <c r="C90" i="22"/>
  <c r="C95" i="22" s="1"/>
  <c r="S89" i="22"/>
  <c r="S88" i="22"/>
  <c r="Q87" i="22"/>
  <c r="P87" i="22"/>
  <c r="O87" i="22"/>
  <c r="N87" i="22"/>
  <c r="L87" i="22"/>
  <c r="I87" i="22"/>
  <c r="H87" i="22"/>
  <c r="G87" i="22"/>
  <c r="D87" i="22"/>
  <c r="S86" i="22"/>
  <c r="S85" i="22"/>
  <c r="S84" i="22"/>
  <c r="S83" i="22"/>
  <c r="R82" i="22"/>
  <c r="R87" i="22" s="1"/>
  <c r="Q82" i="22"/>
  <c r="P82" i="22"/>
  <c r="O82" i="22"/>
  <c r="N82" i="22"/>
  <c r="M82" i="22"/>
  <c r="M87" i="22" s="1"/>
  <c r="L82" i="22"/>
  <c r="K82" i="22"/>
  <c r="K87" i="22" s="1"/>
  <c r="J82" i="22"/>
  <c r="J87" i="22" s="1"/>
  <c r="I82" i="22"/>
  <c r="H82" i="22"/>
  <c r="G82" i="22"/>
  <c r="F82" i="22"/>
  <c r="F87" i="22" s="1"/>
  <c r="E82" i="22"/>
  <c r="E87" i="22" s="1"/>
  <c r="D82" i="22"/>
  <c r="C82" i="22"/>
  <c r="C87" i="22" s="1"/>
  <c r="S81" i="22"/>
  <c r="S80" i="22"/>
  <c r="Q79" i="22"/>
  <c r="P79" i="22"/>
  <c r="O79" i="22"/>
  <c r="N79" i="22"/>
  <c r="L79" i="22"/>
  <c r="I79" i="22"/>
  <c r="H79" i="22"/>
  <c r="G79" i="22"/>
  <c r="D79" i="22"/>
  <c r="S78" i="22"/>
  <c r="S77" i="22"/>
  <c r="S76" i="22"/>
  <c r="S75" i="22"/>
  <c r="R74" i="22"/>
  <c r="R79" i="22" s="1"/>
  <c r="Q74" i="22"/>
  <c r="P74" i="22"/>
  <c r="O74" i="22"/>
  <c r="N74" i="22"/>
  <c r="M74" i="22"/>
  <c r="M79" i="22" s="1"/>
  <c r="L74" i="22"/>
  <c r="K74" i="22"/>
  <c r="K79" i="22" s="1"/>
  <c r="J74" i="22"/>
  <c r="J79" i="22" s="1"/>
  <c r="I74" i="22"/>
  <c r="H74" i="22"/>
  <c r="G74" i="22"/>
  <c r="F74" i="22"/>
  <c r="F79" i="22" s="1"/>
  <c r="E74" i="22"/>
  <c r="E79" i="22" s="1"/>
  <c r="D74" i="22"/>
  <c r="C74" i="22"/>
  <c r="C79" i="22" s="1"/>
  <c r="S73" i="22"/>
  <c r="S72" i="22"/>
  <c r="Q71" i="22"/>
  <c r="P71" i="22"/>
  <c r="O71" i="22"/>
  <c r="L71" i="22"/>
  <c r="I71" i="22"/>
  <c r="H71" i="22"/>
  <c r="G71" i="22"/>
  <c r="D71" i="22"/>
  <c r="S70" i="22"/>
  <c r="S69" i="22"/>
  <c r="S68" i="22"/>
  <c r="S67" i="22"/>
  <c r="R66" i="22"/>
  <c r="R71" i="22" s="1"/>
  <c r="Q66" i="22"/>
  <c r="P66" i="22"/>
  <c r="O66" i="22"/>
  <c r="N66" i="22"/>
  <c r="N71" i="22" s="1"/>
  <c r="M66" i="22"/>
  <c r="M71" i="22" s="1"/>
  <c r="L66" i="22"/>
  <c r="K66" i="22"/>
  <c r="K71" i="22" s="1"/>
  <c r="J66" i="22"/>
  <c r="J71" i="22" s="1"/>
  <c r="I66" i="22"/>
  <c r="H66" i="22"/>
  <c r="G66" i="22"/>
  <c r="F66" i="22"/>
  <c r="F71" i="22" s="1"/>
  <c r="E66" i="22"/>
  <c r="E71" i="22" s="1"/>
  <c r="D66" i="22"/>
  <c r="C66" i="22"/>
  <c r="C71" i="22" s="1"/>
  <c r="S71" i="22" s="1"/>
  <c r="S65" i="22"/>
  <c r="S64" i="22"/>
  <c r="Q63" i="22"/>
  <c r="L63" i="22"/>
  <c r="I63" i="22"/>
  <c r="S62" i="22"/>
  <c r="S61" i="22"/>
  <c r="S60" i="22"/>
  <c r="S59" i="22"/>
  <c r="R58" i="22"/>
  <c r="Q58" i="22"/>
  <c r="P58" i="22"/>
  <c r="O58" i="22"/>
  <c r="N58" i="22"/>
  <c r="N63" i="22" s="1"/>
  <c r="M58" i="22"/>
  <c r="L58" i="22"/>
  <c r="K58" i="22"/>
  <c r="J58" i="22"/>
  <c r="I58" i="22"/>
  <c r="H58" i="22"/>
  <c r="G58" i="22"/>
  <c r="F58" i="22"/>
  <c r="F63" i="22" s="1"/>
  <c r="E58" i="22"/>
  <c r="D58" i="22"/>
  <c r="C58" i="22"/>
  <c r="S57" i="22"/>
  <c r="R56" i="22"/>
  <c r="R63" i="22" s="1"/>
  <c r="Q56" i="22"/>
  <c r="P56" i="22"/>
  <c r="P63" i="22" s="1"/>
  <c r="O56" i="22"/>
  <c r="O63" i="22" s="1"/>
  <c r="N56" i="22"/>
  <c r="M56" i="22"/>
  <c r="M63" i="22" s="1"/>
  <c r="L56" i="22"/>
  <c r="K56" i="22"/>
  <c r="J56" i="22"/>
  <c r="J63" i="22" s="1"/>
  <c r="I56" i="22"/>
  <c r="H56" i="22"/>
  <c r="H63" i="22" s="1"/>
  <c r="G56" i="22"/>
  <c r="G63" i="22" s="1"/>
  <c r="F56" i="22"/>
  <c r="E56" i="22"/>
  <c r="E63" i="22" s="1"/>
  <c r="D56" i="22"/>
  <c r="D63" i="22" s="1"/>
  <c r="C56" i="22"/>
  <c r="P55" i="22"/>
  <c r="O55" i="22"/>
  <c r="N55" i="22"/>
  <c r="M55" i="22"/>
  <c r="G55" i="22"/>
  <c r="F55" i="22"/>
  <c r="E55" i="22"/>
  <c r="S54" i="22"/>
  <c r="S53" i="22"/>
  <c r="S52" i="22"/>
  <c r="S51" i="22"/>
  <c r="R50" i="22"/>
  <c r="R55" i="22" s="1"/>
  <c r="Q50" i="22"/>
  <c r="Q55" i="22" s="1"/>
  <c r="P50" i="22"/>
  <c r="O50" i="22"/>
  <c r="N50" i="22"/>
  <c r="M50" i="22"/>
  <c r="L50" i="22"/>
  <c r="L55" i="22" s="1"/>
  <c r="K50" i="22"/>
  <c r="K55" i="22" s="1"/>
  <c r="J50" i="22"/>
  <c r="J55" i="22" s="1"/>
  <c r="I50" i="22"/>
  <c r="I55" i="22" s="1"/>
  <c r="H50" i="22"/>
  <c r="H55" i="22" s="1"/>
  <c r="G50" i="22"/>
  <c r="F50" i="22"/>
  <c r="E50" i="22"/>
  <c r="D50" i="22"/>
  <c r="D55" i="22" s="1"/>
  <c r="C50" i="22"/>
  <c r="C55" i="22" s="1"/>
  <c r="S49" i="22"/>
  <c r="S48" i="22"/>
  <c r="Q47" i="22"/>
  <c r="N47" i="22"/>
  <c r="L47" i="22"/>
  <c r="K47" i="22"/>
  <c r="H47" i="22"/>
  <c r="D47" i="22"/>
  <c r="C47" i="22"/>
  <c r="S46" i="22"/>
  <c r="S45" i="22"/>
  <c r="S44" i="22"/>
  <c r="S43" i="22"/>
  <c r="R42" i="22"/>
  <c r="R47" i="22" s="1"/>
  <c r="Q42" i="22"/>
  <c r="P42" i="22"/>
  <c r="P47" i="22" s="1"/>
  <c r="O42" i="22"/>
  <c r="O47" i="22" s="1"/>
  <c r="N42" i="22"/>
  <c r="M42" i="22"/>
  <c r="M47" i="22" s="1"/>
  <c r="L42" i="22"/>
  <c r="K42" i="22"/>
  <c r="J42" i="22"/>
  <c r="J47" i="22" s="1"/>
  <c r="I42" i="22"/>
  <c r="I47" i="22" s="1"/>
  <c r="H42" i="22"/>
  <c r="G42" i="22"/>
  <c r="G47" i="22" s="1"/>
  <c r="F42" i="22"/>
  <c r="F47" i="22" s="1"/>
  <c r="E42" i="22"/>
  <c r="E47" i="22" s="1"/>
  <c r="D42" i="22"/>
  <c r="C42" i="22"/>
  <c r="S42" i="22" s="1"/>
  <c r="S41" i="22"/>
  <c r="S40" i="22"/>
  <c r="P39" i="22"/>
  <c r="L39" i="22"/>
  <c r="K39" i="22"/>
  <c r="H39" i="22"/>
  <c r="D39" i="22"/>
  <c r="C39" i="22"/>
  <c r="S38" i="22"/>
  <c r="S37" i="22"/>
  <c r="S36" i="22"/>
  <c r="S35" i="22"/>
  <c r="R34" i="22"/>
  <c r="R39" i="22" s="1"/>
  <c r="Q34" i="22"/>
  <c r="Q39" i="22" s="1"/>
  <c r="P34" i="22"/>
  <c r="O34" i="22"/>
  <c r="O39" i="22" s="1"/>
  <c r="N34" i="22"/>
  <c r="N39" i="22" s="1"/>
  <c r="M34" i="22"/>
  <c r="M39" i="22" s="1"/>
  <c r="L34" i="22"/>
  <c r="K34" i="22"/>
  <c r="J34" i="22"/>
  <c r="J39" i="22" s="1"/>
  <c r="I34" i="22"/>
  <c r="I39" i="22" s="1"/>
  <c r="H34" i="22"/>
  <c r="G34" i="22"/>
  <c r="G39" i="22" s="1"/>
  <c r="F34" i="22"/>
  <c r="F39" i="22" s="1"/>
  <c r="E34" i="22"/>
  <c r="E39" i="22" s="1"/>
  <c r="D34" i="22"/>
  <c r="C34" i="22"/>
  <c r="S33" i="22"/>
  <c r="S32" i="22"/>
  <c r="R31" i="22"/>
  <c r="P31" i="22"/>
  <c r="M31" i="22"/>
  <c r="L31" i="22"/>
  <c r="J31" i="22"/>
  <c r="H31" i="22"/>
  <c r="E31" i="22"/>
  <c r="D31" i="22"/>
  <c r="S30" i="22"/>
  <c r="S29" i="22"/>
  <c r="S28" i="22"/>
  <c r="S27" i="22"/>
  <c r="S26" i="22"/>
  <c r="S25" i="22"/>
  <c r="R24" i="22"/>
  <c r="Q24" i="22"/>
  <c r="Q31" i="22" s="1"/>
  <c r="P24" i="22"/>
  <c r="O24" i="22"/>
  <c r="O31" i="22" s="1"/>
  <c r="N24" i="22"/>
  <c r="N31" i="22" s="1"/>
  <c r="M24" i="22"/>
  <c r="L24" i="22"/>
  <c r="K24" i="22"/>
  <c r="K31" i="22" s="1"/>
  <c r="J24" i="22"/>
  <c r="I24" i="22"/>
  <c r="I31" i="22" s="1"/>
  <c r="H24" i="22"/>
  <c r="G24" i="22"/>
  <c r="G31" i="22" s="1"/>
  <c r="F24" i="22"/>
  <c r="F31" i="22" s="1"/>
  <c r="E24" i="22"/>
  <c r="D24" i="22"/>
  <c r="C24" i="22"/>
  <c r="C31" i="22" s="1"/>
  <c r="P23" i="22"/>
  <c r="H23" i="22"/>
  <c r="E23" i="22"/>
  <c r="D23" i="22"/>
  <c r="S22" i="22"/>
  <c r="S21" i="22"/>
  <c r="S20" i="22"/>
  <c r="S19" i="22"/>
  <c r="R18" i="22"/>
  <c r="R23" i="22" s="1"/>
  <c r="Q18" i="22"/>
  <c r="P18" i="22"/>
  <c r="O18" i="22"/>
  <c r="N18" i="22"/>
  <c r="M18" i="22"/>
  <c r="M23" i="22" s="1"/>
  <c r="L18" i="22"/>
  <c r="K18" i="22"/>
  <c r="J18" i="22"/>
  <c r="J23" i="22" s="1"/>
  <c r="I18" i="22"/>
  <c r="H18" i="22"/>
  <c r="G18" i="22"/>
  <c r="F18" i="22"/>
  <c r="E18" i="22"/>
  <c r="D18" i="22"/>
  <c r="C18" i="22"/>
  <c r="S17" i="22"/>
  <c r="R16" i="22"/>
  <c r="Q16" i="22"/>
  <c r="P16" i="22"/>
  <c r="O16" i="22"/>
  <c r="O23" i="22" s="1"/>
  <c r="N16" i="22"/>
  <c r="N23" i="22" s="1"/>
  <c r="M16" i="22"/>
  <c r="L16" i="22"/>
  <c r="L23" i="22" s="1"/>
  <c r="K16" i="22"/>
  <c r="K23" i="22" s="1"/>
  <c r="J16" i="22"/>
  <c r="I16" i="22"/>
  <c r="H16" i="22"/>
  <c r="G16" i="22"/>
  <c r="G23" i="22" s="1"/>
  <c r="F16" i="22"/>
  <c r="F23" i="22" s="1"/>
  <c r="E16" i="22"/>
  <c r="D16" i="22"/>
  <c r="C16" i="22"/>
  <c r="C23" i="22" s="1"/>
  <c r="R15" i="22"/>
  <c r="Q15" i="22"/>
  <c r="P15" i="22"/>
  <c r="O15" i="22"/>
  <c r="N15" i="22"/>
  <c r="M15" i="22"/>
  <c r="L15" i="22"/>
  <c r="K15" i="22"/>
  <c r="J15" i="22"/>
  <c r="I15" i="22"/>
  <c r="H15" i="22"/>
  <c r="G15" i="22"/>
  <c r="F15" i="22"/>
  <c r="E15" i="22"/>
  <c r="D15" i="22"/>
  <c r="C15" i="22"/>
  <c r="S15" i="22" s="1"/>
  <c r="S14" i="22"/>
  <c r="S13" i="22"/>
  <c r="S12" i="22"/>
  <c r="S11" i="22"/>
  <c r="S10" i="22"/>
  <c r="S9" i="22"/>
  <c r="S8" i="22"/>
  <c r="R175" i="21"/>
  <c r="Q175" i="21"/>
  <c r="P175" i="21"/>
  <c r="O175" i="21"/>
  <c r="N175" i="21"/>
  <c r="M175" i="21"/>
  <c r="L175" i="21"/>
  <c r="K175" i="21"/>
  <c r="J175" i="21"/>
  <c r="I175" i="21"/>
  <c r="H175" i="21"/>
  <c r="G175" i="21"/>
  <c r="F175" i="21"/>
  <c r="E175" i="21"/>
  <c r="D175" i="21"/>
  <c r="C175" i="21"/>
  <c r="S168" i="21"/>
  <c r="R167" i="21"/>
  <c r="Q167" i="21"/>
  <c r="P167" i="21"/>
  <c r="O167" i="21"/>
  <c r="N167" i="21"/>
  <c r="M167" i="21"/>
  <c r="L167" i="21"/>
  <c r="K167" i="21"/>
  <c r="J167" i="21"/>
  <c r="I167" i="21"/>
  <c r="H167" i="21"/>
  <c r="G167" i="21"/>
  <c r="F167" i="21"/>
  <c r="E167" i="21"/>
  <c r="D167" i="21"/>
  <c r="C167" i="21"/>
  <c r="S164" i="21"/>
  <c r="S163" i="21"/>
  <c r="S162" i="21"/>
  <c r="S160" i="21"/>
  <c r="R159" i="21"/>
  <c r="Q159" i="21"/>
  <c r="P159" i="21"/>
  <c r="O159" i="21"/>
  <c r="N159" i="21"/>
  <c r="M159" i="21"/>
  <c r="L159" i="21"/>
  <c r="K159" i="21"/>
  <c r="J159" i="21"/>
  <c r="I159" i="21"/>
  <c r="H159" i="21"/>
  <c r="G159" i="21"/>
  <c r="F159" i="21"/>
  <c r="E159" i="21"/>
  <c r="D159" i="21"/>
  <c r="C159" i="21"/>
  <c r="S158" i="21"/>
  <c r="S157" i="21"/>
  <c r="S155" i="21"/>
  <c r="S153" i="21"/>
  <c r="S152" i="21"/>
  <c r="R151" i="21"/>
  <c r="Q151" i="21"/>
  <c r="P151" i="21"/>
  <c r="O151" i="21"/>
  <c r="N151" i="21"/>
  <c r="M151" i="21"/>
  <c r="L151" i="21"/>
  <c r="K151" i="21"/>
  <c r="J151" i="21"/>
  <c r="I151" i="21"/>
  <c r="H151" i="21"/>
  <c r="G151" i="21"/>
  <c r="F151" i="21"/>
  <c r="E151" i="21"/>
  <c r="D151" i="21"/>
  <c r="C151" i="21"/>
  <c r="S150" i="21"/>
  <c r="S149" i="21"/>
  <c r="S147" i="21"/>
  <c r="S146" i="21"/>
  <c r="S144" i="21"/>
  <c r="R143" i="21"/>
  <c r="Q143" i="21"/>
  <c r="P143" i="21"/>
  <c r="O143" i="21"/>
  <c r="N143" i="21"/>
  <c r="M143" i="21"/>
  <c r="L143" i="21"/>
  <c r="K143" i="21"/>
  <c r="J143" i="21"/>
  <c r="I143" i="21"/>
  <c r="H143" i="21"/>
  <c r="G143" i="21"/>
  <c r="F143" i="21"/>
  <c r="E143" i="21"/>
  <c r="D143" i="21"/>
  <c r="C143" i="21"/>
  <c r="S143" i="21" s="1"/>
  <c r="S140" i="21"/>
  <c r="S139" i="21"/>
  <c r="S138" i="21"/>
  <c r="S137" i="21"/>
  <c r="S136" i="21"/>
  <c r="R135" i="21"/>
  <c r="Q135" i="21"/>
  <c r="P135" i="21"/>
  <c r="O135" i="21"/>
  <c r="N135" i="21"/>
  <c r="M135" i="21"/>
  <c r="L135" i="21"/>
  <c r="K135" i="21"/>
  <c r="J135" i="21"/>
  <c r="I135" i="21"/>
  <c r="H135" i="21"/>
  <c r="G135" i="21"/>
  <c r="F135" i="21"/>
  <c r="E135" i="21"/>
  <c r="D135" i="21"/>
  <c r="C135" i="21"/>
  <c r="S135" i="21" s="1"/>
  <c r="S133" i="21"/>
  <c r="R127" i="21"/>
  <c r="Q127" i="21"/>
  <c r="P127" i="21"/>
  <c r="O127" i="21"/>
  <c r="N127" i="21"/>
  <c r="M127" i="21"/>
  <c r="L127" i="21"/>
  <c r="K127" i="21"/>
  <c r="J127" i="21"/>
  <c r="I127" i="21"/>
  <c r="H127" i="21"/>
  <c r="G127" i="21"/>
  <c r="F127" i="21"/>
  <c r="E127" i="21"/>
  <c r="D127" i="21"/>
  <c r="C127" i="21"/>
  <c r="S127" i="21" s="1"/>
  <c r="S124" i="21"/>
  <c r="R119" i="21"/>
  <c r="Q119" i="21"/>
  <c r="P119" i="21"/>
  <c r="O119" i="21"/>
  <c r="N119" i="21"/>
  <c r="M119" i="21"/>
  <c r="L119" i="21"/>
  <c r="K119" i="21"/>
  <c r="J119" i="21"/>
  <c r="I119" i="21"/>
  <c r="H119" i="21"/>
  <c r="G119" i="21"/>
  <c r="F119" i="21"/>
  <c r="E119" i="21"/>
  <c r="D119" i="21"/>
  <c r="C119" i="21"/>
  <c r="S114" i="21"/>
  <c r="R111" i="21"/>
  <c r="Q111" i="21"/>
  <c r="P111" i="21"/>
  <c r="O111" i="21"/>
  <c r="N111" i="21"/>
  <c r="M111" i="21"/>
  <c r="L111" i="21"/>
  <c r="K111" i="21"/>
  <c r="J111" i="21"/>
  <c r="I111" i="21"/>
  <c r="H111" i="21"/>
  <c r="G111" i="21"/>
  <c r="F111" i="21"/>
  <c r="E111" i="21"/>
  <c r="D111" i="21"/>
  <c r="C111" i="21"/>
  <c r="S106" i="21"/>
  <c r="R103" i="21"/>
  <c r="Q103" i="21"/>
  <c r="P103" i="21"/>
  <c r="O103" i="21"/>
  <c r="N103" i="21"/>
  <c r="M103" i="21"/>
  <c r="L103" i="21"/>
  <c r="K103" i="21"/>
  <c r="J103" i="21"/>
  <c r="I103" i="21"/>
  <c r="H103" i="21"/>
  <c r="G103" i="21"/>
  <c r="F103" i="21"/>
  <c r="E103" i="21"/>
  <c r="D103" i="21"/>
  <c r="C103" i="21"/>
  <c r="S98" i="21"/>
  <c r="R95" i="21"/>
  <c r="Q95" i="21"/>
  <c r="P95" i="21"/>
  <c r="O95" i="21"/>
  <c r="N95" i="21"/>
  <c r="M95" i="21"/>
  <c r="L95" i="21"/>
  <c r="K95" i="21"/>
  <c r="J95" i="21"/>
  <c r="I95" i="21"/>
  <c r="H95" i="21"/>
  <c r="G95" i="21"/>
  <c r="F95" i="21"/>
  <c r="E95" i="21"/>
  <c r="D95" i="21"/>
  <c r="C95" i="21"/>
  <c r="S95" i="21" s="1"/>
  <c r="S90" i="21"/>
  <c r="R87" i="21"/>
  <c r="Q87" i="21"/>
  <c r="P87" i="21"/>
  <c r="O87" i="21"/>
  <c r="N87" i="21"/>
  <c r="M87" i="21"/>
  <c r="L87" i="21"/>
  <c r="K87" i="21"/>
  <c r="J87" i="21"/>
  <c r="I87" i="21"/>
  <c r="H87" i="21"/>
  <c r="G87" i="21"/>
  <c r="F87" i="21"/>
  <c r="E87" i="21"/>
  <c r="D87" i="21"/>
  <c r="C87" i="21"/>
  <c r="S82" i="21"/>
  <c r="R79" i="21"/>
  <c r="Q79" i="21"/>
  <c r="P79" i="21"/>
  <c r="O79" i="21"/>
  <c r="N79" i="21"/>
  <c r="M79" i="21"/>
  <c r="L79" i="21"/>
  <c r="K79" i="21"/>
  <c r="J79" i="21"/>
  <c r="I79" i="21"/>
  <c r="H79" i="21"/>
  <c r="G79" i="21"/>
  <c r="F79" i="21"/>
  <c r="E79" i="21"/>
  <c r="D79" i="21"/>
  <c r="C79" i="21"/>
  <c r="S79" i="21" s="1"/>
  <c r="S74" i="21"/>
  <c r="R71" i="21"/>
  <c r="Q71" i="21"/>
  <c r="P71" i="21"/>
  <c r="O71" i="21"/>
  <c r="N71" i="21"/>
  <c r="M71" i="21"/>
  <c r="L71" i="21"/>
  <c r="K71" i="21"/>
  <c r="J71" i="21"/>
  <c r="I71" i="21"/>
  <c r="H71" i="21"/>
  <c r="G71" i="21"/>
  <c r="F71" i="21"/>
  <c r="E71" i="21"/>
  <c r="D71" i="21"/>
  <c r="C71" i="21"/>
  <c r="S71" i="21" s="1"/>
  <c r="S66" i="21"/>
  <c r="S64" i="21"/>
  <c r="R63" i="21"/>
  <c r="Q63" i="21"/>
  <c r="P63" i="21"/>
  <c r="O63" i="21"/>
  <c r="N63" i="21"/>
  <c r="M63" i="21"/>
  <c r="L63" i="21"/>
  <c r="K63" i="21"/>
  <c r="J63" i="21"/>
  <c r="I63" i="21"/>
  <c r="H63" i="21"/>
  <c r="G63" i="21"/>
  <c r="F63" i="21"/>
  <c r="E63" i="21"/>
  <c r="D63" i="21"/>
  <c r="C63" i="21"/>
  <c r="S58" i="21"/>
  <c r="S56" i="21"/>
  <c r="R55" i="21"/>
  <c r="Q55" i="21"/>
  <c r="P55" i="21"/>
  <c r="O55" i="21"/>
  <c r="N55" i="21"/>
  <c r="M55" i="21"/>
  <c r="L55" i="21"/>
  <c r="K55" i="21"/>
  <c r="J55" i="21"/>
  <c r="I55" i="21"/>
  <c r="H55" i="21"/>
  <c r="G55" i="21"/>
  <c r="F55" i="21"/>
  <c r="E55" i="21"/>
  <c r="D55" i="21"/>
  <c r="C55" i="21"/>
  <c r="S55" i="21" s="1"/>
  <c r="S50" i="21"/>
  <c r="R47" i="21"/>
  <c r="Q47" i="21"/>
  <c r="P47" i="21"/>
  <c r="O47" i="21"/>
  <c r="N47" i="21"/>
  <c r="M47" i="21"/>
  <c r="L47" i="21"/>
  <c r="K47" i="21"/>
  <c r="J47" i="21"/>
  <c r="I47" i="21"/>
  <c r="H47" i="21"/>
  <c r="G47" i="21"/>
  <c r="F47" i="21"/>
  <c r="E47" i="21"/>
  <c r="D47" i="21"/>
  <c r="C47" i="21"/>
  <c r="S42" i="21"/>
  <c r="R39" i="21"/>
  <c r="Q39" i="21"/>
  <c r="P39" i="21"/>
  <c r="O39" i="21"/>
  <c r="N39" i="21"/>
  <c r="M39" i="21"/>
  <c r="L39" i="21"/>
  <c r="K39" i="21"/>
  <c r="J39" i="21"/>
  <c r="I39" i="21"/>
  <c r="H39" i="21"/>
  <c r="G39" i="21"/>
  <c r="F39" i="21"/>
  <c r="E39" i="21"/>
  <c r="D39" i="21"/>
  <c r="C39" i="21"/>
  <c r="S39" i="21" s="1"/>
  <c r="S34" i="21"/>
  <c r="R31" i="21"/>
  <c r="Q31" i="21"/>
  <c r="P31" i="21"/>
  <c r="O31" i="21"/>
  <c r="N31" i="21"/>
  <c r="M31" i="21"/>
  <c r="L31" i="21"/>
  <c r="K31" i="21"/>
  <c r="J31" i="21"/>
  <c r="I31" i="21"/>
  <c r="H31" i="21"/>
  <c r="G31" i="21"/>
  <c r="F31" i="21"/>
  <c r="E31" i="21"/>
  <c r="D31" i="21"/>
  <c r="C31" i="21"/>
  <c r="S24" i="21"/>
  <c r="R23" i="21"/>
  <c r="Q23" i="21"/>
  <c r="P23" i="21"/>
  <c r="O23" i="21"/>
  <c r="N23" i="21"/>
  <c r="M23" i="21"/>
  <c r="L23" i="21"/>
  <c r="K23" i="21"/>
  <c r="J23" i="21"/>
  <c r="I23" i="21"/>
  <c r="H23" i="21"/>
  <c r="G23" i="21"/>
  <c r="F23" i="21"/>
  <c r="E23" i="21"/>
  <c r="D23" i="21"/>
  <c r="C23" i="21"/>
  <c r="S23" i="21" s="1"/>
  <c r="S18" i="21"/>
  <c r="S16" i="21"/>
  <c r="R15" i="21"/>
  <c r="Q15" i="21"/>
  <c r="P15" i="21"/>
  <c r="O15" i="21"/>
  <c r="N15" i="21"/>
  <c r="M15" i="21"/>
  <c r="L15" i="21"/>
  <c r="K15" i="21"/>
  <c r="J15" i="21"/>
  <c r="I15" i="21"/>
  <c r="H15" i="21"/>
  <c r="G15" i="21"/>
  <c r="F15" i="21"/>
  <c r="E15" i="21"/>
  <c r="D15" i="21"/>
  <c r="C15" i="21"/>
  <c r="S15" i="21" s="1"/>
  <c r="S8" i="21"/>
  <c r="R175" i="20"/>
  <c r="Q175" i="20"/>
  <c r="P175" i="20"/>
  <c r="O175" i="20"/>
  <c r="N175" i="20"/>
  <c r="M175" i="20"/>
  <c r="L175" i="20"/>
  <c r="K175" i="20"/>
  <c r="J175" i="20"/>
  <c r="I175" i="20"/>
  <c r="H175" i="20"/>
  <c r="G175" i="20"/>
  <c r="F175" i="20"/>
  <c r="E175" i="20"/>
  <c r="D175" i="20"/>
  <c r="C175" i="20"/>
  <c r="R167" i="20"/>
  <c r="Q167" i="20"/>
  <c r="P167" i="20"/>
  <c r="O167" i="20"/>
  <c r="N167" i="20"/>
  <c r="M167" i="20"/>
  <c r="L167" i="20"/>
  <c r="K167" i="20"/>
  <c r="J167" i="20"/>
  <c r="I167" i="20"/>
  <c r="H167" i="20"/>
  <c r="G167" i="20"/>
  <c r="F167" i="20"/>
  <c r="E167" i="20"/>
  <c r="D167" i="20"/>
  <c r="C167" i="20"/>
  <c r="R159" i="20"/>
  <c r="Q159" i="20"/>
  <c r="P159" i="20"/>
  <c r="O159" i="20"/>
  <c r="N159" i="20"/>
  <c r="M159" i="20"/>
  <c r="L159" i="20"/>
  <c r="K159" i="20"/>
  <c r="J159" i="20"/>
  <c r="I159" i="20"/>
  <c r="H159" i="20"/>
  <c r="G159" i="20"/>
  <c r="F159" i="20"/>
  <c r="E159" i="20"/>
  <c r="D159" i="20"/>
  <c r="C159" i="20"/>
  <c r="S159" i="20" s="1"/>
  <c r="R151" i="20"/>
  <c r="Q151" i="20"/>
  <c r="P151" i="20"/>
  <c r="O151" i="20"/>
  <c r="N151" i="20"/>
  <c r="M151" i="20"/>
  <c r="L151" i="20"/>
  <c r="K151" i="20"/>
  <c r="J151" i="20"/>
  <c r="I151" i="20"/>
  <c r="H151" i="20"/>
  <c r="G151" i="20"/>
  <c r="F151" i="20"/>
  <c r="E151" i="20"/>
  <c r="D151" i="20"/>
  <c r="C151" i="20"/>
  <c r="S151" i="20" s="1"/>
  <c r="R143" i="20"/>
  <c r="Q143" i="20"/>
  <c r="P143" i="20"/>
  <c r="O143" i="20"/>
  <c r="N143" i="20"/>
  <c r="M143" i="20"/>
  <c r="L143" i="20"/>
  <c r="K143" i="20"/>
  <c r="J143" i="20"/>
  <c r="I143" i="20"/>
  <c r="H143" i="20"/>
  <c r="G143" i="20"/>
  <c r="F143" i="20"/>
  <c r="E143" i="20"/>
  <c r="D143" i="20"/>
  <c r="C143" i="20"/>
  <c r="R135" i="20"/>
  <c r="Q135" i="20"/>
  <c r="P135" i="20"/>
  <c r="O135" i="20"/>
  <c r="N135" i="20"/>
  <c r="M135" i="20"/>
  <c r="L135" i="20"/>
  <c r="K135" i="20"/>
  <c r="J135" i="20"/>
  <c r="I135" i="20"/>
  <c r="H135" i="20"/>
  <c r="G135" i="20"/>
  <c r="F135" i="20"/>
  <c r="E135" i="20"/>
  <c r="D135" i="20"/>
  <c r="C135" i="20"/>
  <c r="S135" i="20" s="1"/>
  <c r="R127" i="20"/>
  <c r="Q127" i="20"/>
  <c r="P127" i="20"/>
  <c r="O127" i="20"/>
  <c r="N127" i="20"/>
  <c r="M127" i="20"/>
  <c r="L127" i="20"/>
  <c r="K127" i="20"/>
  <c r="J127" i="20"/>
  <c r="I127" i="20"/>
  <c r="H127" i="20"/>
  <c r="G127" i="20"/>
  <c r="F127" i="20"/>
  <c r="E127" i="20"/>
  <c r="D127" i="20"/>
  <c r="C127" i="20"/>
  <c r="R119" i="20"/>
  <c r="Q119" i="20"/>
  <c r="P119" i="20"/>
  <c r="O119" i="20"/>
  <c r="N119" i="20"/>
  <c r="M119" i="20"/>
  <c r="L119" i="20"/>
  <c r="K119" i="20"/>
  <c r="J119" i="20"/>
  <c r="I119" i="20"/>
  <c r="H119" i="20"/>
  <c r="G119" i="20"/>
  <c r="F119" i="20"/>
  <c r="E119" i="20"/>
  <c r="D119" i="20"/>
  <c r="C119" i="20"/>
  <c r="R111" i="20"/>
  <c r="Q111" i="20"/>
  <c r="P111" i="20"/>
  <c r="O111" i="20"/>
  <c r="N111" i="20"/>
  <c r="M111" i="20"/>
  <c r="L111" i="20"/>
  <c r="K111" i="20"/>
  <c r="J111" i="20"/>
  <c r="I111" i="20"/>
  <c r="H111" i="20"/>
  <c r="G111" i="20"/>
  <c r="F111" i="20"/>
  <c r="E111" i="20"/>
  <c r="D111" i="20"/>
  <c r="C111" i="20"/>
  <c r="R103" i="20"/>
  <c r="Q103" i="20"/>
  <c r="P103" i="20"/>
  <c r="O103" i="20"/>
  <c r="N103" i="20"/>
  <c r="M103" i="20"/>
  <c r="L103" i="20"/>
  <c r="K103" i="20"/>
  <c r="J103" i="20"/>
  <c r="I103" i="20"/>
  <c r="H103" i="20"/>
  <c r="G103" i="20"/>
  <c r="F103" i="20"/>
  <c r="E103" i="20"/>
  <c r="D103" i="20"/>
  <c r="C103" i="20"/>
  <c r="R95" i="20"/>
  <c r="Q95" i="20"/>
  <c r="P95" i="20"/>
  <c r="O95" i="20"/>
  <c r="N95" i="20"/>
  <c r="M95" i="20"/>
  <c r="L95" i="20"/>
  <c r="K95" i="20"/>
  <c r="J95" i="20"/>
  <c r="I95" i="20"/>
  <c r="H95" i="20"/>
  <c r="G95" i="20"/>
  <c r="F95" i="20"/>
  <c r="E95" i="20"/>
  <c r="D95" i="20"/>
  <c r="C95" i="20"/>
  <c r="R87" i="20"/>
  <c r="Q87" i="20"/>
  <c r="P87" i="20"/>
  <c r="O87" i="20"/>
  <c r="N87" i="20"/>
  <c r="M87" i="20"/>
  <c r="L87" i="20"/>
  <c r="K87" i="20"/>
  <c r="J87" i="20"/>
  <c r="I87" i="20"/>
  <c r="H87" i="20"/>
  <c r="G87" i="20"/>
  <c r="F87" i="20"/>
  <c r="E87" i="20"/>
  <c r="D87" i="20"/>
  <c r="C87" i="20"/>
  <c r="S87" i="20" s="1"/>
  <c r="R79" i="20"/>
  <c r="Q79" i="20"/>
  <c r="P79" i="20"/>
  <c r="O79" i="20"/>
  <c r="N79" i="20"/>
  <c r="M79" i="20"/>
  <c r="L79" i="20"/>
  <c r="K79" i="20"/>
  <c r="J79" i="20"/>
  <c r="I79" i="20"/>
  <c r="H79" i="20"/>
  <c r="G79" i="20"/>
  <c r="F79" i="20"/>
  <c r="E79" i="20"/>
  <c r="D79" i="20"/>
  <c r="C79" i="20"/>
  <c r="S79" i="20" s="1"/>
  <c r="R71" i="20"/>
  <c r="Q71" i="20"/>
  <c r="P71" i="20"/>
  <c r="O71" i="20"/>
  <c r="N71" i="20"/>
  <c r="M71" i="20"/>
  <c r="L71" i="20"/>
  <c r="K71" i="20"/>
  <c r="J71" i="20"/>
  <c r="I71" i="20"/>
  <c r="H71" i="20"/>
  <c r="G71" i="20"/>
  <c r="F71" i="20"/>
  <c r="E71" i="20"/>
  <c r="D71" i="20"/>
  <c r="C71" i="20"/>
  <c r="R63" i="20"/>
  <c r="Q63" i="20"/>
  <c r="P63" i="20"/>
  <c r="O63" i="20"/>
  <c r="N63" i="20"/>
  <c r="M63" i="20"/>
  <c r="L63" i="20"/>
  <c r="K63" i="20"/>
  <c r="J63" i="20"/>
  <c r="I63" i="20"/>
  <c r="H63" i="20"/>
  <c r="G63" i="20"/>
  <c r="F63" i="20"/>
  <c r="E63" i="20"/>
  <c r="D63" i="20"/>
  <c r="C63" i="20"/>
  <c r="R55" i="20"/>
  <c r="Q55" i="20"/>
  <c r="P55" i="20"/>
  <c r="O55" i="20"/>
  <c r="N55" i="20"/>
  <c r="M55" i="20"/>
  <c r="L55" i="20"/>
  <c r="K55" i="20"/>
  <c r="J55" i="20"/>
  <c r="I55" i="20"/>
  <c r="H55" i="20"/>
  <c r="G55" i="20"/>
  <c r="F55" i="20"/>
  <c r="E55" i="20"/>
  <c r="D55" i="20"/>
  <c r="C55" i="20"/>
  <c r="S55" i="20" s="1"/>
  <c r="R47" i="20"/>
  <c r="Q47" i="20"/>
  <c r="P47" i="20"/>
  <c r="O47" i="20"/>
  <c r="N47" i="20"/>
  <c r="M47" i="20"/>
  <c r="L47" i="20"/>
  <c r="K47" i="20"/>
  <c r="J47" i="20"/>
  <c r="I47" i="20"/>
  <c r="H47" i="20"/>
  <c r="G47" i="20"/>
  <c r="F47" i="20"/>
  <c r="E47" i="20"/>
  <c r="D47" i="20"/>
  <c r="C47" i="20"/>
  <c r="S46" i="20"/>
  <c r="S45" i="20"/>
  <c r="S44" i="20"/>
  <c r="S43" i="20"/>
  <c r="S42" i="20"/>
  <c r="S41" i="20"/>
  <c r="S40" i="20"/>
  <c r="R39" i="20"/>
  <c r="Q39" i="20"/>
  <c r="P39" i="20"/>
  <c r="O39" i="20"/>
  <c r="N39" i="20"/>
  <c r="M39" i="20"/>
  <c r="L39" i="20"/>
  <c r="K39" i="20"/>
  <c r="J39" i="20"/>
  <c r="I39" i="20"/>
  <c r="H39" i="20"/>
  <c r="G39" i="20"/>
  <c r="F39" i="20"/>
  <c r="E39" i="20"/>
  <c r="D39" i="20"/>
  <c r="C39" i="20"/>
  <c r="S39" i="20" s="1"/>
  <c r="R31" i="20"/>
  <c r="Q31" i="20"/>
  <c r="P31" i="20"/>
  <c r="O31" i="20"/>
  <c r="N31" i="20"/>
  <c r="M31" i="20"/>
  <c r="L31" i="20"/>
  <c r="K31" i="20"/>
  <c r="J31" i="20"/>
  <c r="I31" i="20"/>
  <c r="H31" i="20"/>
  <c r="G31" i="20"/>
  <c r="F31" i="20"/>
  <c r="E31" i="20"/>
  <c r="D31" i="20"/>
  <c r="C31" i="20"/>
  <c r="S31" i="20" s="1"/>
  <c r="R23" i="20"/>
  <c r="Q23" i="20"/>
  <c r="P23" i="20"/>
  <c r="O23" i="20"/>
  <c r="N23" i="20"/>
  <c r="M23" i="20"/>
  <c r="L23" i="20"/>
  <c r="K23" i="20"/>
  <c r="J23" i="20"/>
  <c r="I23" i="20"/>
  <c r="H23" i="20"/>
  <c r="G23" i="20"/>
  <c r="F23" i="20"/>
  <c r="E23" i="20"/>
  <c r="D23" i="20"/>
  <c r="C23" i="20"/>
  <c r="S23" i="20" s="1"/>
  <c r="R15" i="20"/>
  <c r="Q15" i="20"/>
  <c r="P15" i="20"/>
  <c r="O15" i="20"/>
  <c r="N15" i="20"/>
  <c r="M15" i="20"/>
  <c r="L15" i="20"/>
  <c r="K15" i="20"/>
  <c r="J15" i="20"/>
  <c r="I15" i="20"/>
  <c r="H15" i="20"/>
  <c r="G15" i="20"/>
  <c r="F15" i="20"/>
  <c r="E15" i="20"/>
  <c r="D15" i="20"/>
  <c r="C15" i="20"/>
  <c r="K803" i="19"/>
  <c r="O774" i="19"/>
  <c r="K774" i="19"/>
  <c r="J774" i="19"/>
  <c r="I774" i="19"/>
  <c r="H774" i="19"/>
  <c r="G774" i="19"/>
  <c r="F774" i="19"/>
  <c r="E774" i="19"/>
  <c r="D774" i="19"/>
  <c r="C774" i="19"/>
  <c r="H644" i="19"/>
  <c r="F644" i="19"/>
  <c r="E644" i="19"/>
  <c r="D644" i="19"/>
  <c r="H636" i="19"/>
  <c r="H624" i="19"/>
  <c r="F624" i="19"/>
  <c r="N623" i="19"/>
  <c r="M623" i="19"/>
  <c r="L623" i="19"/>
  <c r="K623" i="19"/>
  <c r="J623" i="19"/>
  <c r="I623" i="19"/>
  <c r="H623" i="19"/>
  <c r="G623" i="19"/>
  <c r="F623" i="19"/>
  <c r="E623" i="19"/>
  <c r="D623" i="19"/>
  <c r="C623" i="19"/>
  <c r="D619" i="19"/>
  <c r="F615" i="19"/>
  <c r="D615" i="19"/>
  <c r="P613" i="19"/>
  <c r="O613" i="19"/>
  <c r="M613" i="19"/>
  <c r="K613" i="19"/>
  <c r="J613" i="19"/>
  <c r="I613" i="19"/>
  <c r="H613" i="19"/>
  <c r="G613" i="19"/>
  <c r="F613" i="19"/>
  <c r="E613" i="19"/>
  <c r="D613" i="19"/>
  <c r="C613" i="19"/>
  <c r="E481" i="19"/>
  <c r="D481" i="19"/>
  <c r="K476" i="19"/>
  <c r="I476" i="19"/>
  <c r="H476" i="19"/>
  <c r="G476" i="19"/>
  <c r="F476" i="19"/>
  <c r="E476" i="19"/>
  <c r="D476" i="19"/>
  <c r="C476" i="19"/>
  <c r="P472" i="19"/>
  <c r="K472" i="19"/>
  <c r="J472" i="19"/>
  <c r="I472" i="19"/>
  <c r="H472" i="19"/>
  <c r="G472" i="19"/>
  <c r="F472" i="19"/>
  <c r="E472" i="19"/>
  <c r="D472" i="19"/>
  <c r="C472" i="19"/>
  <c r="H471" i="19"/>
  <c r="F471" i="19"/>
  <c r="E471" i="19"/>
  <c r="D471" i="19"/>
  <c r="D470" i="19"/>
  <c r="N468" i="19"/>
  <c r="E468" i="19"/>
  <c r="D468" i="19"/>
  <c r="N461" i="19"/>
  <c r="O460" i="19"/>
  <c r="N460" i="19"/>
  <c r="M460" i="19"/>
  <c r="L460" i="19"/>
  <c r="K460" i="19"/>
  <c r="J460" i="19"/>
  <c r="I460" i="19"/>
  <c r="H460" i="19"/>
  <c r="G460" i="19"/>
  <c r="F460" i="19"/>
  <c r="E460" i="19"/>
  <c r="D460" i="19"/>
  <c r="C460" i="19"/>
  <c r="Q459" i="19"/>
  <c r="P459" i="19"/>
  <c r="O459" i="19"/>
  <c r="N459" i="19"/>
  <c r="M459" i="19"/>
  <c r="L459" i="19"/>
  <c r="K459" i="19"/>
  <c r="J459" i="19"/>
  <c r="I459" i="19"/>
  <c r="H459" i="19"/>
  <c r="G459" i="19"/>
  <c r="F459" i="19"/>
  <c r="E459" i="19"/>
  <c r="D459" i="19"/>
  <c r="C459" i="19"/>
  <c r="O457" i="19"/>
  <c r="K457" i="19"/>
  <c r="I457" i="19"/>
  <c r="G457" i="19"/>
  <c r="F457" i="19"/>
  <c r="E457" i="19"/>
  <c r="D457" i="19"/>
  <c r="P455" i="19"/>
  <c r="O455" i="19"/>
  <c r="N455" i="19"/>
  <c r="M455" i="19"/>
  <c r="L455" i="19"/>
  <c r="K455" i="19"/>
  <c r="J455" i="19"/>
  <c r="I455" i="19"/>
  <c r="H455" i="19"/>
  <c r="G455" i="19"/>
  <c r="F455" i="19"/>
  <c r="E455" i="19"/>
  <c r="D455" i="19"/>
  <c r="C455" i="19"/>
  <c r="F454" i="19"/>
  <c r="E454" i="19"/>
  <c r="I453" i="19"/>
  <c r="G453" i="19"/>
  <c r="N451" i="19"/>
  <c r="L451" i="19"/>
  <c r="K451" i="19"/>
  <c r="I451" i="19"/>
  <c r="H451" i="19"/>
  <c r="G451" i="19"/>
  <c r="F451" i="19"/>
  <c r="E451" i="19"/>
  <c r="D451" i="19"/>
  <c r="C451" i="19"/>
  <c r="O449" i="19"/>
  <c r="N449" i="19"/>
  <c r="M449" i="19"/>
  <c r="L449" i="19"/>
  <c r="K449" i="19"/>
  <c r="J449" i="19"/>
  <c r="I449" i="19"/>
  <c r="H449" i="19"/>
  <c r="G449" i="19"/>
  <c r="F449" i="19"/>
  <c r="E449" i="19"/>
  <c r="D449" i="19"/>
  <c r="C449" i="19"/>
  <c r="F419" i="19"/>
  <c r="H408" i="19"/>
  <c r="G408" i="19"/>
  <c r="F408" i="19"/>
  <c r="E408" i="19"/>
  <c r="D408" i="19"/>
  <c r="E189" i="19"/>
  <c r="H109" i="19"/>
  <c r="G109" i="19"/>
  <c r="P175" i="16"/>
  <c r="M175" i="16"/>
  <c r="K175" i="16"/>
  <c r="H175" i="16"/>
  <c r="G175" i="16"/>
  <c r="E175" i="16"/>
  <c r="C175" i="16"/>
  <c r="S174" i="16"/>
  <c r="S173" i="16"/>
  <c r="S172" i="16"/>
  <c r="S171" i="16"/>
  <c r="S170" i="16"/>
  <c r="S169" i="16"/>
  <c r="R168" i="16"/>
  <c r="R175" i="16" s="1"/>
  <c r="Q168" i="16"/>
  <c r="Q175" i="16" s="1"/>
  <c r="P168" i="16"/>
  <c r="O168" i="16"/>
  <c r="O175" i="16" s="1"/>
  <c r="N168" i="16"/>
  <c r="N175" i="16" s="1"/>
  <c r="M168" i="16"/>
  <c r="L168" i="16"/>
  <c r="L175" i="16" s="1"/>
  <c r="K168" i="16"/>
  <c r="J168" i="16"/>
  <c r="J175" i="16" s="1"/>
  <c r="S175" i="16" s="1"/>
  <c r="I168" i="16"/>
  <c r="I175" i="16" s="1"/>
  <c r="H168" i="16"/>
  <c r="G168" i="16"/>
  <c r="F168" i="16"/>
  <c r="F175" i="16" s="1"/>
  <c r="E168" i="16"/>
  <c r="D168" i="16"/>
  <c r="D175" i="16" s="1"/>
  <c r="C168" i="16"/>
  <c r="O167" i="16"/>
  <c r="G167" i="16"/>
  <c r="S166" i="16"/>
  <c r="S165" i="16"/>
  <c r="R164" i="16"/>
  <c r="Q164" i="16"/>
  <c r="P164" i="16"/>
  <c r="O164" i="16"/>
  <c r="N164" i="16"/>
  <c r="M164" i="16"/>
  <c r="L164" i="16"/>
  <c r="K164" i="16"/>
  <c r="J164" i="16"/>
  <c r="I164" i="16"/>
  <c r="H164" i="16"/>
  <c r="G164" i="16"/>
  <c r="F164" i="16"/>
  <c r="E164" i="16"/>
  <c r="D164" i="16"/>
  <c r="C164" i="16"/>
  <c r="S164" i="16" s="1"/>
  <c r="R163" i="16"/>
  <c r="Q163" i="16"/>
  <c r="P163" i="16"/>
  <c r="O163" i="16"/>
  <c r="N163" i="16"/>
  <c r="M163" i="16"/>
  <c r="L163" i="16"/>
  <c r="K163" i="16"/>
  <c r="K167" i="16" s="1"/>
  <c r="J163" i="16"/>
  <c r="I163" i="16"/>
  <c r="H163" i="16"/>
  <c r="G163" i="16"/>
  <c r="F163" i="16"/>
  <c r="E163" i="16"/>
  <c r="D163" i="16"/>
  <c r="C163" i="16"/>
  <c r="R162" i="16"/>
  <c r="Q162" i="16"/>
  <c r="P162" i="16"/>
  <c r="P167" i="16" s="1"/>
  <c r="O162" i="16"/>
  <c r="N162" i="16"/>
  <c r="M162" i="16"/>
  <c r="M167" i="16" s="1"/>
  <c r="L162" i="16"/>
  <c r="K162" i="16"/>
  <c r="J162" i="16"/>
  <c r="I162" i="16"/>
  <c r="H162" i="16"/>
  <c r="H167" i="16" s="1"/>
  <c r="G162" i="16"/>
  <c r="F162" i="16"/>
  <c r="E162" i="16"/>
  <c r="E167" i="16" s="1"/>
  <c r="D162" i="16"/>
  <c r="C162" i="16"/>
  <c r="S161" i="16"/>
  <c r="R160" i="16"/>
  <c r="R167" i="16" s="1"/>
  <c r="Q160" i="16"/>
  <c r="Q167" i="16" s="1"/>
  <c r="P160" i="16"/>
  <c r="O160" i="16"/>
  <c r="N160" i="16"/>
  <c r="N167" i="16" s="1"/>
  <c r="M160" i="16"/>
  <c r="L160" i="16"/>
  <c r="K160" i="16"/>
  <c r="J160" i="16"/>
  <c r="J167" i="16" s="1"/>
  <c r="I160" i="16"/>
  <c r="I167" i="16" s="1"/>
  <c r="H160" i="16"/>
  <c r="G160" i="16"/>
  <c r="F160" i="16"/>
  <c r="F167" i="16" s="1"/>
  <c r="E160" i="16"/>
  <c r="D160" i="16"/>
  <c r="C160" i="16"/>
  <c r="P159" i="16"/>
  <c r="H159" i="16"/>
  <c r="G159" i="16"/>
  <c r="P158" i="16"/>
  <c r="O158" i="16"/>
  <c r="N158" i="16"/>
  <c r="M158" i="16"/>
  <c r="L158" i="16"/>
  <c r="G158" i="16"/>
  <c r="F158" i="16"/>
  <c r="E158" i="16"/>
  <c r="D158" i="16"/>
  <c r="C158" i="16"/>
  <c r="R157" i="16"/>
  <c r="Q157" i="16"/>
  <c r="P157" i="16"/>
  <c r="O157" i="16"/>
  <c r="N157" i="16"/>
  <c r="M157" i="16"/>
  <c r="L157" i="16"/>
  <c r="K157" i="16"/>
  <c r="K159" i="16" s="1"/>
  <c r="J157" i="16"/>
  <c r="I157" i="16"/>
  <c r="H157" i="16"/>
  <c r="G157" i="16"/>
  <c r="F157" i="16"/>
  <c r="E157" i="16"/>
  <c r="D157" i="16"/>
  <c r="C157" i="16"/>
  <c r="C159" i="16" s="1"/>
  <c r="S156" i="16"/>
  <c r="R155" i="16"/>
  <c r="Q155" i="16"/>
  <c r="P155" i="16"/>
  <c r="O155" i="16"/>
  <c r="N155" i="16"/>
  <c r="M155" i="16"/>
  <c r="M159" i="16" s="1"/>
  <c r="L155" i="16"/>
  <c r="K155" i="16"/>
  <c r="J155" i="16"/>
  <c r="I155" i="16"/>
  <c r="H155" i="16"/>
  <c r="G155" i="16"/>
  <c r="F155" i="16"/>
  <c r="E155" i="16"/>
  <c r="E159" i="16" s="1"/>
  <c r="D155" i="16"/>
  <c r="C155" i="16"/>
  <c r="R154" i="16"/>
  <c r="Q154" i="16"/>
  <c r="P154" i="16"/>
  <c r="O154" i="16"/>
  <c r="O159" i="16" s="1"/>
  <c r="N154" i="16"/>
  <c r="M154" i="16"/>
  <c r="L154" i="16"/>
  <c r="K154" i="16"/>
  <c r="J154" i="16"/>
  <c r="I154" i="16"/>
  <c r="H154" i="16"/>
  <c r="G154" i="16"/>
  <c r="F154" i="16"/>
  <c r="E154" i="16"/>
  <c r="D154" i="16"/>
  <c r="C154" i="16"/>
  <c r="S153" i="16"/>
  <c r="R152" i="16"/>
  <c r="R159" i="16" s="1"/>
  <c r="Q152" i="16"/>
  <c r="P152" i="16"/>
  <c r="O152" i="16"/>
  <c r="N152" i="16"/>
  <c r="M152" i="16"/>
  <c r="L152" i="16"/>
  <c r="K152" i="16"/>
  <c r="J152" i="16"/>
  <c r="J159" i="16" s="1"/>
  <c r="I152" i="16"/>
  <c r="H152" i="16"/>
  <c r="G152" i="16"/>
  <c r="F152" i="16"/>
  <c r="E152" i="16"/>
  <c r="D152" i="16"/>
  <c r="C152" i="16"/>
  <c r="R151" i="16"/>
  <c r="Q151" i="16"/>
  <c r="E151" i="16"/>
  <c r="Q150" i="16"/>
  <c r="P150" i="16"/>
  <c r="O150" i="16"/>
  <c r="N150" i="16"/>
  <c r="M150" i="16"/>
  <c r="L150" i="16"/>
  <c r="K150" i="16"/>
  <c r="J150" i="16"/>
  <c r="S150" i="16" s="1"/>
  <c r="E150" i="16"/>
  <c r="D150" i="16"/>
  <c r="C150" i="16"/>
  <c r="R149" i="16"/>
  <c r="Q149" i="16"/>
  <c r="P149" i="16"/>
  <c r="O149" i="16"/>
  <c r="N149" i="16"/>
  <c r="M149" i="16"/>
  <c r="L149" i="16"/>
  <c r="K149" i="16"/>
  <c r="J149" i="16"/>
  <c r="I149" i="16"/>
  <c r="H149" i="16"/>
  <c r="G149" i="16"/>
  <c r="F149" i="16"/>
  <c r="E149" i="16"/>
  <c r="D149" i="16"/>
  <c r="C149" i="16"/>
  <c r="S149" i="16" s="1"/>
  <c r="S148" i="16"/>
  <c r="R147" i="16"/>
  <c r="Q147" i="16"/>
  <c r="P147" i="16"/>
  <c r="O147" i="16"/>
  <c r="N147" i="16"/>
  <c r="M147" i="16"/>
  <c r="L147" i="16"/>
  <c r="K147" i="16"/>
  <c r="J147" i="16"/>
  <c r="I147" i="16"/>
  <c r="H147" i="16"/>
  <c r="G147" i="16"/>
  <c r="F147" i="16"/>
  <c r="E147" i="16"/>
  <c r="D147" i="16"/>
  <c r="C147" i="16"/>
  <c r="R146" i="16"/>
  <c r="Q146" i="16"/>
  <c r="P146" i="16"/>
  <c r="O146" i="16"/>
  <c r="N146" i="16"/>
  <c r="M146" i="16"/>
  <c r="M151" i="16" s="1"/>
  <c r="L146" i="16"/>
  <c r="K146" i="16"/>
  <c r="J146" i="16"/>
  <c r="J151" i="16" s="1"/>
  <c r="I146" i="16"/>
  <c r="I151" i="16" s="1"/>
  <c r="H146" i="16"/>
  <c r="G146" i="16"/>
  <c r="F146" i="16"/>
  <c r="E146" i="16"/>
  <c r="D146" i="16"/>
  <c r="C146" i="16"/>
  <c r="S145" i="16"/>
  <c r="R144" i="16"/>
  <c r="Q144" i="16"/>
  <c r="P144" i="16"/>
  <c r="O144" i="16"/>
  <c r="O151" i="16" s="1"/>
  <c r="N144" i="16"/>
  <c r="M144" i="16"/>
  <c r="L144" i="16"/>
  <c r="K144" i="16"/>
  <c r="K151" i="16" s="1"/>
  <c r="J144" i="16"/>
  <c r="I144" i="16"/>
  <c r="H144" i="16"/>
  <c r="G144" i="16"/>
  <c r="G151" i="16" s="1"/>
  <c r="F144" i="16"/>
  <c r="E144" i="16"/>
  <c r="D144" i="16"/>
  <c r="C144" i="16"/>
  <c r="C151" i="16" s="1"/>
  <c r="P143" i="16"/>
  <c r="M143" i="16"/>
  <c r="H143" i="16"/>
  <c r="E143" i="16"/>
  <c r="S142" i="16"/>
  <c r="S141" i="16"/>
  <c r="R140" i="16"/>
  <c r="Q140" i="16"/>
  <c r="P140" i="16"/>
  <c r="O140" i="16"/>
  <c r="N140" i="16"/>
  <c r="M140" i="16"/>
  <c r="L140" i="16"/>
  <c r="K140" i="16"/>
  <c r="J140" i="16"/>
  <c r="I140" i="16"/>
  <c r="H140" i="16"/>
  <c r="G140" i="16"/>
  <c r="F140" i="16"/>
  <c r="E140" i="16"/>
  <c r="D140" i="16"/>
  <c r="C140" i="16"/>
  <c r="S140" i="16" s="1"/>
  <c r="R139" i="16"/>
  <c r="Q139" i="16"/>
  <c r="P139" i="16"/>
  <c r="O139" i="16"/>
  <c r="N139" i="16"/>
  <c r="M139" i="16"/>
  <c r="L139" i="16"/>
  <c r="K139" i="16"/>
  <c r="J139" i="16"/>
  <c r="I139" i="16"/>
  <c r="H139" i="16"/>
  <c r="G139" i="16"/>
  <c r="F139" i="16"/>
  <c r="E139" i="16"/>
  <c r="D139" i="16"/>
  <c r="D143" i="16" s="1"/>
  <c r="C139" i="16"/>
  <c r="R138" i="16"/>
  <c r="Q138" i="16"/>
  <c r="P138" i="16"/>
  <c r="O138" i="16"/>
  <c r="N138" i="16"/>
  <c r="M138" i="16"/>
  <c r="L138" i="16"/>
  <c r="K138" i="16"/>
  <c r="J138" i="16"/>
  <c r="I138" i="16"/>
  <c r="H138" i="16"/>
  <c r="G138" i="16"/>
  <c r="F138" i="16"/>
  <c r="E138" i="16"/>
  <c r="D138" i="16"/>
  <c r="C138" i="16"/>
  <c r="S138" i="16" s="1"/>
  <c r="R137" i="16"/>
  <c r="Q137" i="16"/>
  <c r="P137" i="16"/>
  <c r="O137" i="16"/>
  <c r="N137" i="16"/>
  <c r="M137" i="16"/>
  <c r="L137" i="16"/>
  <c r="K137" i="16"/>
  <c r="J137" i="16"/>
  <c r="I137" i="16"/>
  <c r="H137" i="16"/>
  <c r="G137" i="16"/>
  <c r="F137" i="16"/>
  <c r="E137" i="16"/>
  <c r="D137" i="16"/>
  <c r="C137" i="16"/>
  <c r="S137" i="16" s="1"/>
  <c r="R136" i="16"/>
  <c r="Q136" i="16"/>
  <c r="Q143" i="16" s="1"/>
  <c r="P136" i="16"/>
  <c r="O136" i="16"/>
  <c r="N136" i="16"/>
  <c r="N143" i="16" s="1"/>
  <c r="M136" i="16"/>
  <c r="L136" i="16"/>
  <c r="L143" i="16" s="1"/>
  <c r="K136" i="16"/>
  <c r="J136" i="16"/>
  <c r="I136" i="16"/>
  <c r="I143" i="16" s="1"/>
  <c r="H136" i="16"/>
  <c r="G136" i="16"/>
  <c r="F136" i="16"/>
  <c r="F143" i="16" s="1"/>
  <c r="E136" i="16"/>
  <c r="D136" i="16"/>
  <c r="C136" i="16"/>
  <c r="R135" i="16"/>
  <c r="Q135" i="16"/>
  <c r="P135" i="16"/>
  <c r="O135" i="16"/>
  <c r="N135" i="16"/>
  <c r="M135" i="16"/>
  <c r="L135" i="16"/>
  <c r="K135" i="16"/>
  <c r="J135" i="16"/>
  <c r="I135" i="16"/>
  <c r="H135" i="16"/>
  <c r="G135" i="16"/>
  <c r="F135" i="16"/>
  <c r="E135" i="16"/>
  <c r="D135" i="16"/>
  <c r="C135" i="16"/>
  <c r="S134" i="16"/>
  <c r="S133" i="16"/>
  <c r="S132" i="16"/>
  <c r="S131" i="16"/>
  <c r="S130" i="16"/>
  <c r="S129" i="16"/>
  <c r="S128" i="16"/>
  <c r="R127" i="16"/>
  <c r="Q127" i="16"/>
  <c r="P127" i="16"/>
  <c r="O127" i="16"/>
  <c r="N127" i="16"/>
  <c r="M127" i="16"/>
  <c r="L127" i="16"/>
  <c r="K127" i="16"/>
  <c r="J127" i="16"/>
  <c r="I127" i="16"/>
  <c r="H127" i="16"/>
  <c r="G127" i="16"/>
  <c r="F127" i="16"/>
  <c r="E127" i="16"/>
  <c r="D127" i="16"/>
  <c r="C127" i="16"/>
  <c r="S126" i="16"/>
  <c r="S125" i="16"/>
  <c r="S124" i="16"/>
  <c r="S123" i="16"/>
  <c r="S122" i="16"/>
  <c r="S121" i="16"/>
  <c r="S120" i="16"/>
  <c r="R119" i="16"/>
  <c r="Q119" i="16"/>
  <c r="P119" i="16"/>
  <c r="O119" i="16"/>
  <c r="N119" i="16"/>
  <c r="M119" i="16"/>
  <c r="L119" i="16"/>
  <c r="K119" i="16"/>
  <c r="J119" i="16"/>
  <c r="I119" i="16"/>
  <c r="H119" i="16"/>
  <c r="G119" i="16"/>
  <c r="F119" i="16"/>
  <c r="E119" i="16"/>
  <c r="D119" i="16"/>
  <c r="C119" i="16"/>
  <c r="S118" i="16"/>
  <c r="S117" i="16"/>
  <c r="S116" i="16"/>
  <c r="S115" i="16"/>
  <c r="S114" i="16"/>
  <c r="S113" i="16"/>
  <c r="S112" i="16"/>
  <c r="R111" i="16"/>
  <c r="Q111" i="16"/>
  <c r="P111" i="16"/>
  <c r="O111" i="16"/>
  <c r="N111" i="16"/>
  <c r="M111" i="16"/>
  <c r="L111" i="16"/>
  <c r="K111" i="16"/>
  <c r="J111" i="16"/>
  <c r="I111" i="16"/>
  <c r="H111" i="16"/>
  <c r="G111" i="16"/>
  <c r="F111" i="16"/>
  <c r="E111" i="16"/>
  <c r="D111" i="16"/>
  <c r="C111" i="16"/>
  <c r="S111" i="16" s="1"/>
  <c r="S110" i="16"/>
  <c r="S109" i="16"/>
  <c r="S108" i="16"/>
  <c r="S107" i="16"/>
  <c r="S106" i="16"/>
  <c r="S105" i="16"/>
  <c r="S104" i="16"/>
  <c r="R103" i="16"/>
  <c r="Q103" i="16"/>
  <c r="P103" i="16"/>
  <c r="O103" i="16"/>
  <c r="N103" i="16"/>
  <c r="M103" i="16"/>
  <c r="L103" i="16"/>
  <c r="K103" i="16"/>
  <c r="J103" i="16"/>
  <c r="I103" i="16"/>
  <c r="H103" i="16"/>
  <c r="G103" i="16"/>
  <c r="F103" i="16"/>
  <c r="E103" i="16"/>
  <c r="D103" i="16"/>
  <c r="C103" i="16"/>
  <c r="S102" i="16"/>
  <c r="S101" i="16"/>
  <c r="S100" i="16"/>
  <c r="S99" i="16"/>
  <c r="S98" i="16"/>
  <c r="S97" i="16"/>
  <c r="S96" i="16"/>
  <c r="R95" i="16"/>
  <c r="Q95" i="16"/>
  <c r="P95" i="16"/>
  <c r="O95" i="16"/>
  <c r="N95" i="16"/>
  <c r="M95" i="16"/>
  <c r="L95" i="16"/>
  <c r="K95" i="16"/>
  <c r="J95" i="16"/>
  <c r="I95" i="16"/>
  <c r="H95" i="16"/>
  <c r="G95" i="16"/>
  <c r="F95" i="16"/>
  <c r="E95" i="16"/>
  <c r="D95" i="16"/>
  <c r="C95" i="16"/>
  <c r="S94" i="16"/>
  <c r="S93" i="16"/>
  <c r="S92" i="16"/>
  <c r="S91" i="16"/>
  <c r="S90" i="16"/>
  <c r="S89" i="16"/>
  <c r="S88" i="16"/>
  <c r="R87" i="16"/>
  <c r="Q87" i="16"/>
  <c r="P87" i="16"/>
  <c r="O87" i="16"/>
  <c r="N87" i="16"/>
  <c r="M87" i="16"/>
  <c r="L87" i="16"/>
  <c r="K87" i="16"/>
  <c r="J87" i="16"/>
  <c r="I87" i="16"/>
  <c r="H87" i="16"/>
  <c r="G87" i="16"/>
  <c r="F87" i="16"/>
  <c r="E87" i="16"/>
  <c r="D87" i="16"/>
  <c r="C87" i="16"/>
  <c r="S86" i="16"/>
  <c r="S85" i="16"/>
  <c r="S84" i="16"/>
  <c r="S83" i="16"/>
  <c r="S82" i="16"/>
  <c r="S81" i="16"/>
  <c r="S80" i="16"/>
  <c r="R79" i="16"/>
  <c r="Q79" i="16"/>
  <c r="P79" i="16"/>
  <c r="O79" i="16"/>
  <c r="N79" i="16"/>
  <c r="M79" i="16"/>
  <c r="L79" i="16"/>
  <c r="K79" i="16"/>
  <c r="J79" i="16"/>
  <c r="I79" i="16"/>
  <c r="H79" i="16"/>
  <c r="G79" i="16"/>
  <c r="F79" i="16"/>
  <c r="E79" i="16"/>
  <c r="D79" i="16"/>
  <c r="C79" i="16"/>
  <c r="S79" i="16" s="1"/>
  <c r="S78" i="16"/>
  <c r="S77" i="16"/>
  <c r="S76" i="16"/>
  <c r="S75" i="16"/>
  <c r="S74" i="16"/>
  <c r="S73" i="16"/>
  <c r="S72" i="16"/>
  <c r="R71" i="16"/>
  <c r="Q71" i="16"/>
  <c r="P71" i="16"/>
  <c r="O71" i="16"/>
  <c r="N71" i="16"/>
  <c r="M71" i="16"/>
  <c r="L71" i="16"/>
  <c r="K71" i="16"/>
  <c r="J71" i="16"/>
  <c r="I71" i="16"/>
  <c r="H71" i="16"/>
  <c r="G71" i="16"/>
  <c r="F71" i="16"/>
  <c r="E71" i="16"/>
  <c r="D71" i="16"/>
  <c r="C71" i="16"/>
  <c r="S70" i="16"/>
  <c r="S69" i="16"/>
  <c r="S68" i="16"/>
  <c r="S67" i="16"/>
  <c r="S66" i="16"/>
  <c r="S65" i="16"/>
  <c r="S64" i="16"/>
  <c r="R63" i="16"/>
  <c r="Q63" i="16"/>
  <c r="P63" i="16"/>
  <c r="O63" i="16"/>
  <c r="N63" i="16"/>
  <c r="M63" i="16"/>
  <c r="L63" i="16"/>
  <c r="K63" i="16"/>
  <c r="J63" i="16"/>
  <c r="I63" i="16"/>
  <c r="H63" i="16"/>
  <c r="G63" i="16"/>
  <c r="F63" i="16"/>
  <c r="E63" i="16"/>
  <c r="D63" i="16"/>
  <c r="C63" i="16"/>
  <c r="S62" i="16"/>
  <c r="S61" i="16"/>
  <c r="S60" i="16"/>
  <c r="S59" i="16"/>
  <c r="S58" i="16"/>
  <c r="S57" i="16"/>
  <c r="S56" i="16"/>
  <c r="R55" i="16"/>
  <c r="Q55" i="16"/>
  <c r="P55" i="16"/>
  <c r="O55" i="16"/>
  <c r="N55" i="16"/>
  <c r="M55" i="16"/>
  <c r="L55" i="16"/>
  <c r="K55" i="16"/>
  <c r="J55" i="16"/>
  <c r="I55" i="16"/>
  <c r="H55" i="16"/>
  <c r="G55" i="16"/>
  <c r="F55" i="16"/>
  <c r="E55" i="16"/>
  <c r="D55" i="16"/>
  <c r="C55" i="16"/>
  <c r="S54" i="16"/>
  <c r="S53" i="16"/>
  <c r="S52" i="16"/>
  <c r="S51" i="16"/>
  <c r="S50" i="16"/>
  <c r="S49" i="16"/>
  <c r="S48" i="16"/>
  <c r="R47" i="16"/>
  <c r="Q47" i="16"/>
  <c r="P47" i="16"/>
  <c r="O47" i="16"/>
  <c r="N47" i="16"/>
  <c r="M47" i="16"/>
  <c r="L47" i="16"/>
  <c r="K47" i="16"/>
  <c r="J47" i="16"/>
  <c r="I47" i="16"/>
  <c r="H47" i="16"/>
  <c r="G47" i="16"/>
  <c r="F47" i="16"/>
  <c r="E47" i="16"/>
  <c r="D47" i="16"/>
  <c r="C47" i="16"/>
  <c r="S47" i="16" s="1"/>
  <c r="S46" i="16"/>
  <c r="S45" i="16"/>
  <c r="S44" i="16"/>
  <c r="S43" i="16"/>
  <c r="S42" i="16"/>
  <c r="S41" i="16"/>
  <c r="S40" i="16"/>
  <c r="R39" i="16"/>
  <c r="Q39" i="16"/>
  <c r="P39" i="16"/>
  <c r="O39" i="16"/>
  <c r="N39" i="16"/>
  <c r="M39" i="16"/>
  <c r="L39" i="16"/>
  <c r="K39" i="16"/>
  <c r="J39" i="16"/>
  <c r="I39" i="16"/>
  <c r="H39" i="16"/>
  <c r="G39" i="16"/>
  <c r="F39" i="16"/>
  <c r="E39" i="16"/>
  <c r="D39" i="16"/>
  <c r="C39" i="16"/>
  <c r="S38" i="16"/>
  <c r="S37" i="16"/>
  <c r="S36" i="16"/>
  <c r="S35" i="16"/>
  <c r="S34" i="16"/>
  <c r="S33" i="16"/>
  <c r="S32" i="16"/>
  <c r="R31" i="16"/>
  <c r="Q31" i="16"/>
  <c r="P31" i="16"/>
  <c r="O31" i="16"/>
  <c r="N31" i="16"/>
  <c r="M31" i="16"/>
  <c r="L31" i="16"/>
  <c r="K31" i="16"/>
  <c r="J31" i="16"/>
  <c r="I31" i="16"/>
  <c r="H31" i="16"/>
  <c r="G31" i="16"/>
  <c r="F31" i="16"/>
  <c r="E31" i="16"/>
  <c r="D31" i="16"/>
  <c r="C31" i="16"/>
  <c r="S30" i="16"/>
  <c r="S29" i="16"/>
  <c r="S28" i="16"/>
  <c r="S27" i="16"/>
  <c r="S26" i="16"/>
  <c r="S25" i="16"/>
  <c r="S24" i="16"/>
  <c r="P23" i="16"/>
  <c r="H23" i="16"/>
  <c r="S22" i="16"/>
  <c r="S21" i="16"/>
  <c r="S20" i="16"/>
  <c r="S19" i="16"/>
  <c r="R18" i="16"/>
  <c r="Q18" i="16"/>
  <c r="P18" i="16"/>
  <c r="O18" i="16"/>
  <c r="N18" i="16"/>
  <c r="M18" i="16"/>
  <c r="M23" i="16" s="1"/>
  <c r="L18" i="16"/>
  <c r="K18" i="16"/>
  <c r="J18" i="16"/>
  <c r="I18" i="16"/>
  <c r="H18" i="16"/>
  <c r="G18" i="16"/>
  <c r="F18" i="16"/>
  <c r="E18" i="16"/>
  <c r="E23" i="16" s="1"/>
  <c r="D18" i="16"/>
  <c r="C18" i="16"/>
  <c r="S17" i="16"/>
  <c r="R16" i="16"/>
  <c r="Q16" i="16"/>
  <c r="P16" i="16"/>
  <c r="O16" i="16"/>
  <c r="O23" i="16" s="1"/>
  <c r="N16" i="16"/>
  <c r="N23" i="16" s="1"/>
  <c r="M16" i="16"/>
  <c r="L16" i="16"/>
  <c r="L23" i="16" s="1"/>
  <c r="K16" i="16"/>
  <c r="K23" i="16" s="1"/>
  <c r="J16" i="16"/>
  <c r="I16" i="16"/>
  <c r="H16" i="16"/>
  <c r="G16" i="16"/>
  <c r="G23" i="16" s="1"/>
  <c r="F16" i="16"/>
  <c r="F23" i="16" s="1"/>
  <c r="E16" i="16"/>
  <c r="D16" i="16"/>
  <c r="D23" i="16" s="1"/>
  <c r="C16" i="16"/>
  <c r="C23" i="16" s="1"/>
  <c r="R15" i="16"/>
  <c r="Q15" i="16"/>
  <c r="P15" i="16"/>
  <c r="O15" i="16"/>
  <c r="N15" i="16"/>
  <c r="M15" i="16"/>
  <c r="L15" i="16"/>
  <c r="K15" i="16"/>
  <c r="J15" i="16"/>
  <c r="I15" i="16"/>
  <c r="H15" i="16"/>
  <c r="G15" i="16"/>
  <c r="F15" i="16"/>
  <c r="E15" i="16"/>
  <c r="D15" i="16"/>
  <c r="C15" i="16"/>
  <c r="S15" i="16" s="1"/>
  <c r="S14" i="16"/>
  <c r="S13" i="16"/>
  <c r="S12" i="16"/>
  <c r="S11" i="16"/>
  <c r="S10" i="16"/>
  <c r="S9" i="16"/>
  <c r="S8" i="16"/>
  <c r="P175" i="15"/>
  <c r="M175" i="15"/>
  <c r="H175" i="15"/>
  <c r="E175" i="15"/>
  <c r="S174" i="15"/>
  <c r="S173" i="15"/>
  <c r="S172" i="15"/>
  <c r="S171" i="15"/>
  <c r="S170" i="15"/>
  <c r="S169" i="15"/>
  <c r="R168" i="15"/>
  <c r="R175" i="15" s="1"/>
  <c r="Q168" i="15"/>
  <c r="Q175" i="15" s="1"/>
  <c r="P168" i="15"/>
  <c r="O168" i="15"/>
  <c r="O175" i="15" s="1"/>
  <c r="N168" i="15"/>
  <c r="N175" i="15" s="1"/>
  <c r="M168" i="15"/>
  <c r="L168" i="15"/>
  <c r="L175" i="15" s="1"/>
  <c r="K168" i="15"/>
  <c r="K175" i="15" s="1"/>
  <c r="J168" i="15"/>
  <c r="J175" i="15" s="1"/>
  <c r="I168" i="15"/>
  <c r="I175" i="15" s="1"/>
  <c r="H168" i="15"/>
  <c r="G168" i="15"/>
  <c r="G175" i="15" s="1"/>
  <c r="F168" i="15"/>
  <c r="F175" i="15" s="1"/>
  <c r="E168" i="15"/>
  <c r="D168" i="15"/>
  <c r="D175" i="15" s="1"/>
  <c r="C168" i="15"/>
  <c r="C175" i="15" s="1"/>
  <c r="S166" i="15"/>
  <c r="S165" i="15"/>
  <c r="R164" i="15"/>
  <c r="Q164" i="15"/>
  <c r="P164" i="15"/>
  <c r="O164" i="15"/>
  <c r="N164" i="15"/>
  <c r="M164" i="15"/>
  <c r="L164" i="15"/>
  <c r="K164" i="15"/>
  <c r="J164" i="15"/>
  <c r="I164" i="15"/>
  <c r="H164" i="15"/>
  <c r="G164" i="15"/>
  <c r="F164" i="15"/>
  <c r="E164" i="15"/>
  <c r="D164" i="15"/>
  <c r="C164" i="15"/>
  <c r="R163" i="15"/>
  <c r="Q163" i="15"/>
  <c r="P163" i="15"/>
  <c r="P167" i="15" s="1"/>
  <c r="O163" i="15"/>
  <c r="N163" i="15"/>
  <c r="M163" i="15"/>
  <c r="L163" i="15"/>
  <c r="L167" i="15" s="1"/>
  <c r="K163" i="15"/>
  <c r="J163" i="15"/>
  <c r="I163" i="15"/>
  <c r="H163" i="15"/>
  <c r="H167" i="15" s="1"/>
  <c r="G163" i="15"/>
  <c r="F163" i="15"/>
  <c r="E163" i="15"/>
  <c r="D163" i="15"/>
  <c r="C163" i="15"/>
  <c r="R162" i="15"/>
  <c r="Q162" i="15"/>
  <c r="P162" i="15"/>
  <c r="O162" i="15"/>
  <c r="N162" i="15"/>
  <c r="M162" i="15"/>
  <c r="M167" i="15" s="1"/>
  <c r="L162" i="15"/>
  <c r="K162" i="15"/>
  <c r="J162" i="15"/>
  <c r="I162" i="15"/>
  <c r="H162" i="15"/>
  <c r="G162" i="15"/>
  <c r="F162" i="15"/>
  <c r="E162" i="15"/>
  <c r="E167" i="15" s="1"/>
  <c r="D162" i="15"/>
  <c r="C162" i="15"/>
  <c r="S161" i="15"/>
  <c r="R160" i="15"/>
  <c r="R167" i="15" s="1"/>
  <c r="Q160" i="15"/>
  <c r="P160" i="15"/>
  <c r="O160" i="15"/>
  <c r="O167" i="15" s="1"/>
  <c r="N160" i="15"/>
  <c r="N167" i="15" s="1"/>
  <c r="M160" i="15"/>
  <c r="L160" i="15"/>
  <c r="K160" i="15"/>
  <c r="K167" i="15" s="1"/>
  <c r="J160" i="15"/>
  <c r="J167" i="15" s="1"/>
  <c r="I160" i="15"/>
  <c r="H160" i="15"/>
  <c r="G160" i="15"/>
  <c r="G167" i="15" s="1"/>
  <c r="F160" i="15"/>
  <c r="F167" i="15" s="1"/>
  <c r="E160" i="15"/>
  <c r="D160" i="15"/>
  <c r="C160" i="15"/>
  <c r="C167" i="15" s="1"/>
  <c r="P159" i="15"/>
  <c r="H159" i="15"/>
  <c r="R158" i="15"/>
  <c r="Q158" i="15"/>
  <c r="P158" i="15"/>
  <c r="O158" i="15"/>
  <c r="N158" i="15"/>
  <c r="M158" i="15"/>
  <c r="L158" i="15"/>
  <c r="K158" i="15"/>
  <c r="J158" i="15"/>
  <c r="I158" i="15"/>
  <c r="H158" i="15"/>
  <c r="G158" i="15"/>
  <c r="F158" i="15"/>
  <c r="E158" i="15"/>
  <c r="D158" i="15"/>
  <c r="C158" i="15"/>
  <c r="R157" i="15"/>
  <c r="Q157" i="15"/>
  <c r="P157" i="15"/>
  <c r="O157" i="15"/>
  <c r="N157" i="15"/>
  <c r="M157" i="15"/>
  <c r="L157" i="15"/>
  <c r="K157" i="15"/>
  <c r="J157" i="15"/>
  <c r="I157" i="15"/>
  <c r="H157" i="15"/>
  <c r="G157" i="15"/>
  <c r="F157" i="15"/>
  <c r="E157" i="15"/>
  <c r="D157" i="15"/>
  <c r="C157" i="15"/>
  <c r="S157" i="15" s="1"/>
  <c r="S156" i="15"/>
  <c r="R155" i="15"/>
  <c r="Q155" i="15"/>
  <c r="P155" i="15"/>
  <c r="O155" i="15"/>
  <c r="N155" i="15"/>
  <c r="M155" i="15"/>
  <c r="L155" i="15"/>
  <c r="K155" i="15"/>
  <c r="J155" i="15"/>
  <c r="I155" i="15"/>
  <c r="H155" i="15"/>
  <c r="G155" i="15"/>
  <c r="F155" i="15"/>
  <c r="E155" i="15"/>
  <c r="D155" i="15"/>
  <c r="C155" i="15"/>
  <c r="R154" i="15"/>
  <c r="Q154" i="15"/>
  <c r="P154" i="15"/>
  <c r="O154" i="15"/>
  <c r="N154" i="15"/>
  <c r="M154" i="15"/>
  <c r="L154" i="15"/>
  <c r="K154" i="15"/>
  <c r="J154" i="15"/>
  <c r="I154" i="15"/>
  <c r="H154" i="15"/>
  <c r="G154" i="15"/>
  <c r="F154" i="15"/>
  <c r="E154" i="15"/>
  <c r="D154" i="15"/>
  <c r="C154" i="15"/>
  <c r="S153" i="15"/>
  <c r="R152" i="15"/>
  <c r="Q152" i="15"/>
  <c r="P152" i="15"/>
  <c r="O152" i="15"/>
  <c r="O159" i="15" s="1"/>
  <c r="N152" i="15"/>
  <c r="N159" i="15" s="1"/>
  <c r="M152" i="15"/>
  <c r="L152" i="15"/>
  <c r="L159" i="15" s="1"/>
  <c r="K152" i="15"/>
  <c r="K159" i="15" s="1"/>
  <c r="J152" i="15"/>
  <c r="I152" i="15"/>
  <c r="H152" i="15"/>
  <c r="G152" i="15"/>
  <c r="G159" i="15" s="1"/>
  <c r="F152" i="15"/>
  <c r="F159" i="15" s="1"/>
  <c r="E152" i="15"/>
  <c r="D152" i="15"/>
  <c r="D159" i="15" s="1"/>
  <c r="C152" i="15"/>
  <c r="C159" i="15" s="1"/>
  <c r="P151" i="15"/>
  <c r="H151" i="15"/>
  <c r="R150" i="15"/>
  <c r="Q150" i="15"/>
  <c r="P150" i="15"/>
  <c r="O150" i="15"/>
  <c r="N150" i="15"/>
  <c r="M150" i="15"/>
  <c r="L150" i="15"/>
  <c r="K150" i="15"/>
  <c r="J150" i="15"/>
  <c r="I150" i="15"/>
  <c r="H150" i="15"/>
  <c r="G150" i="15"/>
  <c r="F150" i="15"/>
  <c r="E150" i="15"/>
  <c r="D150" i="15"/>
  <c r="C150" i="15"/>
  <c r="R149" i="15"/>
  <c r="Q149" i="15"/>
  <c r="P149" i="15"/>
  <c r="O149" i="15"/>
  <c r="N149" i="15"/>
  <c r="M149" i="15"/>
  <c r="L149" i="15"/>
  <c r="K149" i="15"/>
  <c r="J149" i="15"/>
  <c r="I149" i="15"/>
  <c r="H149" i="15"/>
  <c r="G149" i="15"/>
  <c r="F149" i="15"/>
  <c r="E149" i="15"/>
  <c r="D149" i="15"/>
  <c r="C149" i="15"/>
  <c r="S148" i="15"/>
  <c r="R147" i="15"/>
  <c r="Q147" i="15"/>
  <c r="P147" i="15"/>
  <c r="O147" i="15"/>
  <c r="N147" i="15"/>
  <c r="M147" i="15"/>
  <c r="L147" i="15"/>
  <c r="K147" i="15"/>
  <c r="J147" i="15"/>
  <c r="I147" i="15"/>
  <c r="H147" i="15"/>
  <c r="G147" i="15"/>
  <c r="F147" i="15"/>
  <c r="E147" i="15"/>
  <c r="D147" i="15"/>
  <c r="C147" i="15"/>
  <c r="S147" i="15" s="1"/>
  <c r="R146" i="15"/>
  <c r="Q146" i="15"/>
  <c r="P146" i="15"/>
  <c r="O146" i="15"/>
  <c r="N146" i="15"/>
  <c r="M146" i="15"/>
  <c r="L146" i="15"/>
  <c r="K146" i="15"/>
  <c r="J146" i="15"/>
  <c r="I146" i="15"/>
  <c r="H146" i="15"/>
  <c r="G146" i="15"/>
  <c r="F146" i="15"/>
  <c r="E146" i="15"/>
  <c r="D146" i="15"/>
  <c r="C146" i="15"/>
  <c r="S145" i="15"/>
  <c r="R144" i="15"/>
  <c r="Q144" i="15"/>
  <c r="Q151" i="15" s="1"/>
  <c r="P144" i="15"/>
  <c r="O144" i="15"/>
  <c r="O151" i="15" s="1"/>
  <c r="N144" i="15"/>
  <c r="M144" i="15"/>
  <c r="L144" i="15"/>
  <c r="L151" i="15" s="1"/>
  <c r="K144" i="15"/>
  <c r="K151" i="15" s="1"/>
  <c r="J144" i="15"/>
  <c r="I144" i="15"/>
  <c r="I151" i="15" s="1"/>
  <c r="H144" i="15"/>
  <c r="G144" i="15"/>
  <c r="G151" i="15" s="1"/>
  <c r="F144" i="15"/>
  <c r="E144" i="15"/>
  <c r="D144" i="15"/>
  <c r="D151" i="15" s="1"/>
  <c r="C144" i="15"/>
  <c r="C151" i="15" s="1"/>
  <c r="M143" i="15"/>
  <c r="L143" i="15"/>
  <c r="S142" i="15"/>
  <c r="S141" i="15"/>
  <c r="R140" i="15"/>
  <c r="Q140" i="15"/>
  <c r="P140" i="15"/>
  <c r="O140" i="15"/>
  <c r="N140" i="15"/>
  <c r="M140" i="15"/>
  <c r="L140" i="15"/>
  <c r="K140" i="15"/>
  <c r="J140" i="15"/>
  <c r="I140" i="15"/>
  <c r="H140" i="15"/>
  <c r="G140" i="15"/>
  <c r="F140" i="15"/>
  <c r="E140" i="15"/>
  <c r="D140" i="15"/>
  <c r="C140" i="15"/>
  <c r="S140" i="15" s="1"/>
  <c r="R139" i="15"/>
  <c r="Q139" i="15"/>
  <c r="P139" i="15"/>
  <c r="P143" i="15" s="1"/>
  <c r="O139" i="15"/>
  <c r="N139" i="15"/>
  <c r="M139" i="15"/>
  <c r="L139" i="15"/>
  <c r="K139" i="15"/>
  <c r="J139" i="15"/>
  <c r="I139" i="15"/>
  <c r="H139" i="15"/>
  <c r="H143" i="15" s="1"/>
  <c r="G139" i="15"/>
  <c r="F139" i="15"/>
  <c r="E139" i="15"/>
  <c r="D139" i="15"/>
  <c r="C139" i="15"/>
  <c r="R138" i="15"/>
  <c r="Q138" i="15"/>
  <c r="P138" i="15"/>
  <c r="O138" i="15"/>
  <c r="N138" i="15"/>
  <c r="M138" i="15"/>
  <c r="L138" i="15"/>
  <c r="K138" i="15"/>
  <c r="J138" i="15"/>
  <c r="I138" i="15"/>
  <c r="H138" i="15"/>
  <c r="G138" i="15"/>
  <c r="F138" i="15"/>
  <c r="E138" i="15"/>
  <c r="E143" i="15" s="1"/>
  <c r="D138" i="15"/>
  <c r="C138" i="15"/>
  <c r="R137" i="15"/>
  <c r="Q137" i="15"/>
  <c r="P137" i="15"/>
  <c r="O137" i="15"/>
  <c r="N137" i="15"/>
  <c r="M137" i="15"/>
  <c r="L137" i="15"/>
  <c r="K137" i="15"/>
  <c r="J137" i="15"/>
  <c r="I137" i="15"/>
  <c r="H137" i="15"/>
  <c r="G137" i="15"/>
  <c r="F137" i="15"/>
  <c r="E137" i="15"/>
  <c r="D137" i="15"/>
  <c r="C137" i="15"/>
  <c r="S137" i="15" s="1"/>
  <c r="R136" i="15"/>
  <c r="Q136" i="15"/>
  <c r="P136" i="15"/>
  <c r="O136" i="15"/>
  <c r="O143" i="15" s="1"/>
  <c r="N136" i="15"/>
  <c r="M136" i="15"/>
  <c r="L136" i="15"/>
  <c r="K136" i="15"/>
  <c r="K143" i="15" s="1"/>
  <c r="J136" i="15"/>
  <c r="I136" i="15"/>
  <c r="H136" i="15"/>
  <c r="G136" i="15"/>
  <c r="G143" i="15" s="1"/>
  <c r="F136" i="15"/>
  <c r="E136" i="15"/>
  <c r="D136" i="15"/>
  <c r="D143" i="15" s="1"/>
  <c r="C136" i="15"/>
  <c r="C143" i="15" s="1"/>
  <c r="R135" i="15"/>
  <c r="Q135" i="15"/>
  <c r="P135" i="15"/>
  <c r="O135" i="15"/>
  <c r="N135" i="15"/>
  <c r="M135" i="15"/>
  <c r="L135" i="15"/>
  <c r="K135" i="15"/>
  <c r="J135" i="15"/>
  <c r="I135" i="15"/>
  <c r="H135" i="15"/>
  <c r="G135" i="15"/>
  <c r="F135" i="15"/>
  <c r="E135" i="15"/>
  <c r="D135" i="15"/>
  <c r="C135" i="15"/>
  <c r="S135" i="15" s="1"/>
  <c r="S134" i="15"/>
  <c r="S133" i="15"/>
  <c r="S132" i="15"/>
  <c r="S131" i="15"/>
  <c r="S130" i="15"/>
  <c r="S129" i="15"/>
  <c r="S128" i="15"/>
  <c r="R127" i="15"/>
  <c r="Q127" i="15"/>
  <c r="P127" i="15"/>
  <c r="O127" i="15"/>
  <c r="N127" i="15"/>
  <c r="M127" i="15"/>
  <c r="L127" i="15"/>
  <c r="K127" i="15"/>
  <c r="J127" i="15"/>
  <c r="I127" i="15"/>
  <c r="H127" i="15"/>
  <c r="G127" i="15"/>
  <c r="F127" i="15"/>
  <c r="E127" i="15"/>
  <c r="D127" i="15"/>
  <c r="C127" i="15"/>
  <c r="S127" i="15" s="1"/>
  <c r="S126" i="15"/>
  <c r="S125" i="15"/>
  <c r="S124" i="15"/>
  <c r="S123" i="15"/>
  <c r="S122" i="15"/>
  <c r="S121" i="15"/>
  <c r="S120" i="15"/>
  <c r="R119" i="15"/>
  <c r="Q119" i="15"/>
  <c r="P119" i="15"/>
  <c r="O119" i="15"/>
  <c r="N119" i="15"/>
  <c r="M119" i="15"/>
  <c r="L119" i="15"/>
  <c r="K119" i="15"/>
  <c r="J119" i="15"/>
  <c r="I119" i="15"/>
  <c r="H119" i="15"/>
  <c r="G119" i="15"/>
  <c r="F119" i="15"/>
  <c r="E119" i="15"/>
  <c r="D119" i="15"/>
  <c r="C119" i="15"/>
  <c r="S118" i="15"/>
  <c r="S117" i="15"/>
  <c r="S116" i="15"/>
  <c r="S115" i="15"/>
  <c r="S114" i="15"/>
  <c r="S113" i="15"/>
  <c r="S112" i="15"/>
  <c r="R111" i="15"/>
  <c r="Q111" i="15"/>
  <c r="P111" i="15"/>
  <c r="O111" i="15"/>
  <c r="N111" i="15"/>
  <c r="M111" i="15"/>
  <c r="L111" i="15"/>
  <c r="K111" i="15"/>
  <c r="J111" i="15"/>
  <c r="I111" i="15"/>
  <c r="H111" i="15"/>
  <c r="G111" i="15"/>
  <c r="F111" i="15"/>
  <c r="E111" i="15"/>
  <c r="D111" i="15"/>
  <c r="C111" i="15"/>
  <c r="S110" i="15"/>
  <c r="S109" i="15"/>
  <c r="S108" i="15"/>
  <c r="S107" i="15"/>
  <c r="S106" i="15"/>
  <c r="S105" i="15"/>
  <c r="S104" i="15"/>
  <c r="R103" i="15"/>
  <c r="Q103" i="15"/>
  <c r="P103" i="15"/>
  <c r="O103" i="15"/>
  <c r="N103" i="15"/>
  <c r="M103" i="15"/>
  <c r="L103" i="15"/>
  <c r="K103" i="15"/>
  <c r="J103" i="15"/>
  <c r="I103" i="15"/>
  <c r="H103" i="15"/>
  <c r="G103" i="15"/>
  <c r="F103" i="15"/>
  <c r="E103" i="15"/>
  <c r="D103" i="15"/>
  <c r="C103" i="15"/>
  <c r="S103" i="15" s="1"/>
  <c r="S102" i="15"/>
  <c r="S101" i="15"/>
  <c r="S100" i="15"/>
  <c r="S99" i="15"/>
  <c r="S98" i="15"/>
  <c r="S97" i="15"/>
  <c r="S96" i="15"/>
  <c r="R95" i="15"/>
  <c r="Q95" i="15"/>
  <c r="P95" i="15"/>
  <c r="O95" i="15"/>
  <c r="N95" i="15"/>
  <c r="M95" i="15"/>
  <c r="L95" i="15"/>
  <c r="K95" i="15"/>
  <c r="J95" i="15"/>
  <c r="I95" i="15"/>
  <c r="H95" i="15"/>
  <c r="G95" i="15"/>
  <c r="F95" i="15"/>
  <c r="E95" i="15"/>
  <c r="D95" i="15"/>
  <c r="C95" i="15"/>
  <c r="S95" i="15" s="1"/>
  <c r="S94" i="15"/>
  <c r="S93" i="15"/>
  <c r="S92" i="15"/>
  <c r="S91" i="15"/>
  <c r="S90" i="15"/>
  <c r="S89" i="15"/>
  <c r="S88" i="15"/>
  <c r="R87" i="15"/>
  <c r="Q87" i="15"/>
  <c r="P87" i="15"/>
  <c r="O87" i="15"/>
  <c r="N87" i="15"/>
  <c r="M87" i="15"/>
  <c r="L87" i="15"/>
  <c r="K87" i="15"/>
  <c r="J87" i="15"/>
  <c r="I87" i="15"/>
  <c r="H87" i="15"/>
  <c r="G87" i="15"/>
  <c r="F87" i="15"/>
  <c r="E87" i="15"/>
  <c r="D87" i="15"/>
  <c r="C87" i="15"/>
  <c r="S86" i="15"/>
  <c r="S85" i="15"/>
  <c r="S84" i="15"/>
  <c r="S83" i="15"/>
  <c r="S82" i="15"/>
  <c r="S81" i="15"/>
  <c r="S80" i="15"/>
  <c r="R79" i="15"/>
  <c r="Q79" i="15"/>
  <c r="P79" i="15"/>
  <c r="O79" i="15"/>
  <c r="N79" i="15"/>
  <c r="M79" i="15"/>
  <c r="L79" i="15"/>
  <c r="K79" i="15"/>
  <c r="J79" i="15"/>
  <c r="I79" i="15"/>
  <c r="H79" i="15"/>
  <c r="G79" i="15"/>
  <c r="F79" i="15"/>
  <c r="E79" i="15"/>
  <c r="D79" i="15"/>
  <c r="C79" i="15"/>
  <c r="S78" i="15"/>
  <c r="S77" i="15"/>
  <c r="S76" i="15"/>
  <c r="S75" i="15"/>
  <c r="S74" i="15"/>
  <c r="S73" i="15"/>
  <c r="S72" i="15"/>
  <c r="R71" i="15"/>
  <c r="Q71" i="15"/>
  <c r="P71" i="15"/>
  <c r="O71" i="15"/>
  <c r="N71" i="15"/>
  <c r="M71" i="15"/>
  <c r="L71" i="15"/>
  <c r="K71" i="15"/>
  <c r="J71" i="15"/>
  <c r="I71" i="15"/>
  <c r="H71" i="15"/>
  <c r="G71" i="15"/>
  <c r="F71" i="15"/>
  <c r="E71" i="15"/>
  <c r="D71" i="15"/>
  <c r="C71" i="15"/>
  <c r="S71" i="15" s="1"/>
  <c r="S70" i="15"/>
  <c r="S69" i="15"/>
  <c r="S68" i="15"/>
  <c r="S67" i="15"/>
  <c r="S66" i="15"/>
  <c r="S65" i="15"/>
  <c r="S64" i="15"/>
  <c r="R63" i="15"/>
  <c r="Q63" i="15"/>
  <c r="P63" i="15"/>
  <c r="O63" i="15"/>
  <c r="N63" i="15"/>
  <c r="M63" i="15"/>
  <c r="L63" i="15"/>
  <c r="K63" i="15"/>
  <c r="J63" i="15"/>
  <c r="I63" i="15"/>
  <c r="H63" i="15"/>
  <c r="G63" i="15"/>
  <c r="F63" i="15"/>
  <c r="E63" i="15"/>
  <c r="D63" i="15"/>
  <c r="C63" i="15"/>
  <c r="S63" i="15" s="1"/>
  <c r="S62" i="15"/>
  <c r="S61" i="15"/>
  <c r="S60" i="15"/>
  <c r="S59" i="15"/>
  <c r="S58" i="15"/>
  <c r="S57" i="15"/>
  <c r="S56" i="15"/>
  <c r="R55" i="15"/>
  <c r="Q55" i="15"/>
  <c r="P55" i="15"/>
  <c r="O55" i="15"/>
  <c r="N55" i="15"/>
  <c r="M55" i="15"/>
  <c r="L55" i="15"/>
  <c r="K55" i="15"/>
  <c r="J55" i="15"/>
  <c r="I55" i="15"/>
  <c r="H55" i="15"/>
  <c r="G55" i="15"/>
  <c r="F55" i="15"/>
  <c r="E55" i="15"/>
  <c r="D55" i="15"/>
  <c r="C55" i="15"/>
  <c r="S54" i="15"/>
  <c r="S53" i="15"/>
  <c r="S52" i="15"/>
  <c r="S51" i="15"/>
  <c r="S50" i="15"/>
  <c r="S49" i="15"/>
  <c r="S48" i="15"/>
  <c r="R47" i="15"/>
  <c r="Q47" i="15"/>
  <c r="P47" i="15"/>
  <c r="O47" i="15"/>
  <c r="N47" i="15"/>
  <c r="M47" i="15"/>
  <c r="L47" i="15"/>
  <c r="K47" i="15"/>
  <c r="J47" i="15"/>
  <c r="I47" i="15"/>
  <c r="H47" i="15"/>
  <c r="G47" i="15"/>
  <c r="F47" i="15"/>
  <c r="E47" i="15"/>
  <c r="D47" i="15"/>
  <c r="C47" i="15"/>
  <c r="S46" i="15"/>
  <c r="S45" i="15"/>
  <c r="S44" i="15"/>
  <c r="S43" i="15"/>
  <c r="S42" i="15"/>
  <c r="S41" i="15"/>
  <c r="S40" i="15"/>
  <c r="R39" i="15"/>
  <c r="Q39" i="15"/>
  <c r="P39" i="15"/>
  <c r="O39" i="15"/>
  <c r="N39" i="15"/>
  <c r="M39" i="15"/>
  <c r="L39" i="15"/>
  <c r="K39" i="15"/>
  <c r="J39" i="15"/>
  <c r="I39" i="15"/>
  <c r="H39" i="15"/>
  <c r="G39" i="15"/>
  <c r="F39" i="15"/>
  <c r="E39" i="15"/>
  <c r="D39" i="15"/>
  <c r="C39" i="15"/>
  <c r="S38" i="15"/>
  <c r="S37" i="15"/>
  <c r="S36" i="15"/>
  <c r="S35" i="15"/>
  <c r="S34" i="15"/>
  <c r="S33" i="15"/>
  <c r="S32" i="15"/>
  <c r="R31" i="15"/>
  <c r="Q31" i="15"/>
  <c r="P31" i="15"/>
  <c r="O31" i="15"/>
  <c r="N31" i="15"/>
  <c r="M31" i="15"/>
  <c r="L31" i="15"/>
  <c r="K31" i="15"/>
  <c r="J31" i="15"/>
  <c r="I31" i="15"/>
  <c r="H31" i="15"/>
  <c r="G31" i="15"/>
  <c r="F31" i="15"/>
  <c r="E31" i="15"/>
  <c r="D31" i="15"/>
  <c r="C31" i="15"/>
  <c r="S30" i="15"/>
  <c r="S29" i="15"/>
  <c r="S28" i="15"/>
  <c r="S27" i="15"/>
  <c r="S26" i="15"/>
  <c r="S25" i="15"/>
  <c r="S24" i="15"/>
  <c r="R23" i="15"/>
  <c r="H23" i="15"/>
  <c r="S22" i="15"/>
  <c r="S21" i="15"/>
  <c r="S20" i="15"/>
  <c r="S19" i="15"/>
  <c r="R18" i="15"/>
  <c r="Q18" i="15"/>
  <c r="Q23" i="15" s="1"/>
  <c r="P18" i="15"/>
  <c r="O18" i="15"/>
  <c r="N18" i="15"/>
  <c r="M18" i="15"/>
  <c r="M23" i="15" s="1"/>
  <c r="L18" i="15"/>
  <c r="K18" i="15"/>
  <c r="J18" i="15"/>
  <c r="I18" i="15"/>
  <c r="I23" i="15" s="1"/>
  <c r="H18" i="15"/>
  <c r="G18" i="15"/>
  <c r="F18" i="15"/>
  <c r="E18" i="15"/>
  <c r="E23" i="15" s="1"/>
  <c r="D18" i="15"/>
  <c r="C18" i="15"/>
  <c r="S17" i="15"/>
  <c r="R16" i="15"/>
  <c r="Q16" i="15"/>
  <c r="P16" i="15"/>
  <c r="P23" i="15" s="1"/>
  <c r="O16" i="15"/>
  <c r="O23" i="15" s="1"/>
  <c r="N16" i="15"/>
  <c r="M16" i="15"/>
  <c r="L16" i="15"/>
  <c r="L23" i="15" s="1"/>
  <c r="K16" i="15"/>
  <c r="K23" i="15" s="1"/>
  <c r="J16" i="15"/>
  <c r="I16" i="15"/>
  <c r="H16" i="15"/>
  <c r="G16" i="15"/>
  <c r="G23" i="15" s="1"/>
  <c r="F16" i="15"/>
  <c r="E16" i="15"/>
  <c r="D16" i="15"/>
  <c r="D23" i="15" s="1"/>
  <c r="C16" i="15"/>
  <c r="C23" i="15" s="1"/>
  <c r="R15" i="15"/>
  <c r="Q15" i="15"/>
  <c r="P15" i="15"/>
  <c r="O15" i="15"/>
  <c r="N15" i="15"/>
  <c r="M15" i="15"/>
  <c r="L15" i="15"/>
  <c r="K15" i="15"/>
  <c r="J15" i="15"/>
  <c r="I15" i="15"/>
  <c r="H15" i="15"/>
  <c r="G15" i="15"/>
  <c r="F15" i="15"/>
  <c r="E15" i="15"/>
  <c r="D15" i="15"/>
  <c r="C15" i="15"/>
  <c r="S14" i="15"/>
  <c r="S13" i="15"/>
  <c r="S12" i="15"/>
  <c r="S11" i="15"/>
  <c r="S10" i="15"/>
  <c r="S9" i="15"/>
  <c r="S8" i="15"/>
  <c r="R424" i="14"/>
  <c r="Q424" i="14"/>
  <c r="P424" i="14"/>
  <c r="O424" i="14"/>
  <c r="N424" i="14"/>
  <c r="M424" i="14"/>
  <c r="L424" i="14"/>
  <c r="K424" i="14"/>
  <c r="J424" i="14"/>
  <c r="I424" i="14"/>
  <c r="H424" i="14"/>
  <c r="G424" i="14"/>
  <c r="F424" i="14"/>
  <c r="E424" i="14"/>
  <c r="D424" i="14"/>
  <c r="C424" i="14"/>
  <c r="B424" i="14"/>
  <c r="R423" i="14"/>
  <c r="Q423" i="14"/>
  <c r="P423" i="14"/>
  <c r="O423" i="14"/>
  <c r="N423" i="14"/>
  <c r="M423" i="14"/>
  <c r="L423" i="14"/>
  <c r="K423" i="14"/>
  <c r="J423" i="14"/>
  <c r="I423" i="14"/>
  <c r="H423" i="14"/>
  <c r="G423" i="14"/>
  <c r="F423" i="14"/>
  <c r="E423" i="14"/>
  <c r="D423" i="14"/>
  <c r="C423" i="14"/>
  <c r="B423" i="14"/>
  <c r="R422" i="14"/>
  <c r="Q422" i="14"/>
  <c r="P422" i="14"/>
  <c r="O422" i="14"/>
  <c r="N422" i="14"/>
  <c r="M422" i="14"/>
  <c r="L422" i="14"/>
  <c r="K422" i="14"/>
  <c r="J422" i="14"/>
  <c r="I422" i="14"/>
  <c r="H422" i="14"/>
  <c r="G422" i="14"/>
  <c r="F422" i="14"/>
  <c r="E422" i="14"/>
  <c r="D422" i="14"/>
  <c r="C422" i="14"/>
  <c r="B422" i="14"/>
  <c r="R421" i="14"/>
  <c r="Q421" i="14"/>
  <c r="P421" i="14"/>
  <c r="O421" i="14"/>
  <c r="N421" i="14"/>
  <c r="M421" i="14"/>
  <c r="L421" i="14"/>
  <c r="K421" i="14"/>
  <c r="J421" i="14"/>
  <c r="I421" i="14"/>
  <c r="H421" i="14"/>
  <c r="G421" i="14"/>
  <c r="F421" i="14"/>
  <c r="E421" i="14"/>
  <c r="D421" i="14"/>
  <c r="C421" i="14"/>
  <c r="B421" i="14"/>
  <c r="R420" i="14"/>
  <c r="Q420" i="14"/>
  <c r="P420" i="14"/>
  <c r="O420" i="14"/>
  <c r="N420" i="14"/>
  <c r="M420" i="14"/>
  <c r="L420" i="14"/>
  <c r="K420" i="14"/>
  <c r="J420" i="14"/>
  <c r="I420" i="14"/>
  <c r="H420" i="14"/>
  <c r="G420" i="14"/>
  <c r="F420" i="14"/>
  <c r="E420" i="14"/>
  <c r="D420" i="14"/>
  <c r="C420" i="14"/>
  <c r="B420" i="14"/>
  <c r="R419" i="14"/>
  <c r="Q419" i="14"/>
  <c r="P419" i="14"/>
  <c r="O419" i="14"/>
  <c r="N419" i="14"/>
  <c r="M419" i="14"/>
  <c r="L419" i="14"/>
  <c r="K419" i="14"/>
  <c r="J419" i="14"/>
  <c r="I419" i="14"/>
  <c r="H419" i="14"/>
  <c r="G419" i="14"/>
  <c r="F419" i="14"/>
  <c r="E419" i="14"/>
  <c r="D419" i="14"/>
  <c r="C419" i="14"/>
  <c r="B419" i="14"/>
  <c r="R418" i="14"/>
  <c r="Q418" i="14"/>
  <c r="P418" i="14"/>
  <c r="O418" i="14"/>
  <c r="N418" i="14"/>
  <c r="M418" i="14"/>
  <c r="L418" i="14"/>
  <c r="K418" i="14"/>
  <c r="J418" i="14"/>
  <c r="I418" i="14"/>
  <c r="H418" i="14"/>
  <c r="G418" i="14"/>
  <c r="F418" i="14"/>
  <c r="E418" i="14"/>
  <c r="D418" i="14"/>
  <c r="C418" i="14"/>
  <c r="B418" i="14"/>
  <c r="R417" i="14"/>
  <c r="Q417" i="14"/>
  <c r="P417" i="14"/>
  <c r="O417" i="14"/>
  <c r="N417" i="14"/>
  <c r="M417" i="14"/>
  <c r="L417" i="14"/>
  <c r="K417" i="14"/>
  <c r="J417" i="14"/>
  <c r="I417" i="14"/>
  <c r="H417" i="14"/>
  <c r="G417" i="14"/>
  <c r="F417" i="14"/>
  <c r="E417" i="14"/>
  <c r="D417" i="14"/>
  <c r="C417" i="14"/>
  <c r="B417" i="14"/>
  <c r="R416" i="14"/>
  <c r="Q416" i="14"/>
  <c r="P416" i="14"/>
  <c r="O416" i="14"/>
  <c r="N416" i="14"/>
  <c r="M416" i="14"/>
  <c r="L416" i="14"/>
  <c r="K416" i="14"/>
  <c r="J416" i="14"/>
  <c r="I416" i="14"/>
  <c r="H416" i="14"/>
  <c r="G416" i="14"/>
  <c r="F416" i="14"/>
  <c r="E416" i="14"/>
  <c r="D416" i="14"/>
  <c r="C416" i="14"/>
  <c r="B416" i="14"/>
  <c r="R415" i="14"/>
  <c r="Q415" i="14"/>
  <c r="P415" i="14"/>
  <c r="O415" i="14"/>
  <c r="N415" i="14"/>
  <c r="M415" i="14"/>
  <c r="L415" i="14"/>
  <c r="K415" i="14"/>
  <c r="J415" i="14"/>
  <c r="I415" i="14"/>
  <c r="H415" i="14"/>
  <c r="G415" i="14"/>
  <c r="F415" i="14"/>
  <c r="E415" i="14"/>
  <c r="D415" i="14"/>
  <c r="C415" i="14"/>
  <c r="B415" i="14"/>
  <c r="N414" i="14"/>
  <c r="N426" i="14" s="1"/>
  <c r="R412" i="14"/>
  <c r="Q412" i="14"/>
  <c r="P412" i="14"/>
  <c r="O412" i="14"/>
  <c r="N412" i="14"/>
  <c r="M412" i="14"/>
  <c r="M413" i="14" s="1"/>
  <c r="M425" i="14" s="1"/>
  <c r="L412" i="14"/>
  <c r="K412" i="14"/>
  <c r="J412" i="14"/>
  <c r="I412" i="14"/>
  <c r="H412" i="14"/>
  <c r="G412" i="14"/>
  <c r="F412" i="14"/>
  <c r="E412" i="14"/>
  <c r="E413" i="14" s="1"/>
  <c r="E425" i="14" s="1"/>
  <c r="D412" i="14"/>
  <c r="C412" i="14"/>
  <c r="B412" i="14"/>
  <c r="R411" i="14"/>
  <c r="Q411" i="14"/>
  <c r="P411" i="14"/>
  <c r="O411" i="14"/>
  <c r="N411" i="14"/>
  <c r="M411" i="14"/>
  <c r="L411" i="14"/>
  <c r="K411" i="14"/>
  <c r="J411" i="14"/>
  <c r="I411" i="14"/>
  <c r="H411" i="14"/>
  <c r="G411" i="14"/>
  <c r="F411" i="14"/>
  <c r="E411" i="14"/>
  <c r="D411" i="14"/>
  <c r="C411" i="14"/>
  <c r="B411" i="14"/>
  <c r="R410" i="14"/>
  <c r="Q410" i="14"/>
  <c r="P410" i="14"/>
  <c r="O410" i="14"/>
  <c r="N410" i="14"/>
  <c r="M410" i="14"/>
  <c r="L410" i="14"/>
  <c r="K410" i="14"/>
  <c r="J410" i="14"/>
  <c r="I410" i="14"/>
  <c r="H410" i="14"/>
  <c r="G410" i="14"/>
  <c r="F410" i="14"/>
  <c r="E410" i="14"/>
  <c r="D410" i="14"/>
  <c r="C410" i="14"/>
  <c r="B410" i="14"/>
  <c r="R409" i="14"/>
  <c r="Q409" i="14"/>
  <c r="P409" i="14"/>
  <c r="O409" i="14"/>
  <c r="N409" i="14"/>
  <c r="M409" i="14"/>
  <c r="L409" i="14"/>
  <c r="K409" i="14"/>
  <c r="J409" i="14"/>
  <c r="I409" i="14"/>
  <c r="H409" i="14"/>
  <c r="G409" i="14"/>
  <c r="F409" i="14"/>
  <c r="E409" i="14"/>
  <c r="D409" i="14"/>
  <c r="C409" i="14"/>
  <c r="B409" i="14"/>
  <c r="R408" i="14"/>
  <c r="Q408" i="14"/>
  <c r="P408" i="14"/>
  <c r="O408" i="14"/>
  <c r="N408" i="14"/>
  <c r="M408" i="14"/>
  <c r="L408" i="14"/>
  <c r="K408" i="14"/>
  <c r="J408" i="14"/>
  <c r="I408" i="14"/>
  <c r="H408" i="14"/>
  <c r="G408" i="14"/>
  <c r="F408" i="14"/>
  <c r="E408" i="14"/>
  <c r="D408" i="14"/>
  <c r="C408" i="14"/>
  <c r="B408" i="14"/>
  <c r="R407" i="14"/>
  <c r="Q407" i="14"/>
  <c r="P407" i="14"/>
  <c r="O407" i="14"/>
  <c r="N407" i="14"/>
  <c r="M407" i="14"/>
  <c r="L407" i="14"/>
  <c r="K407" i="14"/>
  <c r="J407" i="14"/>
  <c r="I407" i="14"/>
  <c r="H407" i="14"/>
  <c r="G407" i="14"/>
  <c r="F407" i="14"/>
  <c r="E407" i="14"/>
  <c r="D407" i="14"/>
  <c r="C407" i="14"/>
  <c r="B407" i="14"/>
  <c r="R406" i="14"/>
  <c r="Q406" i="14"/>
  <c r="P406" i="14"/>
  <c r="O406" i="14"/>
  <c r="N406" i="14"/>
  <c r="M406" i="14"/>
  <c r="L406" i="14"/>
  <c r="K406" i="14"/>
  <c r="J406" i="14"/>
  <c r="I406" i="14"/>
  <c r="H406" i="14"/>
  <c r="G406" i="14"/>
  <c r="F406" i="14"/>
  <c r="E406" i="14"/>
  <c r="D406" i="14"/>
  <c r="C406" i="14"/>
  <c r="B406" i="14"/>
  <c r="R403" i="14"/>
  <c r="Q403" i="14"/>
  <c r="P403" i="14"/>
  <c r="O403" i="14"/>
  <c r="N403" i="14"/>
  <c r="M403" i="14"/>
  <c r="L403" i="14"/>
  <c r="K403" i="14"/>
  <c r="J403" i="14"/>
  <c r="I403" i="14"/>
  <c r="H403" i="14"/>
  <c r="G403" i="14"/>
  <c r="F403" i="14"/>
  <c r="E403" i="14"/>
  <c r="D403" i="14"/>
  <c r="C403" i="14"/>
  <c r="B403" i="14"/>
  <c r="R402" i="14"/>
  <c r="Q402" i="14"/>
  <c r="P402" i="14"/>
  <c r="O402" i="14"/>
  <c r="N402" i="14"/>
  <c r="M402" i="14"/>
  <c r="L402" i="14"/>
  <c r="K402" i="14"/>
  <c r="J402" i="14"/>
  <c r="I402" i="14"/>
  <c r="H402" i="14"/>
  <c r="G402" i="14"/>
  <c r="F402" i="14"/>
  <c r="E402" i="14"/>
  <c r="D402" i="14"/>
  <c r="C402" i="14"/>
  <c r="B402" i="14"/>
  <c r="R401" i="14"/>
  <c r="Q401" i="14"/>
  <c r="P401" i="14"/>
  <c r="O401" i="14"/>
  <c r="N401" i="14"/>
  <c r="M401" i="14"/>
  <c r="L401" i="14"/>
  <c r="K401" i="14"/>
  <c r="J401" i="14"/>
  <c r="I401" i="14"/>
  <c r="H401" i="14"/>
  <c r="G401" i="14"/>
  <c r="F401" i="14"/>
  <c r="E401" i="14"/>
  <c r="D401" i="14"/>
  <c r="C401" i="14"/>
  <c r="B401" i="14"/>
  <c r="R400" i="14"/>
  <c r="Q400" i="14"/>
  <c r="P400" i="14"/>
  <c r="O400" i="14"/>
  <c r="N400" i="14"/>
  <c r="M400" i="14"/>
  <c r="L400" i="14"/>
  <c r="K400" i="14"/>
  <c r="J400" i="14"/>
  <c r="I400" i="14"/>
  <c r="H400" i="14"/>
  <c r="G400" i="14"/>
  <c r="F400" i="14"/>
  <c r="E400" i="14"/>
  <c r="D400" i="14"/>
  <c r="C400" i="14"/>
  <c r="B400" i="14"/>
  <c r="R399" i="14"/>
  <c r="Q399" i="14"/>
  <c r="P399" i="14"/>
  <c r="O399" i="14"/>
  <c r="N399" i="14"/>
  <c r="M399" i="14"/>
  <c r="L399" i="14"/>
  <c r="K399" i="14"/>
  <c r="J399" i="14"/>
  <c r="I399" i="14"/>
  <c r="H399" i="14"/>
  <c r="G399" i="14"/>
  <c r="F399" i="14"/>
  <c r="E399" i="14"/>
  <c r="D399" i="14"/>
  <c r="C399" i="14"/>
  <c r="B399" i="14"/>
  <c r="R398" i="14"/>
  <c r="Q398" i="14"/>
  <c r="P398" i="14"/>
  <c r="O398" i="14"/>
  <c r="N398" i="14"/>
  <c r="M398" i="14"/>
  <c r="L398" i="14"/>
  <c r="K398" i="14"/>
  <c r="J398" i="14"/>
  <c r="I398" i="14"/>
  <c r="H398" i="14"/>
  <c r="G398" i="14"/>
  <c r="F398" i="14"/>
  <c r="E398" i="14"/>
  <c r="D398" i="14"/>
  <c r="C398" i="14"/>
  <c r="B398" i="14"/>
  <c r="R397" i="14"/>
  <c r="Q397" i="14"/>
  <c r="P397" i="14"/>
  <c r="O397" i="14"/>
  <c r="N397" i="14"/>
  <c r="M397" i="14"/>
  <c r="L397" i="14"/>
  <c r="K397" i="14"/>
  <c r="J397" i="14"/>
  <c r="I397" i="14"/>
  <c r="H397" i="14"/>
  <c r="G397" i="14"/>
  <c r="F397" i="14"/>
  <c r="E397" i="14"/>
  <c r="D397" i="14"/>
  <c r="C397" i="14"/>
  <c r="B397" i="14"/>
  <c r="R396" i="14"/>
  <c r="Q396" i="14"/>
  <c r="P396" i="14"/>
  <c r="O396" i="14"/>
  <c r="N396" i="14"/>
  <c r="M396" i="14"/>
  <c r="L396" i="14"/>
  <c r="K396" i="14"/>
  <c r="J396" i="14"/>
  <c r="I396" i="14"/>
  <c r="H396" i="14"/>
  <c r="G396" i="14"/>
  <c r="F396" i="14"/>
  <c r="E396" i="14"/>
  <c r="D396" i="14"/>
  <c r="C396" i="14"/>
  <c r="B396" i="14"/>
  <c r="R395" i="14"/>
  <c r="Q395" i="14"/>
  <c r="P395" i="14"/>
  <c r="O395" i="14"/>
  <c r="N395" i="14"/>
  <c r="M395" i="14"/>
  <c r="L395" i="14"/>
  <c r="K395" i="14"/>
  <c r="J395" i="14"/>
  <c r="I395" i="14"/>
  <c r="H395" i="14"/>
  <c r="G395" i="14"/>
  <c r="F395" i="14"/>
  <c r="E395" i="14"/>
  <c r="D395" i="14"/>
  <c r="C395" i="14"/>
  <c r="B395" i="14"/>
  <c r="R394" i="14"/>
  <c r="Q394" i="14"/>
  <c r="P394" i="14"/>
  <c r="O394" i="14"/>
  <c r="N394" i="14"/>
  <c r="M394" i="14"/>
  <c r="L394" i="14"/>
  <c r="K394" i="14"/>
  <c r="J394" i="14"/>
  <c r="I394" i="14"/>
  <c r="H394" i="14"/>
  <c r="G394" i="14"/>
  <c r="F394" i="14"/>
  <c r="E394" i="14"/>
  <c r="D394" i="14"/>
  <c r="C394" i="14"/>
  <c r="B394" i="14"/>
  <c r="N392" i="14"/>
  <c r="N404" i="14" s="1"/>
  <c r="R391" i="14"/>
  <c r="Q391" i="14"/>
  <c r="P391" i="14"/>
  <c r="O391" i="14"/>
  <c r="N391" i="14"/>
  <c r="N393" i="14" s="1"/>
  <c r="N405" i="14" s="1"/>
  <c r="M391" i="14"/>
  <c r="L391" i="14"/>
  <c r="K391" i="14"/>
  <c r="J391" i="14"/>
  <c r="I391" i="14"/>
  <c r="H391" i="14"/>
  <c r="G391" i="14"/>
  <c r="F391" i="14"/>
  <c r="E391" i="14"/>
  <c r="D391" i="14"/>
  <c r="C391" i="14"/>
  <c r="B391" i="14"/>
  <c r="R390" i="14"/>
  <c r="Q390" i="14"/>
  <c r="P390" i="14"/>
  <c r="O390" i="14"/>
  <c r="O392" i="14" s="1"/>
  <c r="O404" i="14" s="1"/>
  <c r="N390" i="14"/>
  <c r="M390" i="14"/>
  <c r="L390" i="14"/>
  <c r="K390" i="14"/>
  <c r="J390" i="14"/>
  <c r="I390" i="14"/>
  <c r="H390" i="14"/>
  <c r="G390" i="14"/>
  <c r="G392" i="14" s="1"/>
  <c r="G404" i="14" s="1"/>
  <c r="F390" i="14"/>
  <c r="E390" i="14"/>
  <c r="D390" i="14"/>
  <c r="C390" i="14"/>
  <c r="B390" i="14"/>
  <c r="R389" i="14"/>
  <c r="Q389" i="14"/>
  <c r="P389" i="14"/>
  <c r="O389" i="14"/>
  <c r="N389" i="14"/>
  <c r="M389" i="14"/>
  <c r="L389" i="14"/>
  <c r="K389" i="14"/>
  <c r="J389" i="14"/>
  <c r="I389" i="14"/>
  <c r="H389" i="14"/>
  <c r="G389" i="14"/>
  <c r="F389" i="14"/>
  <c r="E389" i="14"/>
  <c r="D389" i="14"/>
  <c r="C389" i="14"/>
  <c r="B389" i="14"/>
  <c r="R388" i="14"/>
  <c r="Q388" i="14"/>
  <c r="P388" i="14"/>
  <c r="O388" i="14"/>
  <c r="N388" i="14"/>
  <c r="M388" i="14"/>
  <c r="L388" i="14"/>
  <c r="K388" i="14"/>
  <c r="J388" i="14"/>
  <c r="I388" i="14"/>
  <c r="H388" i="14"/>
  <c r="G388" i="14"/>
  <c r="F388" i="14"/>
  <c r="E388" i="14"/>
  <c r="D388" i="14"/>
  <c r="C388" i="14"/>
  <c r="B388" i="14"/>
  <c r="R387" i="14"/>
  <c r="R392" i="14" s="1"/>
  <c r="R404" i="14" s="1"/>
  <c r="Q387" i="14"/>
  <c r="P387" i="14"/>
  <c r="O387" i="14"/>
  <c r="N387" i="14"/>
  <c r="M387" i="14"/>
  <c r="L387" i="14"/>
  <c r="K387" i="14"/>
  <c r="J387" i="14"/>
  <c r="I387" i="14"/>
  <c r="H387" i="14"/>
  <c r="G387" i="14"/>
  <c r="F387" i="14"/>
  <c r="F392" i="14" s="1"/>
  <c r="F404" i="14" s="1"/>
  <c r="E387" i="14"/>
  <c r="D387" i="14"/>
  <c r="C387" i="14"/>
  <c r="B387" i="14"/>
  <c r="R386" i="14"/>
  <c r="Q386" i="14"/>
  <c r="P386" i="14"/>
  <c r="O386" i="14"/>
  <c r="O393" i="14" s="1"/>
  <c r="O405" i="14" s="1"/>
  <c r="N386" i="14"/>
  <c r="M386" i="14"/>
  <c r="L386" i="14"/>
  <c r="K386" i="14"/>
  <c r="J386" i="14"/>
  <c r="I386" i="14"/>
  <c r="H386" i="14"/>
  <c r="G386" i="14"/>
  <c r="G393" i="14" s="1"/>
  <c r="G405" i="14" s="1"/>
  <c r="F386" i="14"/>
  <c r="E386" i="14"/>
  <c r="D386" i="14"/>
  <c r="C386" i="14"/>
  <c r="B386" i="14"/>
  <c r="R385" i="14"/>
  <c r="Q385" i="14"/>
  <c r="P385" i="14"/>
  <c r="O385" i="14"/>
  <c r="N385" i="14"/>
  <c r="M385" i="14"/>
  <c r="L385" i="14"/>
  <c r="K385" i="14"/>
  <c r="J385" i="14"/>
  <c r="I385" i="14"/>
  <c r="H385" i="14"/>
  <c r="G385" i="14"/>
  <c r="F385" i="14"/>
  <c r="E385" i="14"/>
  <c r="D385" i="14"/>
  <c r="C385" i="14"/>
  <c r="B385" i="14"/>
  <c r="R382" i="14"/>
  <c r="Q382" i="14"/>
  <c r="P382" i="14"/>
  <c r="O382" i="14"/>
  <c r="N382" i="14"/>
  <c r="M382" i="14"/>
  <c r="L382" i="14"/>
  <c r="K382" i="14"/>
  <c r="J382" i="14"/>
  <c r="I382" i="14"/>
  <c r="H382" i="14"/>
  <c r="G382" i="14"/>
  <c r="F382" i="14"/>
  <c r="E382" i="14"/>
  <c r="D382" i="14"/>
  <c r="C382" i="14"/>
  <c r="B382" i="14"/>
  <c r="R381" i="14"/>
  <c r="Q381" i="14"/>
  <c r="P381" i="14"/>
  <c r="O381" i="14"/>
  <c r="N381" i="14"/>
  <c r="M381" i="14"/>
  <c r="L381" i="14"/>
  <c r="K381" i="14"/>
  <c r="J381" i="14"/>
  <c r="I381" i="14"/>
  <c r="H381" i="14"/>
  <c r="G381" i="14"/>
  <c r="F381" i="14"/>
  <c r="E381" i="14"/>
  <c r="D381" i="14"/>
  <c r="C381" i="14"/>
  <c r="B381" i="14"/>
  <c r="R380" i="14"/>
  <c r="Q380" i="14"/>
  <c r="P380" i="14"/>
  <c r="O380" i="14"/>
  <c r="N380" i="14"/>
  <c r="M380" i="14"/>
  <c r="L380" i="14"/>
  <c r="K380" i="14"/>
  <c r="J380" i="14"/>
  <c r="I380" i="14"/>
  <c r="H380" i="14"/>
  <c r="G380" i="14"/>
  <c r="F380" i="14"/>
  <c r="E380" i="14"/>
  <c r="D380" i="14"/>
  <c r="C380" i="14"/>
  <c r="B380" i="14"/>
  <c r="R379" i="14"/>
  <c r="Q379" i="14"/>
  <c r="P379" i="14"/>
  <c r="O379" i="14"/>
  <c r="N379" i="14"/>
  <c r="M379" i="14"/>
  <c r="L379" i="14"/>
  <c r="K379" i="14"/>
  <c r="J379" i="14"/>
  <c r="I379" i="14"/>
  <c r="H379" i="14"/>
  <c r="G379" i="14"/>
  <c r="F379" i="14"/>
  <c r="E379" i="14"/>
  <c r="D379" i="14"/>
  <c r="C379" i="14"/>
  <c r="B379" i="14"/>
  <c r="R378" i="14"/>
  <c r="Q378" i="14"/>
  <c r="P378" i="14"/>
  <c r="O378" i="14"/>
  <c r="N378" i="14"/>
  <c r="M378" i="14"/>
  <c r="L378" i="14"/>
  <c r="K378" i="14"/>
  <c r="J378" i="14"/>
  <c r="I378" i="14"/>
  <c r="H378" i="14"/>
  <c r="G378" i="14"/>
  <c r="F378" i="14"/>
  <c r="E378" i="14"/>
  <c r="D378" i="14"/>
  <c r="C378" i="14"/>
  <c r="B378" i="14"/>
  <c r="R377" i="14"/>
  <c r="Q377" i="14"/>
  <c r="P377" i="14"/>
  <c r="O377" i="14"/>
  <c r="N377" i="14"/>
  <c r="M377" i="14"/>
  <c r="L377" i="14"/>
  <c r="K377" i="14"/>
  <c r="J377" i="14"/>
  <c r="I377" i="14"/>
  <c r="H377" i="14"/>
  <c r="G377" i="14"/>
  <c r="F377" i="14"/>
  <c r="E377" i="14"/>
  <c r="D377" i="14"/>
  <c r="C377" i="14"/>
  <c r="B377" i="14"/>
  <c r="R376" i="14"/>
  <c r="Q376" i="14"/>
  <c r="P376" i="14"/>
  <c r="O376" i="14"/>
  <c r="N376" i="14"/>
  <c r="M376" i="14"/>
  <c r="L376" i="14"/>
  <c r="K376" i="14"/>
  <c r="J376" i="14"/>
  <c r="I376" i="14"/>
  <c r="H376" i="14"/>
  <c r="G376" i="14"/>
  <c r="F376" i="14"/>
  <c r="E376" i="14"/>
  <c r="D376" i="14"/>
  <c r="C376" i="14"/>
  <c r="B376" i="14"/>
  <c r="R375" i="14"/>
  <c r="Q375" i="14"/>
  <c r="P375" i="14"/>
  <c r="O375" i="14"/>
  <c r="N375" i="14"/>
  <c r="M375" i="14"/>
  <c r="L375" i="14"/>
  <c r="K375" i="14"/>
  <c r="J375" i="14"/>
  <c r="I375" i="14"/>
  <c r="H375" i="14"/>
  <c r="G375" i="14"/>
  <c r="F375" i="14"/>
  <c r="E375" i="14"/>
  <c r="D375" i="14"/>
  <c r="C375" i="14"/>
  <c r="B375" i="14"/>
  <c r="R374" i="14"/>
  <c r="Q374" i="14"/>
  <c r="P374" i="14"/>
  <c r="O374" i="14"/>
  <c r="N374" i="14"/>
  <c r="M374" i="14"/>
  <c r="L374" i="14"/>
  <c r="K374" i="14"/>
  <c r="J374" i="14"/>
  <c r="I374" i="14"/>
  <c r="H374" i="14"/>
  <c r="G374" i="14"/>
  <c r="F374" i="14"/>
  <c r="E374" i="14"/>
  <c r="D374" i="14"/>
  <c r="C374" i="14"/>
  <c r="B374" i="14"/>
  <c r="R373" i="14"/>
  <c r="Q373" i="14"/>
  <c r="P373" i="14"/>
  <c r="O373" i="14"/>
  <c r="N373" i="14"/>
  <c r="M373" i="14"/>
  <c r="L373" i="14"/>
  <c r="K373" i="14"/>
  <c r="J373" i="14"/>
  <c r="I373" i="14"/>
  <c r="H373" i="14"/>
  <c r="G373" i="14"/>
  <c r="F373" i="14"/>
  <c r="E373" i="14"/>
  <c r="D373" i="14"/>
  <c r="C373" i="14"/>
  <c r="B373" i="14"/>
  <c r="D372" i="14"/>
  <c r="D384" i="14" s="1"/>
  <c r="C372" i="14"/>
  <c r="C384" i="14" s="1"/>
  <c r="R370" i="14"/>
  <c r="Q370" i="14"/>
  <c r="P370" i="14"/>
  <c r="O370" i="14"/>
  <c r="N370" i="14"/>
  <c r="M370" i="14"/>
  <c r="L370" i="14"/>
  <c r="K370" i="14"/>
  <c r="J370" i="14"/>
  <c r="I370" i="14"/>
  <c r="H370" i="14"/>
  <c r="G370" i="14"/>
  <c r="F370" i="14"/>
  <c r="E370" i="14"/>
  <c r="D370" i="14"/>
  <c r="C370" i="14"/>
  <c r="C371" i="14" s="1"/>
  <c r="C383" i="14" s="1"/>
  <c r="B370" i="14"/>
  <c r="R369" i="14"/>
  <c r="Q369" i="14"/>
  <c r="P369" i="14"/>
  <c r="O369" i="14"/>
  <c r="N369" i="14"/>
  <c r="M369" i="14"/>
  <c r="L369" i="14"/>
  <c r="K369" i="14"/>
  <c r="J369" i="14"/>
  <c r="I369" i="14"/>
  <c r="H369" i="14"/>
  <c r="G369" i="14"/>
  <c r="F369" i="14"/>
  <c r="E369" i="14"/>
  <c r="D369" i="14"/>
  <c r="D371" i="14" s="1"/>
  <c r="D383" i="14" s="1"/>
  <c r="C369" i="14"/>
  <c r="B369" i="14"/>
  <c r="R368" i="14"/>
  <c r="Q368" i="14"/>
  <c r="P368" i="14"/>
  <c r="O368" i="14"/>
  <c r="N368" i="14"/>
  <c r="M368" i="14"/>
  <c r="L368" i="14"/>
  <c r="K368" i="14"/>
  <c r="J368" i="14"/>
  <c r="I368" i="14"/>
  <c r="H368" i="14"/>
  <c r="G368" i="14"/>
  <c r="F368" i="14"/>
  <c r="E368" i="14"/>
  <c r="D368" i="14"/>
  <c r="C368" i="14"/>
  <c r="B368" i="14"/>
  <c r="R367" i="14"/>
  <c r="Q367" i="14"/>
  <c r="P367" i="14"/>
  <c r="O367" i="14"/>
  <c r="N367" i="14"/>
  <c r="M367" i="14"/>
  <c r="L367" i="14"/>
  <c r="K367" i="14"/>
  <c r="J367" i="14"/>
  <c r="I367" i="14"/>
  <c r="H367" i="14"/>
  <c r="G367" i="14"/>
  <c r="F367" i="14"/>
  <c r="E367" i="14"/>
  <c r="D367" i="14"/>
  <c r="C367" i="14"/>
  <c r="B367" i="14"/>
  <c r="R366" i="14"/>
  <c r="Q366" i="14"/>
  <c r="P366" i="14"/>
  <c r="O366" i="14"/>
  <c r="N366" i="14"/>
  <c r="M366" i="14"/>
  <c r="L366" i="14"/>
  <c r="K366" i="14"/>
  <c r="K372" i="14" s="1"/>
  <c r="K384" i="14" s="1"/>
  <c r="J366" i="14"/>
  <c r="I366" i="14"/>
  <c r="H366" i="14"/>
  <c r="G366" i="14"/>
  <c r="F366" i="14"/>
  <c r="E366" i="14"/>
  <c r="D366" i="14"/>
  <c r="C366" i="14"/>
  <c r="B366" i="14"/>
  <c r="R365" i="14"/>
  <c r="Q365" i="14"/>
  <c r="P365" i="14"/>
  <c r="O365" i="14"/>
  <c r="N365" i="14"/>
  <c r="M365" i="14"/>
  <c r="L365" i="14"/>
  <c r="L372" i="14" s="1"/>
  <c r="L384" i="14" s="1"/>
  <c r="K365" i="14"/>
  <c r="J365" i="14"/>
  <c r="I365" i="14"/>
  <c r="H365" i="14"/>
  <c r="G365" i="14"/>
  <c r="F365" i="14"/>
  <c r="E365" i="14"/>
  <c r="D365" i="14"/>
  <c r="C365" i="14"/>
  <c r="B365" i="14"/>
  <c r="R364" i="14"/>
  <c r="Q364" i="14"/>
  <c r="P364" i="14"/>
  <c r="O364" i="14"/>
  <c r="N364" i="14"/>
  <c r="M364" i="14"/>
  <c r="L364" i="14"/>
  <c r="K364" i="14"/>
  <c r="I364" i="14"/>
  <c r="H364" i="14"/>
  <c r="G364" i="14"/>
  <c r="F364" i="14"/>
  <c r="E364" i="14"/>
  <c r="D364" i="14"/>
  <c r="C364" i="14"/>
  <c r="B364" i="14"/>
  <c r="R361" i="14"/>
  <c r="Q361" i="14"/>
  <c r="P361" i="14"/>
  <c r="O361" i="14"/>
  <c r="N361" i="14"/>
  <c r="M361" i="14"/>
  <c r="L361" i="14"/>
  <c r="K361" i="14"/>
  <c r="J361" i="14"/>
  <c r="I361" i="14"/>
  <c r="H361" i="14"/>
  <c r="G361" i="14"/>
  <c r="F361" i="14"/>
  <c r="E361" i="14"/>
  <c r="D361" i="14"/>
  <c r="C361" i="14"/>
  <c r="B361" i="14"/>
  <c r="R360" i="14"/>
  <c r="Q360" i="14"/>
  <c r="P360" i="14"/>
  <c r="O360" i="14"/>
  <c r="N360" i="14"/>
  <c r="M360" i="14"/>
  <c r="L360" i="14"/>
  <c r="K360" i="14"/>
  <c r="J360" i="14"/>
  <c r="I360" i="14"/>
  <c r="H360" i="14"/>
  <c r="G360" i="14"/>
  <c r="F360" i="14"/>
  <c r="E360" i="14"/>
  <c r="D360" i="14"/>
  <c r="C360" i="14"/>
  <c r="B360" i="14"/>
  <c r="R359" i="14"/>
  <c r="Q359" i="14"/>
  <c r="P359" i="14"/>
  <c r="O359" i="14"/>
  <c r="N359" i="14"/>
  <c r="M359" i="14"/>
  <c r="L359" i="14"/>
  <c r="K359" i="14"/>
  <c r="J359" i="14"/>
  <c r="I359" i="14"/>
  <c r="H359" i="14"/>
  <c r="G359" i="14"/>
  <c r="F359" i="14"/>
  <c r="E359" i="14"/>
  <c r="D359" i="14"/>
  <c r="C359" i="14"/>
  <c r="B359" i="14"/>
  <c r="R358" i="14"/>
  <c r="Q358" i="14"/>
  <c r="P358" i="14"/>
  <c r="O358" i="14"/>
  <c r="N358" i="14"/>
  <c r="M358" i="14"/>
  <c r="L358" i="14"/>
  <c r="K358" i="14"/>
  <c r="J358" i="14"/>
  <c r="I358" i="14"/>
  <c r="H358" i="14"/>
  <c r="G358" i="14"/>
  <c r="F358" i="14"/>
  <c r="E358" i="14"/>
  <c r="D358" i="14"/>
  <c r="C358" i="14"/>
  <c r="B358" i="14"/>
  <c r="R357" i="14"/>
  <c r="Q357" i="14"/>
  <c r="P357" i="14"/>
  <c r="O357" i="14"/>
  <c r="N357" i="14"/>
  <c r="M357" i="14"/>
  <c r="L357" i="14"/>
  <c r="K357" i="14"/>
  <c r="J357" i="14"/>
  <c r="I357" i="14"/>
  <c r="H357" i="14"/>
  <c r="G357" i="14"/>
  <c r="F357" i="14"/>
  <c r="E357" i="14"/>
  <c r="D357" i="14"/>
  <c r="C357" i="14"/>
  <c r="B357" i="14"/>
  <c r="R356" i="14"/>
  <c r="Q356" i="14"/>
  <c r="P356" i="14"/>
  <c r="O356" i="14"/>
  <c r="N356" i="14"/>
  <c r="M356" i="14"/>
  <c r="L356" i="14"/>
  <c r="K356" i="14"/>
  <c r="J356" i="14"/>
  <c r="I356" i="14"/>
  <c r="H356" i="14"/>
  <c r="G356" i="14"/>
  <c r="F356" i="14"/>
  <c r="E356" i="14"/>
  <c r="D356" i="14"/>
  <c r="C356" i="14"/>
  <c r="B356" i="14"/>
  <c r="R355" i="14"/>
  <c r="Q355" i="14"/>
  <c r="P355" i="14"/>
  <c r="O355" i="14"/>
  <c r="N355" i="14"/>
  <c r="M355" i="14"/>
  <c r="L355" i="14"/>
  <c r="K355" i="14"/>
  <c r="J355" i="14"/>
  <c r="I355" i="14"/>
  <c r="H355" i="14"/>
  <c r="G355" i="14"/>
  <c r="F355" i="14"/>
  <c r="E355" i="14"/>
  <c r="D355" i="14"/>
  <c r="C355" i="14"/>
  <c r="B355" i="14"/>
  <c r="R354" i="14"/>
  <c r="Q354" i="14"/>
  <c r="P354" i="14"/>
  <c r="O354" i="14"/>
  <c r="N354" i="14"/>
  <c r="M354" i="14"/>
  <c r="L354" i="14"/>
  <c r="K354" i="14"/>
  <c r="J354" i="14"/>
  <c r="I354" i="14"/>
  <c r="H354" i="14"/>
  <c r="G354" i="14"/>
  <c r="F354" i="14"/>
  <c r="E354" i="14"/>
  <c r="D354" i="14"/>
  <c r="C354" i="14"/>
  <c r="B354" i="14"/>
  <c r="R353" i="14"/>
  <c r="Q353" i="14"/>
  <c r="P353" i="14"/>
  <c r="O353" i="14"/>
  <c r="N353" i="14"/>
  <c r="M353" i="14"/>
  <c r="L353" i="14"/>
  <c r="K353" i="14"/>
  <c r="J353" i="14"/>
  <c r="I353" i="14"/>
  <c r="H353" i="14"/>
  <c r="G353" i="14"/>
  <c r="F353" i="14"/>
  <c r="E353" i="14"/>
  <c r="D353" i="14"/>
  <c r="C353" i="14"/>
  <c r="B353" i="14"/>
  <c r="R352" i="14"/>
  <c r="Q352" i="14"/>
  <c r="P352" i="14"/>
  <c r="O352" i="14"/>
  <c r="N352" i="14"/>
  <c r="M352" i="14"/>
  <c r="L352" i="14"/>
  <c r="K352" i="14"/>
  <c r="J352" i="14"/>
  <c r="I352" i="14"/>
  <c r="H352" i="14"/>
  <c r="G352" i="14"/>
  <c r="F352" i="14"/>
  <c r="E352" i="14"/>
  <c r="D352" i="14"/>
  <c r="C352" i="14"/>
  <c r="B352" i="14"/>
  <c r="D351" i="14"/>
  <c r="D363" i="14" s="1"/>
  <c r="C351" i="14"/>
  <c r="C363" i="14" s="1"/>
  <c r="R349" i="14"/>
  <c r="Q349" i="14"/>
  <c r="P349" i="14"/>
  <c r="O349" i="14"/>
  <c r="N349" i="14"/>
  <c r="M349" i="14"/>
  <c r="L349" i="14"/>
  <c r="K349" i="14"/>
  <c r="J349" i="14"/>
  <c r="I349" i="14"/>
  <c r="H349" i="14"/>
  <c r="G349" i="14"/>
  <c r="F349" i="14"/>
  <c r="E349" i="14"/>
  <c r="D349" i="14"/>
  <c r="C349" i="14"/>
  <c r="C350" i="14" s="1"/>
  <c r="C362" i="14" s="1"/>
  <c r="B349" i="14"/>
  <c r="R348" i="14"/>
  <c r="Q348" i="14"/>
  <c r="P348" i="14"/>
  <c r="O348" i="14"/>
  <c r="N348" i="14"/>
  <c r="M348" i="14"/>
  <c r="L348" i="14"/>
  <c r="K348" i="14"/>
  <c r="J348" i="14"/>
  <c r="I348" i="14"/>
  <c r="H348" i="14"/>
  <c r="G348" i="14"/>
  <c r="F348" i="14"/>
  <c r="E348" i="14"/>
  <c r="D348" i="14"/>
  <c r="D350" i="14" s="1"/>
  <c r="D362" i="14" s="1"/>
  <c r="C348" i="14"/>
  <c r="B348" i="14"/>
  <c r="R347" i="14"/>
  <c r="Q347" i="14"/>
  <c r="P347" i="14"/>
  <c r="O347" i="14"/>
  <c r="N347" i="14"/>
  <c r="M347" i="14"/>
  <c r="L347" i="14"/>
  <c r="K347" i="14"/>
  <c r="J347" i="14"/>
  <c r="I347" i="14"/>
  <c r="H347" i="14"/>
  <c r="G347" i="14"/>
  <c r="F347" i="14"/>
  <c r="E347" i="14"/>
  <c r="D347" i="14"/>
  <c r="C347" i="14"/>
  <c r="B347" i="14"/>
  <c r="R346" i="14"/>
  <c r="Q346" i="14"/>
  <c r="P346" i="14"/>
  <c r="O346" i="14"/>
  <c r="N346" i="14"/>
  <c r="M346" i="14"/>
  <c r="L346" i="14"/>
  <c r="K346" i="14"/>
  <c r="J346" i="14"/>
  <c r="I346" i="14"/>
  <c r="H346" i="14"/>
  <c r="G346" i="14"/>
  <c r="F346" i="14"/>
  <c r="E346" i="14"/>
  <c r="D346" i="14"/>
  <c r="C346" i="14"/>
  <c r="B346" i="14"/>
  <c r="R345" i="14"/>
  <c r="Q345" i="14"/>
  <c r="P345" i="14"/>
  <c r="O345" i="14"/>
  <c r="N345" i="14"/>
  <c r="M345" i="14"/>
  <c r="L345" i="14"/>
  <c r="K345" i="14"/>
  <c r="K351" i="14" s="1"/>
  <c r="K363" i="14" s="1"/>
  <c r="J345" i="14"/>
  <c r="I345" i="14"/>
  <c r="H345" i="14"/>
  <c r="G345" i="14"/>
  <c r="F345" i="14"/>
  <c r="E345" i="14"/>
  <c r="D345" i="14"/>
  <c r="C345" i="14"/>
  <c r="B345" i="14"/>
  <c r="R344" i="14"/>
  <c r="Q344" i="14"/>
  <c r="P344" i="14"/>
  <c r="O344" i="14"/>
  <c r="N344" i="14"/>
  <c r="M344" i="14"/>
  <c r="L344" i="14"/>
  <c r="L351" i="14" s="1"/>
  <c r="L363" i="14" s="1"/>
  <c r="K344" i="14"/>
  <c r="J344" i="14"/>
  <c r="I344" i="14"/>
  <c r="H344" i="14"/>
  <c r="G344" i="14"/>
  <c r="F344" i="14"/>
  <c r="E344" i="14"/>
  <c r="D344" i="14"/>
  <c r="C344" i="14"/>
  <c r="B344" i="14"/>
  <c r="R343" i="14"/>
  <c r="Q343" i="14"/>
  <c r="P343" i="14"/>
  <c r="O343" i="14"/>
  <c r="N343" i="14"/>
  <c r="M343" i="14"/>
  <c r="L343" i="14"/>
  <c r="K343" i="14"/>
  <c r="J343" i="14"/>
  <c r="I343" i="14"/>
  <c r="H343" i="14"/>
  <c r="G343" i="14"/>
  <c r="F343" i="14"/>
  <c r="E343" i="14"/>
  <c r="D343" i="14"/>
  <c r="C343" i="14"/>
  <c r="B343" i="14"/>
  <c r="R340" i="14"/>
  <c r="Q340" i="14"/>
  <c r="P340" i="14"/>
  <c r="O340" i="14"/>
  <c r="N340" i="14"/>
  <c r="M340" i="14"/>
  <c r="L340" i="14"/>
  <c r="K340" i="14"/>
  <c r="J340" i="14"/>
  <c r="I340" i="14"/>
  <c r="H340" i="14"/>
  <c r="G340" i="14"/>
  <c r="F340" i="14"/>
  <c r="E340" i="14"/>
  <c r="D340" i="14"/>
  <c r="C340" i="14"/>
  <c r="B340" i="14"/>
  <c r="R339" i="14"/>
  <c r="Q339" i="14"/>
  <c r="P339" i="14"/>
  <c r="O339" i="14"/>
  <c r="N339" i="14"/>
  <c r="M339" i="14"/>
  <c r="L339" i="14"/>
  <c r="K339" i="14"/>
  <c r="J339" i="14"/>
  <c r="I339" i="14"/>
  <c r="H339" i="14"/>
  <c r="G339" i="14"/>
  <c r="F339" i="14"/>
  <c r="E339" i="14"/>
  <c r="D339" i="14"/>
  <c r="C339" i="14"/>
  <c r="B339" i="14"/>
  <c r="R338" i="14"/>
  <c r="Q338" i="14"/>
  <c r="P338" i="14"/>
  <c r="O338" i="14"/>
  <c r="N338" i="14"/>
  <c r="M338" i="14"/>
  <c r="L338" i="14"/>
  <c r="K338" i="14"/>
  <c r="J338" i="14"/>
  <c r="I338" i="14"/>
  <c r="H338" i="14"/>
  <c r="G338" i="14"/>
  <c r="F338" i="14"/>
  <c r="E338" i="14"/>
  <c r="D338" i="14"/>
  <c r="C338" i="14"/>
  <c r="B338" i="14"/>
  <c r="R337" i="14"/>
  <c r="Q337" i="14"/>
  <c r="P337" i="14"/>
  <c r="O337" i="14"/>
  <c r="N337" i="14"/>
  <c r="M337" i="14"/>
  <c r="L337" i="14"/>
  <c r="K337" i="14"/>
  <c r="J337" i="14"/>
  <c r="I337" i="14"/>
  <c r="H337" i="14"/>
  <c r="G337" i="14"/>
  <c r="F337" i="14"/>
  <c r="E337" i="14"/>
  <c r="D337" i="14"/>
  <c r="C337" i="14"/>
  <c r="B337" i="14"/>
  <c r="R336" i="14"/>
  <c r="Q336" i="14"/>
  <c r="P336" i="14"/>
  <c r="O336" i="14"/>
  <c r="N336" i="14"/>
  <c r="M336" i="14"/>
  <c r="L336" i="14"/>
  <c r="K336" i="14"/>
  <c r="J336" i="14"/>
  <c r="I336" i="14"/>
  <c r="H336" i="14"/>
  <c r="G336" i="14"/>
  <c r="F336" i="14"/>
  <c r="E336" i="14"/>
  <c r="D336" i="14"/>
  <c r="C336" i="14"/>
  <c r="B336" i="14"/>
  <c r="R335" i="14"/>
  <c r="Q335" i="14"/>
  <c r="P335" i="14"/>
  <c r="O335" i="14"/>
  <c r="N335" i="14"/>
  <c r="M335" i="14"/>
  <c r="L335" i="14"/>
  <c r="K335" i="14"/>
  <c r="J335" i="14"/>
  <c r="I335" i="14"/>
  <c r="H335" i="14"/>
  <c r="G335" i="14"/>
  <c r="F335" i="14"/>
  <c r="E335" i="14"/>
  <c r="D335" i="14"/>
  <c r="C335" i="14"/>
  <c r="B335" i="14"/>
  <c r="R334" i="14"/>
  <c r="Q334" i="14"/>
  <c r="P334" i="14"/>
  <c r="O334" i="14"/>
  <c r="N334" i="14"/>
  <c r="M334" i="14"/>
  <c r="L334" i="14"/>
  <c r="K334" i="14"/>
  <c r="J334" i="14"/>
  <c r="I334" i="14"/>
  <c r="H334" i="14"/>
  <c r="G334" i="14"/>
  <c r="F334" i="14"/>
  <c r="E334" i="14"/>
  <c r="D334" i="14"/>
  <c r="C334" i="14"/>
  <c r="B334" i="14"/>
  <c r="R333" i="14"/>
  <c r="Q333" i="14"/>
  <c r="P333" i="14"/>
  <c r="O333" i="14"/>
  <c r="N333" i="14"/>
  <c r="M333" i="14"/>
  <c r="L333" i="14"/>
  <c r="K333" i="14"/>
  <c r="J333" i="14"/>
  <c r="I333" i="14"/>
  <c r="H333" i="14"/>
  <c r="G333" i="14"/>
  <c r="F333" i="14"/>
  <c r="E333" i="14"/>
  <c r="D333" i="14"/>
  <c r="C333" i="14"/>
  <c r="B333" i="14"/>
  <c r="R332" i="14"/>
  <c r="Q332" i="14"/>
  <c r="P332" i="14"/>
  <c r="O332" i="14"/>
  <c r="N332" i="14"/>
  <c r="M332" i="14"/>
  <c r="L332" i="14"/>
  <c r="K332" i="14"/>
  <c r="J332" i="14"/>
  <c r="I332" i="14"/>
  <c r="H332" i="14"/>
  <c r="G332" i="14"/>
  <c r="F332" i="14"/>
  <c r="E332" i="14"/>
  <c r="D332" i="14"/>
  <c r="C332" i="14"/>
  <c r="B332" i="14"/>
  <c r="R331" i="14"/>
  <c r="Q331" i="14"/>
  <c r="P331" i="14"/>
  <c r="O331" i="14"/>
  <c r="N331" i="14"/>
  <c r="M331" i="14"/>
  <c r="L331" i="14"/>
  <c r="K331" i="14"/>
  <c r="J331" i="14"/>
  <c r="I331" i="14"/>
  <c r="H331" i="14"/>
  <c r="G331" i="14"/>
  <c r="F331" i="14"/>
  <c r="E331" i="14"/>
  <c r="D331" i="14"/>
  <c r="C331" i="14"/>
  <c r="B331" i="14"/>
  <c r="D330" i="14"/>
  <c r="D342" i="14" s="1"/>
  <c r="R328" i="14"/>
  <c r="Q328" i="14"/>
  <c r="P328" i="14"/>
  <c r="O328" i="14"/>
  <c r="N328" i="14"/>
  <c r="M328" i="14"/>
  <c r="L328" i="14"/>
  <c r="K328" i="14"/>
  <c r="J328" i="14"/>
  <c r="I328" i="14"/>
  <c r="H328" i="14"/>
  <c r="G328" i="14"/>
  <c r="F328" i="14"/>
  <c r="E328" i="14"/>
  <c r="E329" i="14" s="1"/>
  <c r="E341" i="14" s="1"/>
  <c r="D328" i="14"/>
  <c r="C328" i="14"/>
  <c r="B328" i="14"/>
  <c r="R327" i="14"/>
  <c r="Q327" i="14"/>
  <c r="P327" i="14"/>
  <c r="O327" i="14"/>
  <c r="N327" i="14"/>
  <c r="M327" i="14"/>
  <c r="L327" i="14"/>
  <c r="K327" i="14"/>
  <c r="J327" i="14"/>
  <c r="I327" i="14"/>
  <c r="H327" i="14"/>
  <c r="G327" i="14"/>
  <c r="F327" i="14"/>
  <c r="E327" i="14"/>
  <c r="D327" i="14"/>
  <c r="C327" i="14"/>
  <c r="B327" i="14"/>
  <c r="R326" i="14"/>
  <c r="Q326" i="14"/>
  <c r="P326" i="14"/>
  <c r="O326" i="14"/>
  <c r="N326" i="14"/>
  <c r="M326" i="14"/>
  <c r="L326" i="14"/>
  <c r="K326" i="14"/>
  <c r="J326" i="14"/>
  <c r="I326" i="14"/>
  <c r="H326" i="14"/>
  <c r="G326" i="14"/>
  <c r="F326" i="14"/>
  <c r="E326" i="14"/>
  <c r="D326" i="14"/>
  <c r="C326" i="14"/>
  <c r="B326" i="14"/>
  <c r="R325" i="14"/>
  <c r="Q325" i="14"/>
  <c r="P325" i="14"/>
  <c r="O325" i="14"/>
  <c r="N325" i="14"/>
  <c r="M325" i="14"/>
  <c r="L325" i="14"/>
  <c r="K325" i="14"/>
  <c r="J325" i="14"/>
  <c r="I325" i="14"/>
  <c r="H325" i="14"/>
  <c r="G325" i="14"/>
  <c r="F325" i="14"/>
  <c r="E325" i="14"/>
  <c r="D325" i="14"/>
  <c r="C325" i="14"/>
  <c r="B325" i="14"/>
  <c r="R324" i="14"/>
  <c r="Q324" i="14"/>
  <c r="Q329" i="14" s="1"/>
  <c r="Q341" i="14" s="1"/>
  <c r="P324" i="14"/>
  <c r="O324" i="14"/>
  <c r="N324" i="14"/>
  <c r="M324" i="14"/>
  <c r="L324" i="14"/>
  <c r="K324" i="14"/>
  <c r="J324" i="14"/>
  <c r="I324" i="14"/>
  <c r="H324" i="14"/>
  <c r="G324" i="14"/>
  <c r="F324" i="14"/>
  <c r="E324" i="14"/>
  <c r="D324" i="14"/>
  <c r="C324" i="14"/>
  <c r="B324" i="14"/>
  <c r="R323" i="14"/>
  <c r="Q323" i="14"/>
  <c r="P323" i="14"/>
  <c r="O323" i="14"/>
  <c r="N323" i="14"/>
  <c r="M323" i="14"/>
  <c r="L323" i="14"/>
  <c r="K323" i="14"/>
  <c r="J323" i="14"/>
  <c r="I323" i="14"/>
  <c r="H323" i="14"/>
  <c r="G323" i="14"/>
  <c r="F323" i="14"/>
  <c r="E323" i="14"/>
  <c r="D323" i="14"/>
  <c r="C323" i="14"/>
  <c r="B323" i="14"/>
  <c r="R322" i="14"/>
  <c r="Q322" i="14"/>
  <c r="P322" i="14"/>
  <c r="O322" i="14"/>
  <c r="N322" i="14"/>
  <c r="M322" i="14"/>
  <c r="L322" i="14"/>
  <c r="K322" i="14"/>
  <c r="J322" i="14"/>
  <c r="I322" i="14"/>
  <c r="H322" i="14"/>
  <c r="G322" i="14"/>
  <c r="F322" i="14"/>
  <c r="E322" i="14"/>
  <c r="D322" i="14"/>
  <c r="C322" i="14"/>
  <c r="B322" i="14"/>
  <c r="R319" i="14"/>
  <c r="Q319" i="14"/>
  <c r="P319" i="14"/>
  <c r="O319" i="14"/>
  <c r="N319" i="14"/>
  <c r="M319" i="14"/>
  <c r="L319" i="14"/>
  <c r="K319" i="14"/>
  <c r="J319" i="14"/>
  <c r="I319" i="14"/>
  <c r="H319" i="14"/>
  <c r="G319" i="14"/>
  <c r="F319" i="14"/>
  <c r="E319" i="14"/>
  <c r="D319" i="14"/>
  <c r="C319" i="14"/>
  <c r="B319" i="14"/>
  <c r="R318" i="14"/>
  <c r="Q318" i="14"/>
  <c r="P318" i="14"/>
  <c r="O318" i="14"/>
  <c r="N318" i="14"/>
  <c r="M318" i="14"/>
  <c r="L318" i="14"/>
  <c r="K318" i="14"/>
  <c r="J318" i="14"/>
  <c r="I318" i="14"/>
  <c r="H318" i="14"/>
  <c r="G318" i="14"/>
  <c r="F318" i="14"/>
  <c r="E318" i="14"/>
  <c r="D318" i="14"/>
  <c r="C318" i="14"/>
  <c r="B318" i="14"/>
  <c r="R317" i="14"/>
  <c r="Q317" i="14"/>
  <c r="P317" i="14"/>
  <c r="O317" i="14"/>
  <c r="N317" i="14"/>
  <c r="M317" i="14"/>
  <c r="L317" i="14"/>
  <c r="K317" i="14"/>
  <c r="J317" i="14"/>
  <c r="I317" i="14"/>
  <c r="H317" i="14"/>
  <c r="G317" i="14"/>
  <c r="F317" i="14"/>
  <c r="E317" i="14"/>
  <c r="D317" i="14"/>
  <c r="C317" i="14"/>
  <c r="B317" i="14"/>
  <c r="R316" i="14"/>
  <c r="Q316" i="14"/>
  <c r="P316" i="14"/>
  <c r="O316" i="14"/>
  <c r="N316" i="14"/>
  <c r="M316" i="14"/>
  <c r="L316" i="14"/>
  <c r="K316" i="14"/>
  <c r="J316" i="14"/>
  <c r="I316" i="14"/>
  <c r="H316" i="14"/>
  <c r="G316" i="14"/>
  <c r="F316" i="14"/>
  <c r="E316" i="14"/>
  <c r="D316" i="14"/>
  <c r="C316" i="14"/>
  <c r="B316" i="14"/>
  <c r="R315" i="14"/>
  <c r="Q315" i="14"/>
  <c r="P315" i="14"/>
  <c r="O315" i="14"/>
  <c r="N315" i="14"/>
  <c r="M315" i="14"/>
  <c r="L315" i="14"/>
  <c r="K315" i="14"/>
  <c r="J315" i="14"/>
  <c r="I315" i="14"/>
  <c r="H315" i="14"/>
  <c r="G315" i="14"/>
  <c r="F315" i="14"/>
  <c r="E315" i="14"/>
  <c r="D315" i="14"/>
  <c r="C315" i="14"/>
  <c r="B315" i="14"/>
  <c r="R314" i="14"/>
  <c r="Q314" i="14"/>
  <c r="P314" i="14"/>
  <c r="O314" i="14"/>
  <c r="N314" i="14"/>
  <c r="M314" i="14"/>
  <c r="L314" i="14"/>
  <c r="K314" i="14"/>
  <c r="J314" i="14"/>
  <c r="I314" i="14"/>
  <c r="H314" i="14"/>
  <c r="G314" i="14"/>
  <c r="F314" i="14"/>
  <c r="E314" i="14"/>
  <c r="D314" i="14"/>
  <c r="C314" i="14"/>
  <c r="B314" i="14"/>
  <c r="R313" i="14"/>
  <c r="Q313" i="14"/>
  <c r="P313" i="14"/>
  <c r="O313" i="14"/>
  <c r="N313" i="14"/>
  <c r="M313" i="14"/>
  <c r="L313" i="14"/>
  <c r="K313" i="14"/>
  <c r="J313" i="14"/>
  <c r="I313" i="14"/>
  <c r="H313" i="14"/>
  <c r="G313" i="14"/>
  <c r="F313" i="14"/>
  <c r="E313" i="14"/>
  <c r="D313" i="14"/>
  <c r="C313" i="14"/>
  <c r="B313" i="14"/>
  <c r="R312" i="14"/>
  <c r="Q312" i="14"/>
  <c r="P312" i="14"/>
  <c r="O312" i="14"/>
  <c r="N312" i="14"/>
  <c r="M312" i="14"/>
  <c r="L312" i="14"/>
  <c r="K312" i="14"/>
  <c r="J312" i="14"/>
  <c r="I312" i="14"/>
  <c r="H312" i="14"/>
  <c r="G312" i="14"/>
  <c r="F312" i="14"/>
  <c r="E312" i="14"/>
  <c r="D312" i="14"/>
  <c r="C312" i="14"/>
  <c r="B312" i="14"/>
  <c r="R311" i="14"/>
  <c r="Q311" i="14"/>
  <c r="P311" i="14"/>
  <c r="O311" i="14"/>
  <c r="N311" i="14"/>
  <c r="M311" i="14"/>
  <c r="L311" i="14"/>
  <c r="K311" i="14"/>
  <c r="J311" i="14"/>
  <c r="I311" i="14"/>
  <c r="H311" i="14"/>
  <c r="G311" i="14"/>
  <c r="F311" i="14"/>
  <c r="E311" i="14"/>
  <c r="D311" i="14"/>
  <c r="C311" i="14"/>
  <c r="B311" i="14"/>
  <c r="R310" i="14"/>
  <c r="Q310" i="14"/>
  <c r="P310" i="14"/>
  <c r="O310" i="14"/>
  <c r="N310" i="14"/>
  <c r="M310" i="14"/>
  <c r="L310" i="14"/>
  <c r="K310" i="14"/>
  <c r="J310" i="14"/>
  <c r="I310" i="14"/>
  <c r="H310" i="14"/>
  <c r="G310" i="14"/>
  <c r="F310" i="14"/>
  <c r="E310" i="14"/>
  <c r="D310" i="14"/>
  <c r="C310" i="14"/>
  <c r="B310" i="14"/>
  <c r="O309" i="14"/>
  <c r="O321" i="14" s="1"/>
  <c r="N309" i="14"/>
  <c r="N321" i="14" s="1"/>
  <c r="G309" i="14"/>
  <c r="G321" i="14" s="1"/>
  <c r="N308" i="14"/>
  <c r="N320" i="14" s="1"/>
  <c r="G308" i="14"/>
  <c r="G320" i="14" s="1"/>
  <c r="F308" i="14"/>
  <c r="F320" i="14" s="1"/>
  <c r="R307" i="14"/>
  <c r="Q307" i="14"/>
  <c r="P307" i="14"/>
  <c r="O307" i="14"/>
  <c r="N307" i="14"/>
  <c r="M307" i="14"/>
  <c r="L307" i="14"/>
  <c r="K307" i="14"/>
  <c r="J307" i="14"/>
  <c r="I307" i="14"/>
  <c r="H307" i="14"/>
  <c r="G307" i="14"/>
  <c r="F307" i="14"/>
  <c r="F309" i="14" s="1"/>
  <c r="F321" i="14" s="1"/>
  <c r="E307" i="14"/>
  <c r="D307" i="14"/>
  <c r="C307" i="14"/>
  <c r="B307" i="14"/>
  <c r="R306" i="14"/>
  <c r="Q306" i="14"/>
  <c r="P306" i="14"/>
  <c r="O306" i="14"/>
  <c r="O308" i="14" s="1"/>
  <c r="O320" i="14" s="1"/>
  <c r="N306" i="14"/>
  <c r="M306" i="14"/>
  <c r="L306" i="14"/>
  <c r="K306" i="14"/>
  <c r="J306" i="14"/>
  <c r="I306" i="14"/>
  <c r="H306" i="14"/>
  <c r="G306" i="14"/>
  <c r="F306" i="14"/>
  <c r="E306" i="14"/>
  <c r="D306" i="14"/>
  <c r="C306" i="14"/>
  <c r="B306" i="14"/>
  <c r="R305" i="14"/>
  <c r="Q305" i="14"/>
  <c r="P305" i="14"/>
  <c r="O305" i="14"/>
  <c r="N305" i="14"/>
  <c r="M305" i="14"/>
  <c r="L305" i="14"/>
  <c r="K305" i="14"/>
  <c r="J305" i="14"/>
  <c r="I305" i="14"/>
  <c r="H305" i="14"/>
  <c r="G305" i="14"/>
  <c r="F305" i="14"/>
  <c r="E305" i="14"/>
  <c r="D305" i="14"/>
  <c r="C305" i="14"/>
  <c r="B305" i="14"/>
  <c r="R304" i="14"/>
  <c r="Q304" i="14"/>
  <c r="P304" i="14"/>
  <c r="O304" i="14"/>
  <c r="N304" i="14"/>
  <c r="M304" i="14"/>
  <c r="L304" i="14"/>
  <c r="K304" i="14"/>
  <c r="J304" i="14"/>
  <c r="I304" i="14"/>
  <c r="H304" i="14"/>
  <c r="G304" i="14"/>
  <c r="F304" i="14"/>
  <c r="E304" i="14"/>
  <c r="D304" i="14"/>
  <c r="C304" i="14"/>
  <c r="B304" i="14"/>
  <c r="R303" i="14"/>
  <c r="Q303" i="14"/>
  <c r="P303" i="14"/>
  <c r="O303" i="14"/>
  <c r="N303" i="14"/>
  <c r="M303" i="14"/>
  <c r="L303" i="14"/>
  <c r="K303" i="14"/>
  <c r="J303" i="14"/>
  <c r="I303" i="14"/>
  <c r="H303" i="14"/>
  <c r="G303" i="14"/>
  <c r="F303" i="14"/>
  <c r="E303" i="14"/>
  <c r="D303" i="14"/>
  <c r="C303" i="14"/>
  <c r="B303" i="14"/>
  <c r="R302" i="14"/>
  <c r="Q302" i="14"/>
  <c r="P302" i="14"/>
  <c r="O302" i="14"/>
  <c r="N302" i="14"/>
  <c r="M302" i="14"/>
  <c r="L302" i="14"/>
  <c r="K302" i="14"/>
  <c r="J302" i="14"/>
  <c r="I302" i="14"/>
  <c r="H302" i="14"/>
  <c r="G302" i="14"/>
  <c r="F302" i="14"/>
  <c r="E302" i="14"/>
  <c r="D302" i="14"/>
  <c r="C302" i="14"/>
  <c r="B302" i="14"/>
  <c r="R301" i="14"/>
  <c r="Q301" i="14"/>
  <c r="Q309" i="14" s="1"/>
  <c r="Q321" i="14" s="1"/>
  <c r="P301" i="14"/>
  <c r="P309" i="14" s="1"/>
  <c r="P321" i="14" s="1"/>
  <c r="O301" i="14"/>
  <c r="N301" i="14"/>
  <c r="M301" i="14"/>
  <c r="L301" i="14"/>
  <c r="K301" i="14"/>
  <c r="J301" i="14"/>
  <c r="I301" i="14"/>
  <c r="I309" i="14" s="1"/>
  <c r="I321" i="14" s="1"/>
  <c r="H301" i="14"/>
  <c r="H309" i="14" s="1"/>
  <c r="H321" i="14" s="1"/>
  <c r="G301" i="14"/>
  <c r="F301" i="14"/>
  <c r="E301" i="14"/>
  <c r="D301" i="14"/>
  <c r="C301" i="14"/>
  <c r="B301" i="14"/>
  <c r="R298" i="14"/>
  <c r="Q298" i="14"/>
  <c r="P298" i="14"/>
  <c r="O298" i="14"/>
  <c r="N298" i="14"/>
  <c r="M298" i="14"/>
  <c r="L298" i="14"/>
  <c r="K298" i="14"/>
  <c r="J298" i="14"/>
  <c r="I298" i="14"/>
  <c r="H298" i="14"/>
  <c r="G298" i="14"/>
  <c r="F298" i="14"/>
  <c r="E298" i="14"/>
  <c r="D298" i="14"/>
  <c r="C298" i="14"/>
  <c r="B298" i="14"/>
  <c r="R297" i="14"/>
  <c r="Q297" i="14"/>
  <c r="P297" i="14"/>
  <c r="O297" i="14"/>
  <c r="N297" i="14"/>
  <c r="M297" i="14"/>
  <c r="L297" i="14"/>
  <c r="K297" i="14"/>
  <c r="J297" i="14"/>
  <c r="I297" i="14"/>
  <c r="H297" i="14"/>
  <c r="G297" i="14"/>
  <c r="F297" i="14"/>
  <c r="E297" i="14"/>
  <c r="D297" i="14"/>
  <c r="C297" i="14"/>
  <c r="B297" i="14"/>
  <c r="R296" i="14"/>
  <c r="Q296" i="14"/>
  <c r="P296" i="14"/>
  <c r="O296" i="14"/>
  <c r="N296" i="14"/>
  <c r="M296" i="14"/>
  <c r="L296" i="14"/>
  <c r="K296" i="14"/>
  <c r="J296" i="14"/>
  <c r="I296" i="14"/>
  <c r="H296" i="14"/>
  <c r="G296" i="14"/>
  <c r="F296" i="14"/>
  <c r="E296" i="14"/>
  <c r="D296" i="14"/>
  <c r="C296" i="14"/>
  <c r="B296" i="14"/>
  <c r="R295" i="14"/>
  <c r="Q295" i="14"/>
  <c r="P295" i="14"/>
  <c r="O295" i="14"/>
  <c r="N295" i="14"/>
  <c r="M295" i="14"/>
  <c r="L295" i="14"/>
  <c r="K295" i="14"/>
  <c r="J295" i="14"/>
  <c r="I295" i="14"/>
  <c r="H295" i="14"/>
  <c r="G295" i="14"/>
  <c r="F295" i="14"/>
  <c r="E295" i="14"/>
  <c r="D295" i="14"/>
  <c r="C295" i="14"/>
  <c r="B295" i="14"/>
  <c r="R294" i="14"/>
  <c r="Q294" i="14"/>
  <c r="P294" i="14"/>
  <c r="O294" i="14"/>
  <c r="N294" i="14"/>
  <c r="M294" i="14"/>
  <c r="L294" i="14"/>
  <c r="K294" i="14"/>
  <c r="J294" i="14"/>
  <c r="I294" i="14"/>
  <c r="H294" i="14"/>
  <c r="G294" i="14"/>
  <c r="F294" i="14"/>
  <c r="E294" i="14"/>
  <c r="D294" i="14"/>
  <c r="C294" i="14"/>
  <c r="B294" i="14"/>
  <c r="R293" i="14"/>
  <c r="Q293" i="14"/>
  <c r="P293" i="14"/>
  <c r="O293" i="14"/>
  <c r="N293" i="14"/>
  <c r="M293" i="14"/>
  <c r="L293" i="14"/>
  <c r="K293" i="14"/>
  <c r="J293" i="14"/>
  <c r="I293" i="14"/>
  <c r="H293" i="14"/>
  <c r="G293" i="14"/>
  <c r="F293" i="14"/>
  <c r="E293" i="14"/>
  <c r="D293" i="14"/>
  <c r="C293" i="14"/>
  <c r="B293" i="14"/>
  <c r="R292" i="14"/>
  <c r="Q292" i="14"/>
  <c r="P292" i="14"/>
  <c r="O292" i="14"/>
  <c r="N292" i="14"/>
  <c r="M292" i="14"/>
  <c r="L292" i="14"/>
  <c r="K292" i="14"/>
  <c r="J292" i="14"/>
  <c r="I292" i="14"/>
  <c r="H292" i="14"/>
  <c r="G292" i="14"/>
  <c r="F292" i="14"/>
  <c r="E292" i="14"/>
  <c r="D292" i="14"/>
  <c r="C292" i="14"/>
  <c r="B292" i="14"/>
  <c r="R291" i="14"/>
  <c r="Q291" i="14"/>
  <c r="P291" i="14"/>
  <c r="O291" i="14"/>
  <c r="N291" i="14"/>
  <c r="M291" i="14"/>
  <c r="L291" i="14"/>
  <c r="K291" i="14"/>
  <c r="J291" i="14"/>
  <c r="I291" i="14"/>
  <c r="H291" i="14"/>
  <c r="G291" i="14"/>
  <c r="F291" i="14"/>
  <c r="E291" i="14"/>
  <c r="D291" i="14"/>
  <c r="C291" i="14"/>
  <c r="B291" i="14"/>
  <c r="R290" i="14"/>
  <c r="Q290" i="14"/>
  <c r="P290" i="14"/>
  <c r="O290" i="14"/>
  <c r="N290" i="14"/>
  <c r="M290" i="14"/>
  <c r="L290" i="14"/>
  <c r="K290" i="14"/>
  <c r="J290" i="14"/>
  <c r="I290" i="14"/>
  <c r="H290" i="14"/>
  <c r="G290" i="14"/>
  <c r="F290" i="14"/>
  <c r="E290" i="14"/>
  <c r="D290" i="14"/>
  <c r="C290" i="14"/>
  <c r="B290" i="14"/>
  <c r="R289" i="14"/>
  <c r="Q289" i="14"/>
  <c r="P289" i="14"/>
  <c r="O289" i="14"/>
  <c r="N289" i="14"/>
  <c r="M289" i="14"/>
  <c r="L289" i="14"/>
  <c r="K289" i="14"/>
  <c r="J289" i="14"/>
  <c r="I289" i="14"/>
  <c r="H289" i="14"/>
  <c r="G289" i="14"/>
  <c r="F289" i="14"/>
  <c r="E289" i="14"/>
  <c r="D289" i="14"/>
  <c r="C289" i="14"/>
  <c r="B289" i="14"/>
  <c r="P288" i="14"/>
  <c r="P300" i="14" s="1"/>
  <c r="O288" i="14"/>
  <c r="O300" i="14" s="1"/>
  <c r="P287" i="14"/>
  <c r="P299" i="14" s="1"/>
  <c r="O287" i="14"/>
  <c r="O299" i="14" s="1"/>
  <c r="R286" i="14"/>
  <c r="Q286" i="14"/>
  <c r="P286" i="14"/>
  <c r="O286" i="14"/>
  <c r="N286" i="14"/>
  <c r="M286" i="14"/>
  <c r="L286" i="14"/>
  <c r="K286" i="14"/>
  <c r="J286" i="14"/>
  <c r="I286" i="14"/>
  <c r="H286" i="14"/>
  <c r="G286" i="14"/>
  <c r="G287" i="14" s="1"/>
  <c r="G299" i="14" s="1"/>
  <c r="F286" i="14"/>
  <c r="E286" i="14"/>
  <c r="D286" i="14"/>
  <c r="C286" i="14"/>
  <c r="B286" i="14"/>
  <c r="R285" i="14"/>
  <c r="Q285" i="14"/>
  <c r="P285" i="14"/>
  <c r="O285" i="14"/>
  <c r="N285" i="14"/>
  <c r="M285" i="14"/>
  <c r="L285" i="14"/>
  <c r="K285" i="14"/>
  <c r="J285" i="14"/>
  <c r="I285" i="14"/>
  <c r="H285" i="14"/>
  <c r="H287" i="14" s="1"/>
  <c r="H299" i="14" s="1"/>
  <c r="G285" i="14"/>
  <c r="F285" i="14"/>
  <c r="E285" i="14"/>
  <c r="D285" i="14"/>
  <c r="C285" i="14"/>
  <c r="B285" i="14"/>
  <c r="R284" i="14"/>
  <c r="Q284" i="14"/>
  <c r="P284" i="14"/>
  <c r="O284" i="14"/>
  <c r="N284" i="14"/>
  <c r="M284" i="14"/>
  <c r="L284" i="14"/>
  <c r="K284" i="14"/>
  <c r="J284" i="14"/>
  <c r="I284" i="14"/>
  <c r="H284" i="14"/>
  <c r="G284" i="14"/>
  <c r="F284" i="14"/>
  <c r="E284" i="14"/>
  <c r="D284" i="14"/>
  <c r="C284" i="14"/>
  <c r="B284" i="14"/>
  <c r="R283" i="14"/>
  <c r="Q283" i="14"/>
  <c r="P283" i="14"/>
  <c r="O283" i="14"/>
  <c r="N283" i="14"/>
  <c r="M283" i="14"/>
  <c r="L283" i="14"/>
  <c r="K283" i="14"/>
  <c r="J283" i="14"/>
  <c r="I283" i="14"/>
  <c r="H283" i="14"/>
  <c r="G283" i="14"/>
  <c r="F283" i="14"/>
  <c r="E283" i="14"/>
  <c r="D283" i="14"/>
  <c r="C283" i="14"/>
  <c r="B283" i="14"/>
  <c r="R282" i="14"/>
  <c r="Q282" i="14"/>
  <c r="P282" i="14"/>
  <c r="O282" i="14"/>
  <c r="N282" i="14"/>
  <c r="M282" i="14"/>
  <c r="L282" i="14"/>
  <c r="K282" i="14"/>
  <c r="J282" i="14"/>
  <c r="I282" i="14"/>
  <c r="H282" i="14"/>
  <c r="G282" i="14"/>
  <c r="F282" i="14"/>
  <c r="E282" i="14"/>
  <c r="D282" i="14"/>
  <c r="C282" i="14"/>
  <c r="B282" i="14"/>
  <c r="R281" i="14"/>
  <c r="Q281" i="14"/>
  <c r="P281" i="14"/>
  <c r="O281" i="14"/>
  <c r="N281" i="14"/>
  <c r="M281" i="14"/>
  <c r="L281" i="14"/>
  <c r="K281" i="14"/>
  <c r="J281" i="14"/>
  <c r="I281" i="14"/>
  <c r="H281" i="14"/>
  <c r="G281" i="14"/>
  <c r="F281" i="14"/>
  <c r="E281" i="14"/>
  <c r="D281" i="14"/>
  <c r="C281" i="14"/>
  <c r="B281" i="14"/>
  <c r="R280" i="14"/>
  <c r="Q280" i="14"/>
  <c r="P280" i="14"/>
  <c r="O280" i="14"/>
  <c r="N280" i="14"/>
  <c r="M280" i="14"/>
  <c r="L280" i="14"/>
  <c r="K280" i="14"/>
  <c r="J280" i="14"/>
  <c r="I280" i="14"/>
  <c r="H280" i="14"/>
  <c r="G280" i="14"/>
  <c r="F280" i="14"/>
  <c r="E280" i="14"/>
  <c r="D280" i="14"/>
  <c r="C280" i="14"/>
  <c r="B280" i="14"/>
  <c r="R277" i="14"/>
  <c r="Q277" i="14"/>
  <c r="P277" i="14"/>
  <c r="O277" i="14"/>
  <c r="N277" i="14"/>
  <c r="M277" i="14"/>
  <c r="L277" i="14"/>
  <c r="K277" i="14"/>
  <c r="J277" i="14"/>
  <c r="I277" i="14"/>
  <c r="H277" i="14"/>
  <c r="G277" i="14"/>
  <c r="F277" i="14"/>
  <c r="E277" i="14"/>
  <c r="D277" i="14"/>
  <c r="C277" i="14"/>
  <c r="B277" i="14"/>
  <c r="R276" i="14"/>
  <c r="Q276" i="14"/>
  <c r="P276" i="14"/>
  <c r="O276" i="14"/>
  <c r="N276" i="14"/>
  <c r="M276" i="14"/>
  <c r="L276" i="14"/>
  <c r="K276" i="14"/>
  <c r="J276" i="14"/>
  <c r="I276" i="14"/>
  <c r="H276" i="14"/>
  <c r="G276" i="14"/>
  <c r="F276" i="14"/>
  <c r="E276" i="14"/>
  <c r="D276" i="14"/>
  <c r="C276" i="14"/>
  <c r="B276" i="14"/>
  <c r="R275" i="14"/>
  <c r="Q275" i="14"/>
  <c r="P275" i="14"/>
  <c r="O275" i="14"/>
  <c r="N275" i="14"/>
  <c r="M275" i="14"/>
  <c r="L275" i="14"/>
  <c r="K275" i="14"/>
  <c r="J275" i="14"/>
  <c r="I275" i="14"/>
  <c r="H275" i="14"/>
  <c r="G275" i="14"/>
  <c r="F275" i="14"/>
  <c r="E275" i="14"/>
  <c r="D275" i="14"/>
  <c r="C275" i="14"/>
  <c r="B275" i="14"/>
  <c r="R274" i="14"/>
  <c r="Q274" i="14"/>
  <c r="P274" i="14"/>
  <c r="O274" i="14"/>
  <c r="N274" i="14"/>
  <c r="M274" i="14"/>
  <c r="L274" i="14"/>
  <c r="K274" i="14"/>
  <c r="J274" i="14"/>
  <c r="I274" i="14"/>
  <c r="H274" i="14"/>
  <c r="G274" i="14"/>
  <c r="F274" i="14"/>
  <c r="E274" i="14"/>
  <c r="D274" i="14"/>
  <c r="C274" i="14"/>
  <c r="B274" i="14"/>
  <c r="R273" i="14"/>
  <c r="Q273" i="14"/>
  <c r="P273" i="14"/>
  <c r="O273" i="14"/>
  <c r="N273" i="14"/>
  <c r="M273" i="14"/>
  <c r="L273" i="14"/>
  <c r="K273" i="14"/>
  <c r="J273" i="14"/>
  <c r="I273" i="14"/>
  <c r="H273" i="14"/>
  <c r="G273" i="14"/>
  <c r="F273" i="14"/>
  <c r="E273" i="14"/>
  <c r="D273" i="14"/>
  <c r="C273" i="14"/>
  <c r="B273" i="14"/>
  <c r="R272" i="14"/>
  <c r="Q272" i="14"/>
  <c r="P272" i="14"/>
  <c r="O272" i="14"/>
  <c r="N272" i="14"/>
  <c r="M272" i="14"/>
  <c r="L272" i="14"/>
  <c r="K272" i="14"/>
  <c r="J272" i="14"/>
  <c r="I272" i="14"/>
  <c r="H272" i="14"/>
  <c r="G272" i="14"/>
  <c r="F272" i="14"/>
  <c r="E272" i="14"/>
  <c r="D272" i="14"/>
  <c r="C272" i="14"/>
  <c r="B272" i="14"/>
  <c r="R271" i="14"/>
  <c r="Q271" i="14"/>
  <c r="P271" i="14"/>
  <c r="O271" i="14"/>
  <c r="N271" i="14"/>
  <c r="M271" i="14"/>
  <c r="L271" i="14"/>
  <c r="K271" i="14"/>
  <c r="J271" i="14"/>
  <c r="I271" i="14"/>
  <c r="H271" i="14"/>
  <c r="G271" i="14"/>
  <c r="F271" i="14"/>
  <c r="E271" i="14"/>
  <c r="D271" i="14"/>
  <c r="C271" i="14"/>
  <c r="B271" i="14"/>
  <c r="R270" i="14"/>
  <c r="Q270" i="14"/>
  <c r="P270" i="14"/>
  <c r="O270" i="14"/>
  <c r="N270" i="14"/>
  <c r="M270" i="14"/>
  <c r="L270" i="14"/>
  <c r="K270" i="14"/>
  <c r="J270" i="14"/>
  <c r="I270" i="14"/>
  <c r="H270" i="14"/>
  <c r="G270" i="14"/>
  <c r="F270" i="14"/>
  <c r="E270" i="14"/>
  <c r="D270" i="14"/>
  <c r="C270" i="14"/>
  <c r="B270" i="14"/>
  <c r="R269" i="14"/>
  <c r="Q269" i="14"/>
  <c r="P269" i="14"/>
  <c r="O269" i="14"/>
  <c r="N269" i="14"/>
  <c r="M269" i="14"/>
  <c r="L269" i="14"/>
  <c r="K269" i="14"/>
  <c r="J269" i="14"/>
  <c r="I269" i="14"/>
  <c r="H269" i="14"/>
  <c r="G269" i="14"/>
  <c r="F269" i="14"/>
  <c r="E269" i="14"/>
  <c r="D269" i="14"/>
  <c r="C269" i="14"/>
  <c r="B269" i="14"/>
  <c r="R268" i="14"/>
  <c r="Q268" i="14"/>
  <c r="P268" i="14"/>
  <c r="O268" i="14"/>
  <c r="N268" i="14"/>
  <c r="M268" i="14"/>
  <c r="L268" i="14"/>
  <c r="K268" i="14"/>
  <c r="J268" i="14"/>
  <c r="I268" i="14"/>
  <c r="H268" i="14"/>
  <c r="G268" i="14"/>
  <c r="F268" i="14"/>
  <c r="E268" i="14"/>
  <c r="D268" i="14"/>
  <c r="C268" i="14"/>
  <c r="B268" i="14"/>
  <c r="Q267" i="14"/>
  <c r="Q279" i="14" s="1"/>
  <c r="I267" i="14"/>
  <c r="I279" i="14" s="1"/>
  <c r="H267" i="14"/>
  <c r="H279" i="14" s="1"/>
  <c r="P266" i="14"/>
  <c r="P278" i="14" s="1"/>
  <c r="L266" i="14"/>
  <c r="L278" i="14" s="1"/>
  <c r="D266" i="14"/>
  <c r="D278" i="14" s="1"/>
  <c r="R265" i="14"/>
  <c r="Q265" i="14"/>
  <c r="P265" i="14"/>
  <c r="O265" i="14"/>
  <c r="N265" i="14"/>
  <c r="M265" i="14"/>
  <c r="L265" i="14"/>
  <c r="L267" i="14" s="1"/>
  <c r="L279" i="14" s="1"/>
  <c r="K265" i="14"/>
  <c r="J265" i="14"/>
  <c r="I265" i="14"/>
  <c r="H265" i="14"/>
  <c r="G265" i="14"/>
  <c r="F265" i="14"/>
  <c r="E265" i="14"/>
  <c r="D265" i="14"/>
  <c r="C265" i="14"/>
  <c r="B265" i="14"/>
  <c r="R264" i="14"/>
  <c r="Q264" i="14"/>
  <c r="P264" i="14"/>
  <c r="O264" i="14"/>
  <c r="N264" i="14"/>
  <c r="M264" i="14"/>
  <c r="L264" i="14"/>
  <c r="K264" i="14"/>
  <c r="J264" i="14"/>
  <c r="I264" i="14"/>
  <c r="H264" i="14"/>
  <c r="G264" i="14"/>
  <c r="F264" i="14"/>
  <c r="E264" i="14"/>
  <c r="D264" i="14"/>
  <c r="C264" i="14"/>
  <c r="B264" i="14"/>
  <c r="R263" i="14"/>
  <c r="Q263" i="14"/>
  <c r="P263" i="14"/>
  <c r="O263" i="14"/>
  <c r="N263" i="14"/>
  <c r="M263" i="14"/>
  <c r="L263" i="14"/>
  <c r="K263" i="14"/>
  <c r="J263" i="14"/>
  <c r="I263" i="14"/>
  <c r="H263" i="14"/>
  <c r="G263" i="14"/>
  <c r="F263" i="14"/>
  <c r="E263" i="14"/>
  <c r="D263" i="14"/>
  <c r="C263" i="14"/>
  <c r="B263" i="14"/>
  <c r="R262" i="14"/>
  <c r="Q262" i="14"/>
  <c r="P262" i="14"/>
  <c r="O262" i="14"/>
  <c r="N262" i="14"/>
  <c r="M262" i="14"/>
  <c r="L262" i="14"/>
  <c r="K262" i="14"/>
  <c r="J262" i="14"/>
  <c r="I262" i="14"/>
  <c r="H262" i="14"/>
  <c r="G262" i="14"/>
  <c r="F262" i="14"/>
  <c r="E262" i="14"/>
  <c r="D262" i="14"/>
  <c r="C262" i="14"/>
  <c r="B262" i="14"/>
  <c r="R261" i="14"/>
  <c r="Q261" i="14"/>
  <c r="P261" i="14"/>
  <c r="P267" i="14" s="1"/>
  <c r="P279" i="14" s="1"/>
  <c r="O261" i="14"/>
  <c r="N261" i="14"/>
  <c r="M261" i="14"/>
  <c r="L261" i="14"/>
  <c r="K261" i="14"/>
  <c r="J261" i="14"/>
  <c r="I261" i="14"/>
  <c r="H261" i="14"/>
  <c r="H266" i="14" s="1"/>
  <c r="H278" i="14" s="1"/>
  <c r="G261" i="14"/>
  <c r="F261" i="14"/>
  <c r="E261" i="14"/>
  <c r="D261" i="14"/>
  <c r="D267" i="14" s="1"/>
  <c r="D279" i="14" s="1"/>
  <c r="C261" i="14"/>
  <c r="B261" i="14"/>
  <c r="R260" i="14"/>
  <c r="Q260" i="14"/>
  <c r="Q266" i="14" s="1"/>
  <c r="Q278" i="14" s="1"/>
  <c r="P260" i="14"/>
  <c r="O260" i="14"/>
  <c r="N260" i="14"/>
  <c r="M260" i="14"/>
  <c r="L260" i="14"/>
  <c r="K260" i="14"/>
  <c r="J260" i="14"/>
  <c r="I260" i="14"/>
  <c r="I266" i="14" s="1"/>
  <c r="I278" i="14" s="1"/>
  <c r="H260" i="14"/>
  <c r="G260" i="14"/>
  <c r="F260" i="14"/>
  <c r="E260" i="14"/>
  <c r="D260" i="14"/>
  <c r="C260" i="14"/>
  <c r="B260" i="14"/>
  <c r="R259" i="14"/>
  <c r="Q259" i="14"/>
  <c r="P259" i="14"/>
  <c r="O259" i="14"/>
  <c r="N259" i="14"/>
  <c r="M259" i="14"/>
  <c r="L259" i="14"/>
  <c r="K259" i="14"/>
  <c r="K267" i="14" s="1"/>
  <c r="K279" i="14" s="1"/>
  <c r="J259" i="14"/>
  <c r="I259" i="14"/>
  <c r="H259" i="14"/>
  <c r="G259" i="14"/>
  <c r="F259" i="14"/>
  <c r="E259" i="14"/>
  <c r="D259" i="14"/>
  <c r="C259" i="14"/>
  <c r="C267" i="14" s="1"/>
  <c r="C279" i="14" s="1"/>
  <c r="B259" i="14"/>
  <c r="R256" i="14"/>
  <c r="Q256" i="14"/>
  <c r="P256" i="14"/>
  <c r="O256" i="14"/>
  <c r="N256" i="14"/>
  <c r="M256" i="14"/>
  <c r="L256" i="14"/>
  <c r="K256" i="14"/>
  <c r="J256" i="14"/>
  <c r="I256" i="14"/>
  <c r="H256" i="14"/>
  <c r="G256" i="14"/>
  <c r="F256" i="14"/>
  <c r="E256" i="14"/>
  <c r="D256" i="14"/>
  <c r="C256" i="14"/>
  <c r="B256" i="14"/>
  <c r="R255" i="14"/>
  <c r="Q255" i="14"/>
  <c r="P255" i="14"/>
  <c r="O255" i="14"/>
  <c r="N255" i="14"/>
  <c r="M255" i="14"/>
  <c r="L255" i="14"/>
  <c r="K255" i="14"/>
  <c r="J255" i="14"/>
  <c r="I255" i="14"/>
  <c r="H255" i="14"/>
  <c r="G255" i="14"/>
  <c r="F255" i="14"/>
  <c r="E255" i="14"/>
  <c r="D255" i="14"/>
  <c r="C255" i="14"/>
  <c r="B255" i="14"/>
  <c r="R254" i="14"/>
  <c r="Q254" i="14"/>
  <c r="P254" i="14"/>
  <c r="O254" i="14"/>
  <c r="N254" i="14"/>
  <c r="M254" i="14"/>
  <c r="L254" i="14"/>
  <c r="K254" i="14"/>
  <c r="J254" i="14"/>
  <c r="I254" i="14"/>
  <c r="H254" i="14"/>
  <c r="G254" i="14"/>
  <c r="F254" i="14"/>
  <c r="E254" i="14"/>
  <c r="D254" i="14"/>
  <c r="C254" i="14"/>
  <c r="B254" i="14"/>
  <c r="R253" i="14"/>
  <c r="Q253" i="14"/>
  <c r="P253" i="14"/>
  <c r="O253" i="14"/>
  <c r="N253" i="14"/>
  <c r="M253" i="14"/>
  <c r="L253" i="14"/>
  <c r="K253" i="14"/>
  <c r="J253" i="14"/>
  <c r="I253" i="14"/>
  <c r="H253" i="14"/>
  <c r="G253" i="14"/>
  <c r="F253" i="14"/>
  <c r="E253" i="14"/>
  <c r="D253" i="14"/>
  <c r="C253" i="14"/>
  <c r="B253" i="14"/>
  <c r="R252" i="14"/>
  <c r="Q252" i="14"/>
  <c r="P252" i="14"/>
  <c r="O252" i="14"/>
  <c r="N252" i="14"/>
  <c r="M252" i="14"/>
  <c r="L252" i="14"/>
  <c r="K252" i="14"/>
  <c r="J252" i="14"/>
  <c r="I252" i="14"/>
  <c r="H252" i="14"/>
  <c r="G252" i="14"/>
  <c r="F252" i="14"/>
  <c r="E252" i="14"/>
  <c r="D252" i="14"/>
  <c r="C252" i="14"/>
  <c r="B252" i="14"/>
  <c r="R251" i="14"/>
  <c r="Q251" i="14"/>
  <c r="P251" i="14"/>
  <c r="O251" i="14"/>
  <c r="N251" i="14"/>
  <c r="M251" i="14"/>
  <c r="L251" i="14"/>
  <c r="K251" i="14"/>
  <c r="J251" i="14"/>
  <c r="I251" i="14"/>
  <c r="H251" i="14"/>
  <c r="G251" i="14"/>
  <c r="F251" i="14"/>
  <c r="E251" i="14"/>
  <c r="D251" i="14"/>
  <c r="C251" i="14"/>
  <c r="B251" i="14"/>
  <c r="R250" i="14"/>
  <c r="Q250" i="14"/>
  <c r="P250" i="14"/>
  <c r="O250" i="14"/>
  <c r="N250" i="14"/>
  <c r="M250" i="14"/>
  <c r="L250" i="14"/>
  <c r="K250" i="14"/>
  <c r="J250" i="14"/>
  <c r="I250" i="14"/>
  <c r="H250" i="14"/>
  <c r="G250" i="14"/>
  <c r="F250" i="14"/>
  <c r="E250" i="14"/>
  <c r="D250" i="14"/>
  <c r="C250" i="14"/>
  <c r="B250" i="14"/>
  <c r="R249" i="14"/>
  <c r="Q249" i="14"/>
  <c r="P249" i="14"/>
  <c r="O249" i="14"/>
  <c r="N249" i="14"/>
  <c r="M249" i="14"/>
  <c r="L249" i="14"/>
  <c r="K249" i="14"/>
  <c r="J249" i="14"/>
  <c r="I249" i="14"/>
  <c r="H249" i="14"/>
  <c r="G249" i="14"/>
  <c r="F249" i="14"/>
  <c r="E249" i="14"/>
  <c r="D249" i="14"/>
  <c r="C249" i="14"/>
  <c r="B249" i="14"/>
  <c r="R248" i="14"/>
  <c r="Q248" i="14"/>
  <c r="P248" i="14"/>
  <c r="O248" i="14"/>
  <c r="N248" i="14"/>
  <c r="M248" i="14"/>
  <c r="L248" i="14"/>
  <c r="K248" i="14"/>
  <c r="J248" i="14"/>
  <c r="I248" i="14"/>
  <c r="H248" i="14"/>
  <c r="G248" i="14"/>
  <c r="F248" i="14"/>
  <c r="E248" i="14"/>
  <c r="D248" i="14"/>
  <c r="C248" i="14"/>
  <c r="B248" i="14"/>
  <c r="R247" i="14"/>
  <c r="Q247" i="14"/>
  <c r="P247" i="14"/>
  <c r="O247" i="14"/>
  <c r="N247" i="14"/>
  <c r="M247" i="14"/>
  <c r="L247" i="14"/>
  <c r="K247" i="14"/>
  <c r="J247" i="14"/>
  <c r="I247" i="14"/>
  <c r="H247" i="14"/>
  <c r="G247" i="14"/>
  <c r="F247" i="14"/>
  <c r="E247" i="14"/>
  <c r="D247" i="14"/>
  <c r="C247" i="14"/>
  <c r="B247" i="14"/>
  <c r="M246" i="14"/>
  <c r="M245" i="14"/>
  <c r="G245" i="14"/>
  <c r="G257" i="14" s="1"/>
  <c r="E245" i="14"/>
  <c r="R244" i="14"/>
  <c r="Q244" i="14"/>
  <c r="P244" i="14"/>
  <c r="O244" i="14"/>
  <c r="N244" i="14"/>
  <c r="M244" i="14"/>
  <c r="L244" i="14"/>
  <c r="K244" i="14"/>
  <c r="J244" i="14"/>
  <c r="I244" i="14"/>
  <c r="H244" i="14"/>
  <c r="G244" i="14"/>
  <c r="G246" i="14" s="1"/>
  <c r="G258" i="14" s="1"/>
  <c r="F244" i="14"/>
  <c r="E244" i="14"/>
  <c r="D244" i="14"/>
  <c r="C244" i="14"/>
  <c r="B244" i="14"/>
  <c r="R243" i="14"/>
  <c r="Q243" i="14"/>
  <c r="P243" i="14"/>
  <c r="O243" i="14"/>
  <c r="N243" i="14"/>
  <c r="M243" i="14"/>
  <c r="L243" i="14"/>
  <c r="K243" i="14"/>
  <c r="J243" i="14"/>
  <c r="I243" i="14"/>
  <c r="H243" i="14"/>
  <c r="G243" i="14"/>
  <c r="F243" i="14"/>
  <c r="E243" i="14"/>
  <c r="D243" i="14"/>
  <c r="C243" i="14"/>
  <c r="B243" i="14"/>
  <c r="R242" i="14"/>
  <c r="Q242" i="14"/>
  <c r="P242" i="14"/>
  <c r="O242" i="14"/>
  <c r="N242" i="14"/>
  <c r="M242" i="14"/>
  <c r="L242" i="14"/>
  <c r="K242" i="14"/>
  <c r="J242" i="14"/>
  <c r="I242" i="14"/>
  <c r="H242" i="14"/>
  <c r="G242" i="14"/>
  <c r="F242" i="14"/>
  <c r="E242" i="14"/>
  <c r="D242" i="14"/>
  <c r="C242" i="14"/>
  <c r="B242" i="14"/>
  <c r="R241" i="14"/>
  <c r="Q241" i="14"/>
  <c r="P241" i="14"/>
  <c r="O241" i="14"/>
  <c r="N241" i="14"/>
  <c r="M241" i="14"/>
  <c r="L241" i="14"/>
  <c r="K241" i="14"/>
  <c r="J241" i="14"/>
  <c r="I241" i="14"/>
  <c r="H241" i="14"/>
  <c r="G241" i="14"/>
  <c r="F241" i="14"/>
  <c r="E241" i="14"/>
  <c r="D241" i="14"/>
  <c r="C241" i="14"/>
  <c r="B241" i="14"/>
  <c r="R240" i="14"/>
  <c r="Q240" i="14"/>
  <c r="Q246" i="14" s="1"/>
  <c r="P240" i="14"/>
  <c r="O240" i="14"/>
  <c r="N240" i="14"/>
  <c r="M240" i="14"/>
  <c r="L240" i="14"/>
  <c r="K240" i="14"/>
  <c r="J240" i="14"/>
  <c r="I240" i="14"/>
  <c r="I246" i="14" s="1"/>
  <c r="H240" i="14"/>
  <c r="G240" i="14"/>
  <c r="F240" i="14"/>
  <c r="E240" i="14"/>
  <c r="D240" i="14"/>
  <c r="C240" i="14"/>
  <c r="B240" i="14"/>
  <c r="R239" i="14"/>
  <c r="R246" i="14" s="1"/>
  <c r="R258" i="14" s="1"/>
  <c r="Q239" i="14"/>
  <c r="P239" i="14"/>
  <c r="O239" i="14"/>
  <c r="N239" i="14"/>
  <c r="M239" i="14"/>
  <c r="L239" i="14"/>
  <c r="K239" i="14"/>
  <c r="J239" i="14"/>
  <c r="J246" i="14" s="1"/>
  <c r="J258" i="14" s="1"/>
  <c r="I239" i="14"/>
  <c r="H239" i="14"/>
  <c r="G239" i="14"/>
  <c r="F239" i="14"/>
  <c r="E239" i="14"/>
  <c r="D239" i="14"/>
  <c r="C239" i="14"/>
  <c r="B239" i="14"/>
  <c r="R238" i="14"/>
  <c r="Q238" i="14"/>
  <c r="P238" i="14"/>
  <c r="O238" i="14"/>
  <c r="N238" i="14"/>
  <c r="M238" i="14"/>
  <c r="L238" i="14"/>
  <c r="K238" i="14"/>
  <c r="J238" i="14"/>
  <c r="I238" i="14"/>
  <c r="H238" i="14"/>
  <c r="G238" i="14"/>
  <c r="F238" i="14"/>
  <c r="E238" i="14"/>
  <c r="E246" i="14" s="1"/>
  <c r="E258" i="14" s="1"/>
  <c r="D238" i="14"/>
  <c r="C238" i="14"/>
  <c r="B238" i="14"/>
  <c r="R235" i="14"/>
  <c r="Q235" i="14"/>
  <c r="P235" i="14"/>
  <c r="O235" i="14"/>
  <c r="N235" i="14"/>
  <c r="M235" i="14"/>
  <c r="L235" i="14"/>
  <c r="K235" i="14"/>
  <c r="J235" i="14"/>
  <c r="I235" i="14"/>
  <c r="H235" i="14"/>
  <c r="G235" i="14"/>
  <c r="F235" i="14"/>
  <c r="E235" i="14"/>
  <c r="D235" i="14"/>
  <c r="C235" i="14"/>
  <c r="B235" i="14"/>
  <c r="R234" i="14"/>
  <c r="Q234" i="14"/>
  <c r="P234" i="14"/>
  <c r="O234" i="14"/>
  <c r="N234" i="14"/>
  <c r="M234" i="14"/>
  <c r="L234" i="14"/>
  <c r="K234" i="14"/>
  <c r="J234" i="14"/>
  <c r="I234" i="14"/>
  <c r="H234" i="14"/>
  <c r="G234" i="14"/>
  <c r="F234" i="14"/>
  <c r="E234" i="14"/>
  <c r="D234" i="14"/>
  <c r="C234" i="14"/>
  <c r="B234" i="14"/>
  <c r="R233" i="14"/>
  <c r="Q233" i="14"/>
  <c r="P233" i="14"/>
  <c r="O233" i="14"/>
  <c r="N233" i="14"/>
  <c r="M233" i="14"/>
  <c r="L233" i="14"/>
  <c r="K233" i="14"/>
  <c r="J233" i="14"/>
  <c r="I233" i="14"/>
  <c r="H233" i="14"/>
  <c r="G233" i="14"/>
  <c r="F233" i="14"/>
  <c r="E233" i="14"/>
  <c r="D233" i="14"/>
  <c r="C233" i="14"/>
  <c r="B233" i="14"/>
  <c r="R232" i="14"/>
  <c r="Q232" i="14"/>
  <c r="P232" i="14"/>
  <c r="O232" i="14"/>
  <c r="N232" i="14"/>
  <c r="M232" i="14"/>
  <c r="L232" i="14"/>
  <c r="K232" i="14"/>
  <c r="J232" i="14"/>
  <c r="I232" i="14"/>
  <c r="H232" i="14"/>
  <c r="G232" i="14"/>
  <c r="F232" i="14"/>
  <c r="E232" i="14"/>
  <c r="D232" i="14"/>
  <c r="C232" i="14"/>
  <c r="B232" i="14"/>
  <c r="R231" i="14"/>
  <c r="Q231" i="14"/>
  <c r="P231" i="14"/>
  <c r="O231" i="14"/>
  <c r="N231" i="14"/>
  <c r="M231" i="14"/>
  <c r="L231" i="14"/>
  <c r="K231" i="14"/>
  <c r="J231" i="14"/>
  <c r="I231" i="14"/>
  <c r="H231" i="14"/>
  <c r="G231" i="14"/>
  <c r="F231" i="14"/>
  <c r="E231" i="14"/>
  <c r="D231" i="14"/>
  <c r="C231" i="14"/>
  <c r="B231" i="14"/>
  <c r="R230" i="14"/>
  <c r="Q230" i="14"/>
  <c r="P230" i="14"/>
  <c r="O230" i="14"/>
  <c r="N230" i="14"/>
  <c r="M230" i="14"/>
  <c r="L230" i="14"/>
  <c r="K230" i="14"/>
  <c r="J230" i="14"/>
  <c r="I230" i="14"/>
  <c r="H230" i="14"/>
  <c r="G230" i="14"/>
  <c r="F230" i="14"/>
  <c r="E230" i="14"/>
  <c r="D230" i="14"/>
  <c r="C230" i="14"/>
  <c r="B230" i="14"/>
  <c r="R229" i="14"/>
  <c r="Q229" i="14"/>
  <c r="P229" i="14"/>
  <c r="O229" i="14"/>
  <c r="N229" i="14"/>
  <c r="M229" i="14"/>
  <c r="L229" i="14"/>
  <c r="K229" i="14"/>
  <c r="J229" i="14"/>
  <c r="I229" i="14"/>
  <c r="H229" i="14"/>
  <c r="G229" i="14"/>
  <c r="F229" i="14"/>
  <c r="E229" i="14"/>
  <c r="D229" i="14"/>
  <c r="C229" i="14"/>
  <c r="B229" i="14"/>
  <c r="R228" i="14"/>
  <c r="Q228" i="14"/>
  <c r="P228" i="14"/>
  <c r="O228" i="14"/>
  <c r="N228" i="14"/>
  <c r="M228" i="14"/>
  <c r="L228" i="14"/>
  <c r="K228" i="14"/>
  <c r="J228" i="14"/>
  <c r="I228" i="14"/>
  <c r="H228" i="14"/>
  <c r="G228" i="14"/>
  <c r="F228" i="14"/>
  <c r="E228" i="14"/>
  <c r="D228" i="14"/>
  <c r="C228" i="14"/>
  <c r="B228" i="14"/>
  <c r="R227" i="14"/>
  <c r="Q227" i="14"/>
  <c r="P227" i="14"/>
  <c r="O227" i="14"/>
  <c r="N227" i="14"/>
  <c r="M227" i="14"/>
  <c r="L227" i="14"/>
  <c r="K227" i="14"/>
  <c r="J227" i="14"/>
  <c r="I227" i="14"/>
  <c r="H227" i="14"/>
  <c r="G227" i="14"/>
  <c r="F227" i="14"/>
  <c r="E227" i="14"/>
  <c r="D227" i="14"/>
  <c r="C227" i="14"/>
  <c r="B227" i="14"/>
  <c r="R226" i="14"/>
  <c r="Q226" i="14"/>
  <c r="P226" i="14"/>
  <c r="O226" i="14"/>
  <c r="N226" i="14"/>
  <c r="M226" i="14"/>
  <c r="L226" i="14"/>
  <c r="K226" i="14"/>
  <c r="J226" i="14"/>
  <c r="I226" i="14"/>
  <c r="H226" i="14"/>
  <c r="G226" i="14"/>
  <c r="F226" i="14"/>
  <c r="E226" i="14"/>
  <c r="D226" i="14"/>
  <c r="C226" i="14"/>
  <c r="B226" i="14"/>
  <c r="N224" i="14"/>
  <c r="N236" i="14" s="1"/>
  <c r="R223" i="14"/>
  <c r="Q223" i="14"/>
  <c r="P223" i="14"/>
  <c r="O223" i="14"/>
  <c r="N223" i="14"/>
  <c r="M223" i="14"/>
  <c r="L223" i="14"/>
  <c r="K223" i="14"/>
  <c r="J223" i="14"/>
  <c r="I223" i="14"/>
  <c r="H223" i="14"/>
  <c r="H225" i="14" s="1"/>
  <c r="H237" i="14" s="1"/>
  <c r="G223" i="14"/>
  <c r="F223" i="14"/>
  <c r="E223" i="14"/>
  <c r="D223" i="14"/>
  <c r="C223" i="14"/>
  <c r="B223" i="14"/>
  <c r="R222" i="14"/>
  <c r="Q222" i="14"/>
  <c r="P222" i="14"/>
  <c r="O222" i="14"/>
  <c r="N222" i="14"/>
  <c r="M222" i="14"/>
  <c r="L222" i="14"/>
  <c r="K222" i="14"/>
  <c r="J222" i="14"/>
  <c r="I222" i="14"/>
  <c r="H222" i="14"/>
  <c r="G222" i="14"/>
  <c r="F222" i="14"/>
  <c r="E222" i="14"/>
  <c r="D222" i="14"/>
  <c r="C222" i="14"/>
  <c r="B222" i="14"/>
  <c r="R221" i="14"/>
  <c r="Q221" i="14"/>
  <c r="P221" i="14"/>
  <c r="O221" i="14"/>
  <c r="N221" i="14"/>
  <c r="M221" i="14"/>
  <c r="L221" i="14"/>
  <c r="K221" i="14"/>
  <c r="J221" i="14"/>
  <c r="I221" i="14"/>
  <c r="H221" i="14"/>
  <c r="G221" i="14"/>
  <c r="F221" i="14"/>
  <c r="E221" i="14"/>
  <c r="D221" i="14"/>
  <c r="C221" i="14"/>
  <c r="B221" i="14"/>
  <c r="R220" i="14"/>
  <c r="Q220" i="14"/>
  <c r="P220" i="14"/>
  <c r="O220" i="14"/>
  <c r="N220" i="14"/>
  <c r="M220" i="14"/>
  <c r="L220" i="14"/>
  <c r="K220" i="14"/>
  <c r="J220" i="14"/>
  <c r="I220" i="14"/>
  <c r="H220" i="14"/>
  <c r="G220" i="14"/>
  <c r="F220" i="14"/>
  <c r="E220" i="14"/>
  <c r="D220" i="14"/>
  <c r="C220" i="14"/>
  <c r="B220" i="14"/>
  <c r="R219" i="14"/>
  <c r="Q219" i="14"/>
  <c r="P219" i="14"/>
  <c r="O219" i="14"/>
  <c r="N219" i="14"/>
  <c r="M219" i="14"/>
  <c r="L219" i="14"/>
  <c r="K219" i="14"/>
  <c r="J219" i="14"/>
  <c r="I219" i="14"/>
  <c r="H219" i="14"/>
  <c r="G219" i="14"/>
  <c r="F219" i="14"/>
  <c r="E219" i="14"/>
  <c r="D219" i="14"/>
  <c r="C219" i="14"/>
  <c r="B219" i="14"/>
  <c r="R218" i="14"/>
  <c r="Q218" i="14"/>
  <c r="P218" i="14"/>
  <c r="O218" i="14"/>
  <c r="N218" i="14"/>
  <c r="M218" i="14"/>
  <c r="L218" i="14"/>
  <c r="K218" i="14"/>
  <c r="J218" i="14"/>
  <c r="I218" i="14"/>
  <c r="H218" i="14"/>
  <c r="G218" i="14"/>
  <c r="F218" i="14"/>
  <c r="E218" i="14"/>
  <c r="D218" i="14"/>
  <c r="C218" i="14"/>
  <c r="B218" i="14"/>
  <c r="R217" i="14"/>
  <c r="Q217" i="14"/>
  <c r="P217" i="14"/>
  <c r="O217" i="14"/>
  <c r="N217" i="14"/>
  <c r="N225" i="14" s="1"/>
  <c r="N237" i="14" s="1"/>
  <c r="M217" i="14"/>
  <c r="L217" i="14"/>
  <c r="K217" i="14"/>
  <c r="J217" i="14"/>
  <c r="I217" i="14"/>
  <c r="H217" i="14"/>
  <c r="G217" i="14"/>
  <c r="F217" i="14"/>
  <c r="F225" i="14" s="1"/>
  <c r="F237" i="14" s="1"/>
  <c r="E217" i="14"/>
  <c r="D217" i="14"/>
  <c r="C217" i="14"/>
  <c r="B217" i="14"/>
  <c r="R214" i="14"/>
  <c r="Q214" i="14"/>
  <c r="P214" i="14"/>
  <c r="O214" i="14"/>
  <c r="N214" i="14"/>
  <c r="M214" i="14"/>
  <c r="L214" i="14"/>
  <c r="K214" i="14"/>
  <c r="J214" i="14"/>
  <c r="I214" i="14"/>
  <c r="H214" i="14"/>
  <c r="G214" i="14"/>
  <c r="F214" i="14"/>
  <c r="E214" i="14"/>
  <c r="D214" i="14"/>
  <c r="C214" i="14"/>
  <c r="B214" i="14"/>
  <c r="R213" i="14"/>
  <c r="Q213" i="14"/>
  <c r="P213" i="14"/>
  <c r="O213" i="14"/>
  <c r="N213" i="14"/>
  <c r="M213" i="14"/>
  <c r="L213" i="14"/>
  <c r="K213" i="14"/>
  <c r="J213" i="14"/>
  <c r="I213" i="14"/>
  <c r="H213" i="14"/>
  <c r="G213" i="14"/>
  <c r="F213" i="14"/>
  <c r="E213" i="14"/>
  <c r="D213" i="14"/>
  <c r="C213" i="14"/>
  <c r="B213" i="14"/>
  <c r="R212" i="14"/>
  <c r="Q212" i="14"/>
  <c r="P212" i="14"/>
  <c r="O212" i="14"/>
  <c r="N212" i="14"/>
  <c r="M212" i="14"/>
  <c r="L212" i="14"/>
  <c r="K212" i="14"/>
  <c r="J212" i="14"/>
  <c r="I212" i="14"/>
  <c r="H212" i="14"/>
  <c r="G212" i="14"/>
  <c r="F212" i="14"/>
  <c r="E212" i="14"/>
  <c r="D212" i="14"/>
  <c r="C212" i="14"/>
  <c r="B212" i="14"/>
  <c r="R211" i="14"/>
  <c r="Q211" i="14"/>
  <c r="P211" i="14"/>
  <c r="O211" i="14"/>
  <c r="N211" i="14"/>
  <c r="M211" i="14"/>
  <c r="L211" i="14"/>
  <c r="K211" i="14"/>
  <c r="J211" i="14"/>
  <c r="I211" i="14"/>
  <c r="H211" i="14"/>
  <c r="G211" i="14"/>
  <c r="F211" i="14"/>
  <c r="E211" i="14"/>
  <c r="D211" i="14"/>
  <c r="C211" i="14"/>
  <c r="B211" i="14"/>
  <c r="R210" i="14"/>
  <c r="Q210" i="14"/>
  <c r="P210" i="14"/>
  <c r="O210" i="14"/>
  <c r="N210" i="14"/>
  <c r="M210" i="14"/>
  <c r="L210" i="14"/>
  <c r="K210" i="14"/>
  <c r="J210" i="14"/>
  <c r="I210" i="14"/>
  <c r="H210" i="14"/>
  <c r="G210" i="14"/>
  <c r="F210" i="14"/>
  <c r="E210" i="14"/>
  <c r="D210" i="14"/>
  <c r="C210" i="14"/>
  <c r="B210" i="14"/>
  <c r="R209" i="14"/>
  <c r="Q209" i="14"/>
  <c r="P209" i="14"/>
  <c r="O209" i="14"/>
  <c r="N209" i="14"/>
  <c r="M209" i="14"/>
  <c r="L209" i="14"/>
  <c r="K209" i="14"/>
  <c r="J209" i="14"/>
  <c r="I209" i="14"/>
  <c r="H209" i="14"/>
  <c r="G209" i="14"/>
  <c r="F209" i="14"/>
  <c r="E209" i="14"/>
  <c r="D209" i="14"/>
  <c r="C209" i="14"/>
  <c r="B209" i="14"/>
  <c r="R208" i="14"/>
  <c r="Q208" i="14"/>
  <c r="P208" i="14"/>
  <c r="O208" i="14"/>
  <c r="N208" i="14"/>
  <c r="M208" i="14"/>
  <c r="L208" i="14"/>
  <c r="K208" i="14"/>
  <c r="J208" i="14"/>
  <c r="I208" i="14"/>
  <c r="H208" i="14"/>
  <c r="G208" i="14"/>
  <c r="F208" i="14"/>
  <c r="E208" i="14"/>
  <c r="D208" i="14"/>
  <c r="C208" i="14"/>
  <c r="B208" i="14"/>
  <c r="R207" i="14"/>
  <c r="Q207" i="14"/>
  <c r="P207" i="14"/>
  <c r="O207" i="14"/>
  <c r="N207" i="14"/>
  <c r="M207" i="14"/>
  <c r="L207" i="14"/>
  <c r="K207" i="14"/>
  <c r="J207" i="14"/>
  <c r="I207" i="14"/>
  <c r="H207" i="14"/>
  <c r="G207" i="14"/>
  <c r="F207" i="14"/>
  <c r="E207" i="14"/>
  <c r="D207" i="14"/>
  <c r="C207" i="14"/>
  <c r="B207" i="14"/>
  <c r="R206" i="14"/>
  <c r="Q206" i="14"/>
  <c r="P206" i="14"/>
  <c r="O206" i="14"/>
  <c r="N206" i="14"/>
  <c r="M206" i="14"/>
  <c r="L206" i="14"/>
  <c r="K206" i="14"/>
  <c r="J206" i="14"/>
  <c r="I206" i="14"/>
  <c r="H206" i="14"/>
  <c r="G206" i="14"/>
  <c r="F206" i="14"/>
  <c r="E206" i="14"/>
  <c r="D206" i="14"/>
  <c r="C206" i="14"/>
  <c r="B206" i="14"/>
  <c r="R205" i="14"/>
  <c r="Q205" i="14"/>
  <c r="P205" i="14"/>
  <c r="O205" i="14"/>
  <c r="N205" i="14"/>
  <c r="M205" i="14"/>
  <c r="L205" i="14"/>
  <c r="K205" i="14"/>
  <c r="J205" i="14"/>
  <c r="I205" i="14"/>
  <c r="H205" i="14"/>
  <c r="G205" i="14"/>
  <c r="F205" i="14"/>
  <c r="E205" i="14"/>
  <c r="D205" i="14"/>
  <c r="C205" i="14"/>
  <c r="B205" i="14"/>
  <c r="I204" i="14"/>
  <c r="I216" i="14" s="1"/>
  <c r="G204" i="14"/>
  <c r="G216" i="14" s="1"/>
  <c r="O203" i="14"/>
  <c r="R202" i="14"/>
  <c r="Q202" i="14"/>
  <c r="P202" i="14"/>
  <c r="O202" i="14"/>
  <c r="N202" i="14"/>
  <c r="M202" i="14"/>
  <c r="L202" i="14"/>
  <c r="K202" i="14"/>
  <c r="J202" i="14"/>
  <c r="I202" i="14"/>
  <c r="I203" i="14" s="1"/>
  <c r="I215" i="14" s="1"/>
  <c r="H202" i="14"/>
  <c r="G202" i="14"/>
  <c r="F202" i="14"/>
  <c r="E202" i="14"/>
  <c r="D202" i="14"/>
  <c r="C202" i="14"/>
  <c r="B202" i="14"/>
  <c r="R201" i="14"/>
  <c r="Q201" i="14"/>
  <c r="P201" i="14"/>
  <c r="O201" i="14"/>
  <c r="N201" i="14"/>
  <c r="M201" i="14"/>
  <c r="L201" i="14"/>
  <c r="K201" i="14"/>
  <c r="J201" i="14"/>
  <c r="I201" i="14"/>
  <c r="H201" i="14"/>
  <c r="G201" i="14"/>
  <c r="F201" i="14"/>
  <c r="E201" i="14"/>
  <c r="D201" i="14"/>
  <c r="C201" i="14"/>
  <c r="B201" i="14"/>
  <c r="R200" i="14"/>
  <c r="Q200" i="14"/>
  <c r="P200" i="14"/>
  <c r="O200" i="14"/>
  <c r="N200" i="14"/>
  <c r="M200" i="14"/>
  <c r="L200" i="14"/>
  <c r="K200" i="14"/>
  <c r="J200" i="14"/>
  <c r="I200" i="14"/>
  <c r="H200" i="14"/>
  <c r="G200" i="14"/>
  <c r="F200" i="14"/>
  <c r="E200" i="14"/>
  <c r="D200" i="14"/>
  <c r="C200" i="14"/>
  <c r="B200" i="14"/>
  <c r="R199" i="14"/>
  <c r="Q199" i="14"/>
  <c r="P199" i="14"/>
  <c r="O199" i="14"/>
  <c r="N199" i="14"/>
  <c r="M199" i="14"/>
  <c r="L199" i="14"/>
  <c r="K199" i="14"/>
  <c r="J199" i="14"/>
  <c r="I199" i="14"/>
  <c r="H199" i="14"/>
  <c r="G199" i="14"/>
  <c r="F199" i="14"/>
  <c r="E199" i="14"/>
  <c r="D199" i="14"/>
  <c r="C199" i="14"/>
  <c r="B199" i="14"/>
  <c r="R198" i="14"/>
  <c r="Q198" i="14"/>
  <c r="P198" i="14"/>
  <c r="O198" i="14"/>
  <c r="N198" i="14"/>
  <c r="M198" i="14"/>
  <c r="L198" i="14"/>
  <c r="K198" i="14"/>
  <c r="K204" i="14" s="1"/>
  <c r="K216" i="14" s="1"/>
  <c r="J198" i="14"/>
  <c r="I198" i="14"/>
  <c r="H198" i="14"/>
  <c r="G198" i="14"/>
  <c r="F198" i="14"/>
  <c r="E198" i="14"/>
  <c r="D198" i="14"/>
  <c r="C198" i="14"/>
  <c r="C204" i="14" s="1"/>
  <c r="C216" i="14" s="1"/>
  <c r="B198" i="14"/>
  <c r="R197" i="14"/>
  <c r="Q197" i="14"/>
  <c r="P197" i="14"/>
  <c r="O197" i="14"/>
  <c r="N197" i="14"/>
  <c r="M197" i="14"/>
  <c r="L197" i="14"/>
  <c r="L204" i="14" s="1"/>
  <c r="L216" i="14" s="1"/>
  <c r="K197" i="14"/>
  <c r="J197" i="14"/>
  <c r="I197" i="14"/>
  <c r="H197" i="14"/>
  <c r="G197" i="14"/>
  <c r="F197" i="14"/>
  <c r="E197" i="14"/>
  <c r="D197" i="14"/>
  <c r="D204" i="14" s="1"/>
  <c r="D216" i="14" s="1"/>
  <c r="C197" i="14"/>
  <c r="B197" i="14"/>
  <c r="R196" i="14"/>
  <c r="Q196" i="14"/>
  <c r="P196" i="14"/>
  <c r="O196" i="14"/>
  <c r="O204" i="14" s="1"/>
  <c r="O216" i="14" s="1"/>
  <c r="N196" i="14"/>
  <c r="M196" i="14"/>
  <c r="L196" i="14"/>
  <c r="K196" i="14"/>
  <c r="J196" i="14"/>
  <c r="I196" i="14"/>
  <c r="H196" i="14"/>
  <c r="G196" i="14"/>
  <c r="G203" i="14" s="1"/>
  <c r="G215" i="14" s="1"/>
  <c r="F196" i="14"/>
  <c r="E196" i="14"/>
  <c r="D196" i="14"/>
  <c r="C196" i="14"/>
  <c r="B196" i="14"/>
  <c r="R193" i="14"/>
  <c r="Q193" i="14"/>
  <c r="P193" i="14"/>
  <c r="O193" i="14"/>
  <c r="N193" i="14"/>
  <c r="M193" i="14"/>
  <c r="L193" i="14"/>
  <c r="K193" i="14"/>
  <c r="J193" i="14"/>
  <c r="I193" i="14"/>
  <c r="H193" i="14"/>
  <c r="G193" i="14"/>
  <c r="F193" i="14"/>
  <c r="E193" i="14"/>
  <c r="D193" i="14"/>
  <c r="C193" i="14"/>
  <c r="B193" i="14"/>
  <c r="R192" i="14"/>
  <c r="Q192" i="14"/>
  <c r="P192" i="14"/>
  <c r="O192" i="14"/>
  <c r="N192" i="14"/>
  <c r="M192" i="14"/>
  <c r="L192" i="14"/>
  <c r="K192" i="14"/>
  <c r="J192" i="14"/>
  <c r="I192" i="14"/>
  <c r="H192" i="14"/>
  <c r="G192" i="14"/>
  <c r="F192" i="14"/>
  <c r="E192" i="14"/>
  <c r="D192" i="14"/>
  <c r="C192" i="14"/>
  <c r="B192" i="14"/>
  <c r="R191" i="14"/>
  <c r="Q191" i="14"/>
  <c r="P191" i="14"/>
  <c r="O191" i="14"/>
  <c r="N191" i="14"/>
  <c r="M191" i="14"/>
  <c r="L191" i="14"/>
  <c r="K191" i="14"/>
  <c r="J191" i="14"/>
  <c r="I191" i="14"/>
  <c r="H191" i="14"/>
  <c r="G191" i="14"/>
  <c r="F191" i="14"/>
  <c r="E191" i="14"/>
  <c r="D191" i="14"/>
  <c r="C191" i="14"/>
  <c r="B191" i="14"/>
  <c r="R190" i="14"/>
  <c r="Q190" i="14"/>
  <c r="P190" i="14"/>
  <c r="O190" i="14"/>
  <c r="N190" i="14"/>
  <c r="M190" i="14"/>
  <c r="L190" i="14"/>
  <c r="K190" i="14"/>
  <c r="J190" i="14"/>
  <c r="I190" i="14"/>
  <c r="H190" i="14"/>
  <c r="G190" i="14"/>
  <c r="F190" i="14"/>
  <c r="E190" i="14"/>
  <c r="D190" i="14"/>
  <c r="C190" i="14"/>
  <c r="B190" i="14"/>
  <c r="R189" i="14"/>
  <c r="Q189" i="14"/>
  <c r="P189" i="14"/>
  <c r="O189" i="14"/>
  <c r="N189" i="14"/>
  <c r="M189" i="14"/>
  <c r="L189" i="14"/>
  <c r="K189" i="14"/>
  <c r="J189" i="14"/>
  <c r="I189" i="14"/>
  <c r="H189" i="14"/>
  <c r="G189" i="14"/>
  <c r="F189" i="14"/>
  <c r="E189" i="14"/>
  <c r="D189" i="14"/>
  <c r="C189" i="14"/>
  <c r="B189" i="14"/>
  <c r="R188" i="14"/>
  <c r="Q188" i="14"/>
  <c r="P188" i="14"/>
  <c r="O188" i="14"/>
  <c r="N188" i="14"/>
  <c r="M188" i="14"/>
  <c r="L188" i="14"/>
  <c r="K188" i="14"/>
  <c r="J188" i="14"/>
  <c r="I188" i="14"/>
  <c r="H188" i="14"/>
  <c r="G188" i="14"/>
  <c r="F188" i="14"/>
  <c r="E188" i="14"/>
  <c r="D188" i="14"/>
  <c r="C188" i="14"/>
  <c r="B188" i="14"/>
  <c r="R187" i="14"/>
  <c r="Q187" i="14"/>
  <c r="P187" i="14"/>
  <c r="O187" i="14"/>
  <c r="N187" i="14"/>
  <c r="M187" i="14"/>
  <c r="L187" i="14"/>
  <c r="K187" i="14"/>
  <c r="J187" i="14"/>
  <c r="I187" i="14"/>
  <c r="H187" i="14"/>
  <c r="G187" i="14"/>
  <c r="F187" i="14"/>
  <c r="E187" i="14"/>
  <c r="D187" i="14"/>
  <c r="C187" i="14"/>
  <c r="B187" i="14"/>
  <c r="R186" i="14"/>
  <c r="Q186" i="14"/>
  <c r="P186" i="14"/>
  <c r="O186" i="14"/>
  <c r="N186" i="14"/>
  <c r="M186" i="14"/>
  <c r="L186" i="14"/>
  <c r="K186" i="14"/>
  <c r="J186" i="14"/>
  <c r="I186" i="14"/>
  <c r="H186" i="14"/>
  <c r="G186" i="14"/>
  <c r="F186" i="14"/>
  <c r="E186" i="14"/>
  <c r="D186" i="14"/>
  <c r="C186" i="14"/>
  <c r="B186" i="14"/>
  <c r="R185" i="14"/>
  <c r="Q185" i="14"/>
  <c r="P185" i="14"/>
  <c r="O185" i="14"/>
  <c r="N185" i="14"/>
  <c r="M185" i="14"/>
  <c r="L185" i="14"/>
  <c r="K185" i="14"/>
  <c r="J185" i="14"/>
  <c r="I185" i="14"/>
  <c r="H185" i="14"/>
  <c r="G185" i="14"/>
  <c r="F185" i="14"/>
  <c r="E185" i="14"/>
  <c r="D185" i="14"/>
  <c r="C185" i="14"/>
  <c r="B185" i="14"/>
  <c r="R184" i="14"/>
  <c r="Q184" i="14"/>
  <c r="P184" i="14"/>
  <c r="O184" i="14"/>
  <c r="N184" i="14"/>
  <c r="M184" i="14"/>
  <c r="L184" i="14"/>
  <c r="K184" i="14"/>
  <c r="J184" i="14"/>
  <c r="I184" i="14"/>
  <c r="H184" i="14"/>
  <c r="G184" i="14"/>
  <c r="F184" i="14"/>
  <c r="E184" i="14"/>
  <c r="D184" i="14"/>
  <c r="C184" i="14"/>
  <c r="B184" i="14"/>
  <c r="R182" i="14"/>
  <c r="R194" i="14" s="1"/>
  <c r="L182" i="14"/>
  <c r="L194" i="14" s="1"/>
  <c r="R181" i="14"/>
  <c r="Q181" i="14"/>
  <c r="P181" i="14"/>
  <c r="O181" i="14"/>
  <c r="N181" i="14"/>
  <c r="M181" i="14"/>
  <c r="L181" i="14"/>
  <c r="K181" i="14"/>
  <c r="J181" i="14"/>
  <c r="I181" i="14"/>
  <c r="H181" i="14"/>
  <c r="G181" i="14"/>
  <c r="F181" i="14"/>
  <c r="E181" i="14"/>
  <c r="D181" i="14"/>
  <c r="C181" i="14"/>
  <c r="B181" i="14"/>
  <c r="R180" i="14"/>
  <c r="Q180" i="14"/>
  <c r="P180" i="14"/>
  <c r="O180" i="14"/>
  <c r="N180" i="14"/>
  <c r="M180" i="14"/>
  <c r="L180" i="14"/>
  <c r="K180" i="14"/>
  <c r="J180" i="14"/>
  <c r="I180" i="14"/>
  <c r="H180" i="14"/>
  <c r="G180" i="14"/>
  <c r="F180" i="14"/>
  <c r="E180" i="14"/>
  <c r="D180" i="14"/>
  <c r="C180" i="14"/>
  <c r="B180" i="14"/>
  <c r="R179" i="14"/>
  <c r="Q179" i="14"/>
  <c r="P179" i="14"/>
  <c r="O179" i="14"/>
  <c r="N179" i="14"/>
  <c r="M179" i="14"/>
  <c r="L179" i="14"/>
  <c r="K179" i="14"/>
  <c r="J179" i="14"/>
  <c r="I179" i="14"/>
  <c r="H179" i="14"/>
  <c r="G179" i="14"/>
  <c r="F179" i="14"/>
  <c r="E179" i="14"/>
  <c r="D179" i="14"/>
  <c r="C179" i="14"/>
  <c r="B179" i="14"/>
  <c r="R178" i="14"/>
  <c r="Q178" i="14"/>
  <c r="P178" i="14"/>
  <c r="P183" i="14" s="1"/>
  <c r="P195" i="14" s="1"/>
  <c r="O178" i="14"/>
  <c r="N178" i="14"/>
  <c r="M178" i="14"/>
  <c r="L178" i="14"/>
  <c r="K178" i="14"/>
  <c r="J178" i="14"/>
  <c r="I178" i="14"/>
  <c r="H178" i="14"/>
  <c r="G178" i="14"/>
  <c r="F178" i="14"/>
  <c r="E178" i="14"/>
  <c r="D178" i="14"/>
  <c r="C178" i="14"/>
  <c r="B178" i="14"/>
  <c r="R177" i="14"/>
  <c r="Q177" i="14"/>
  <c r="P177" i="14"/>
  <c r="O177" i="14"/>
  <c r="N177" i="14"/>
  <c r="M177" i="14"/>
  <c r="L177" i="14"/>
  <c r="K177" i="14"/>
  <c r="J177" i="14"/>
  <c r="I177" i="14"/>
  <c r="H177" i="14"/>
  <c r="H182" i="14" s="1"/>
  <c r="H194" i="14" s="1"/>
  <c r="G177" i="14"/>
  <c r="F177" i="14"/>
  <c r="E177" i="14"/>
  <c r="D177" i="14"/>
  <c r="D183" i="14" s="1"/>
  <c r="D195" i="14" s="1"/>
  <c r="C177" i="14"/>
  <c r="B177" i="14"/>
  <c r="R176" i="14"/>
  <c r="Q176" i="14"/>
  <c r="Q183" i="14" s="1"/>
  <c r="Q195" i="14" s="1"/>
  <c r="P176" i="14"/>
  <c r="O176" i="14"/>
  <c r="N176" i="14"/>
  <c r="M176" i="14"/>
  <c r="L176" i="14"/>
  <c r="K176" i="14"/>
  <c r="J176" i="14"/>
  <c r="I176" i="14"/>
  <c r="I183" i="14" s="1"/>
  <c r="I195" i="14" s="1"/>
  <c r="H176" i="14"/>
  <c r="G176" i="14"/>
  <c r="F176" i="14"/>
  <c r="E176" i="14"/>
  <c r="D176" i="14"/>
  <c r="C176" i="14"/>
  <c r="B176" i="14"/>
  <c r="R175" i="14"/>
  <c r="Q175" i="14"/>
  <c r="P175" i="14"/>
  <c r="O175" i="14"/>
  <c r="N175" i="14"/>
  <c r="M175" i="14"/>
  <c r="L175" i="14"/>
  <c r="K175" i="14"/>
  <c r="J175" i="14"/>
  <c r="I175" i="14"/>
  <c r="H175" i="14"/>
  <c r="G175" i="14"/>
  <c r="F175" i="14"/>
  <c r="E175" i="14"/>
  <c r="D175" i="14"/>
  <c r="C175" i="14"/>
  <c r="B175" i="14"/>
  <c r="R172" i="14"/>
  <c r="Q172" i="14"/>
  <c r="P172" i="14"/>
  <c r="O172" i="14"/>
  <c r="N172" i="14"/>
  <c r="M172" i="14"/>
  <c r="L172" i="14"/>
  <c r="K172" i="14"/>
  <c r="J172" i="14"/>
  <c r="I172" i="14"/>
  <c r="H172" i="14"/>
  <c r="G172" i="14"/>
  <c r="F172" i="14"/>
  <c r="E172" i="14"/>
  <c r="D172" i="14"/>
  <c r="C172" i="14"/>
  <c r="B172" i="14"/>
  <c r="R171" i="14"/>
  <c r="Q171" i="14"/>
  <c r="P171" i="14"/>
  <c r="O171" i="14"/>
  <c r="N171" i="14"/>
  <c r="M171" i="14"/>
  <c r="L171" i="14"/>
  <c r="K171" i="14"/>
  <c r="J171" i="14"/>
  <c r="I171" i="14"/>
  <c r="H171" i="14"/>
  <c r="G171" i="14"/>
  <c r="F171" i="14"/>
  <c r="E171" i="14"/>
  <c r="D171" i="14"/>
  <c r="C171" i="14"/>
  <c r="B171" i="14"/>
  <c r="R170" i="14"/>
  <c r="Q170" i="14"/>
  <c r="P170" i="14"/>
  <c r="O170" i="14"/>
  <c r="N170" i="14"/>
  <c r="M170" i="14"/>
  <c r="L170" i="14"/>
  <c r="K170" i="14"/>
  <c r="J170" i="14"/>
  <c r="I170" i="14"/>
  <c r="H170" i="14"/>
  <c r="G170" i="14"/>
  <c r="F170" i="14"/>
  <c r="E170" i="14"/>
  <c r="D170" i="14"/>
  <c r="C170" i="14"/>
  <c r="B170" i="14"/>
  <c r="R169" i="14"/>
  <c r="Q169" i="14"/>
  <c r="P169" i="14"/>
  <c r="O169" i="14"/>
  <c r="N169" i="14"/>
  <c r="M169" i="14"/>
  <c r="L169" i="14"/>
  <c r="K169" i="14"/>
  <c r="J169" i="14"/>
  <c r="I169" i="14"/>
  <c r="H169" i="14"/>
  <c r="G169" i="14"/>
  <c r="F169" i="14"/>
  <c r="E169" i="14"/>
  <c r="D169" i="14"/>
  <c r="C169" i="14"/>
  <c r="B169" i="14"/>
  <c r="R168" i="14"/>
  <c r="Q168" i="14"/>
  <c r="P168" i="14"/>
  <c r="O168" i="14"/>
  <c r="N168" i="14"/>
  <c r="M168" i="14"/>
  <c r="L168" i="14"/>
  <c r="K168" i="14"/>
  <c r="J168" i="14"/>
  <c r="I168" i="14"/>
  <c r="H168" i="14"/>
  <c r="G168" i="14"/>
  <c r="F168" i="14"/>
  <c r="E168" i="14"/>
  <c r="D168" i="14"/>
  <c r="C168" i="14"/>
  <c r="B168" i="14"/>
  <c r="R167" i="14"/>
  <c r="Q167" i="14"/>
  <c r="P167" i="14"/>
  <c r="O167" i="14"/>
  <c r="N167" i="14"/>
  <c r="M167" i="14"/>
  <c r="L167" i="14"/>
  <c r="K167" i="14"/>
  <c r="J167" i="14"/>
  <c r="I167" i="14"/>
  <c r="H167" i="14"/>
  <c r="G167" i="14"/>
  <c r="F167" i="14"/>
  <c r="E167" i="14"/>
  <c r="D167" i="14"/>
  <c r="C167" i="14"/>
  <c r="B167" i="14"/>
  <c r="R166" i="14"/>
  <c r="Q166" i="14"/>
  <c r="P166" i="14"/>
  <c r="O166" i="14"/>
  <c r="N166" i="14"/>
  <c r="M166" i="14"/>
  <c r="L166" i="14"/>
  <c r="K166" i="14"/>
  <c r="J166" i="14"/>
  <c r="I166" i="14"/>
  <c r="H166" i="14"/>
  <c r="G166" i="14"/>
  <c r="F166" i="14"/>
  <c r="E166" i="14"/>
  <c r="D166" i="14"/>
  <c r="C166" i="14"/>
  <c r="B166" i="14"/>
  <c r="R165" i="14"/>
  <c r="Q165" i="14"/>
  <c r="P165" i="14"/>
  <c r="O165" i="14"/>
  <c r="N165" i="14"/>
  <c r="M165" i="14"/>
  <c r="L165" i="14"/>
  <c r="K165" i="14"/>
  <c r="J165" i="14"/>
  <c r="I165" i="14"/>
  <c r="H165" i="14"/>
  <c r="G165" i="14"/>
  <c r="F165" i="14"/>
  <c r="E165" i="14"/>
  <c r="D165" i="14"/>
  <c r="C165" i="14"/>
  <c r="B165" i="14"/>
  <c r="R164" i="14"/>
  <c r="Q164" i="14"/>
  <c r="P164" i="14"/>
  <c r="O164" i="14"/>
  <c r="N164" i="14"/>
  <c r="M164" i="14"/>
  <c r="L164" i="14"/>
  <c r="K164" i="14"/>
  <c r="J164" i="14"/>
  <c r="I164" i="14"/>
  <c r="H164" i="14"/>
  <c r="G164" i="14"/>
  <c r="F164" i="14"/>
  <c r="E164" i="14"/>
  <c r="D164" i="14"/>
  <c r="C164" i="14"/>
  <c r="B164" i="14"/>
  <c r="R163" i="14"/>
  <c r="Q163" i="14"/>
  <c r="P163" i="14"/>
  <c r="O163" i="14"/>
  <c r="N163" i="14"/>
  <c r="M163" i="14"/>
  <c r="L163" i="14"/>
  <c r="K163" i="14"/>
  <c r="J163" i="14"/>
  <c r="I163" i="14"/>
  <c r="H163" i="14"/>
  <c r="G163" i="14"/>
  <c r="F163" i="14"/>
  <c r="E163" i="14"/>
  <c r="D163" i="14"/>
  <c r="C163" i="14"/>
  <c r="B163" i="14"/>
  <c r="Q162" i="14"/>
  <c r="Q174" i="14" s="1"/>
  <c r="F162" i="14"/>
  <c r="Q161" i="14"/>
  <c r="Q173" i="14" s="1"/>
  <c r="R160" i="14"/>
  <c r="Q160" i="14"/>
  <c r="P160" i="14"/>
  <c r="O160" i="14"/>
  <c r="N160" i="14"/>
  <c r="M160" i="14"/>
  <c r="L160" i="14"/>
  <c r="K160" i="14"/>
  <c r="J160" i="14"/>
  <c r="I160" i="14"/>
  <c r="H160" i="14"/>
  <c r="G160" i="14"/>
  <c r="F160" i="14"/>
  <c r="E160" i="14"/>
  <c r="D160" i="14"/>
  <c r="C160" i="14"/>
  <c r="B160" i="14"/>
  <c r="R159" i="14"/>
  <c r="Q159" i="14"/>
  <c r="P159" i="14"/>
  <c r="O159" i="14"/>
  <c r="N159" i="14"/>
  <c r="M159" i="14"/>
  <c r="L159" i="14"/>
  <c r="K159" i="14"/>
  <c r="J159" i="14"/>
  <c r="I159" i="14"/>
  <c r="H159" i="14"/>
  <c r="G159" i="14"/>
  <c r="F159" i="14"/>
  <c r="E159" i="14"/>
  <c r="D159" i="14"/>
  <c r="C159" i="14"/>
  <c r="B159" i="14"/>
  <c r="R158" i="14"/>
  <c r="Q158" i="14"/>
  <c r="P158" i="14"/>
  <c r="O158" i="14"/>
  <c r="N158" i="14"/>
  <c r="M158" i="14"/>
  <c r="L158" i="14"/>
  <c r="K158" i="14"/>
  <c r="J158" i="14"/>
  <c r="I158" i="14"/>
  <c r="H158" i="14"/>
  <c r="G158" i="14"/>
  <c r="F158" i="14"/>
  <c r="E158" i="14"/>
  <c r="D158" i="14"/>
  <c r="C158" i="14"/>
  <c r="B158" i="14"/>
  <c r="R157" i="14"/>
  <c r="Q157" i="14"/>
  <c r="P157" i="14"/>
  <c r="O157" i="14"/>
  <c r="N157" i="14"/>
  <c r="M157" i="14"/>
  <c r="M161" i="14" s="1"/>
  <c r="M173" i="14" s="1"/>
  <c r="L157" i="14"/>
  <c r="K157" i="14"/>
  <c r="J157" i="14"/>
  <c r="I157" i="14"/>
  <c r="H157" i="14"/>
  <c r="G157" i="14"/>
  <c r="F157" i="14"/>
  <c r="E157" i="14"/>
  <c r="D157" i="14"/>
  <c r="C157" i="14"/>
  <c r="B157" i="14"/>
  <c r="R156" i="14"/>
  <c r="Q156" i="14"/>
  <c r="P156" i="14"/>
  <c r="O156" i="14"/>
  <c r="N156" i="14"/>
  <c r="M156" i="14"/>
  <c r="L156" i="14"/>
  <c r="K156" i="14"/>
  <c r="J156" i="14"/>
  <c r="I156" i="14"/>
  <c r="H156" i="14"/>
  <c r="G156" i="14"/>
  <c r="F156" i="14"/>
  <c r="E156" i="14"/>
  <c r="D156" i="14"/>
  <c r="C156" i="14"/>
  <c r="B156" i="14"/>
  <c r="R155" i="14"/>
  <c r="R162" i="14" s="1"/>
  <c r="R174" i="14" s="1"/>
  <c r="Q155" i="14"/>
  <c r="P155" i="14"/>
  <c r="O155" i="14"/>
  <c r="N155" i="14"/>
  <c r="M155" i="14"/>
  <c r="L155" i="14"/>
  <c r="K155" i="14"/>
  <c r="J155" i="14"/>
  <c r="I155" i="14"/>
  <c r="H155" i="14"/>
  <c r="G155" i="14"/>
  <c r="F155" i="14"/>
  <c r="F161" i="14" s="1"/>
  <c r="F173" i="14" s="1"/>
  <c r="E155" i="14"/>
  <c r="D155" i="14"/>
  <c r="C155" i="14"/>
  <c r="B155" i="14"/>
  <c r="R154" i="14"/>
  <c r="Q154" i="14"/>
  <c r="P154" i="14"/>
  <c r="O154" i="14"/>
  <c r="N154" i="14"/>
  <c r="M154" i="14"/>
  <c r="L154" i="14"/>
  <c r="K154" i="14"/>
  <c r="K161" i="14" s="1"/>
  <c r="J154" i="14"/>
  <c r="I154" i="14"/>
  <c r="H154" i="14"/>
  <c r="H161" i="14" s="1"/>
  <c r="G154" i="14"/>
  <c r="F154" i="14"/>
  <c r="E154" i="14"/>
  <c r="D154" i="14"/>
  <c r="C154" i="14"/>
  <c r="B154" i="14"/>
  <c r="R151" i="14"/>
  <c r="Q151" i="14"/>
  <c r="P151" i="14"/>
  <c r="O151" i="14"/>
  <c r="N151" i="14"/>
  <c r="M151" i="14"/>
  <c r="L151" i="14"/>
  <c r="K151" i="14"/>
  <c r="J151" i="14"/>
  <c r="I151" i="14"/>
  <c r="H151" i="14"/>
  <c r="G151" i="14"/>
  <c r="F151" i="14"/>
  <c r="E151" i="14"/>
  <c r="D151" i="14"/>
  <c r="C151" i="14"/>
  <c r="B151" i="14"/>
  <c r="R150" i="14"/>
  <c r="Q150" i="14"/>
  <c r="P150" i="14"/>
  <c r="O150" i="14"/>
  <c r="N150" i="14"/>
  <c r="M150" i="14"/>
  <c r="L150" i="14"/>
  <c r="K150" i="14"/>
  <c r="J150" i="14"/>
  <c r="I150" i="14"/>
  <c r="H150" i="14"/>
  <c r="G150" i="14"/>
  <c r="F150" i="14"/>
  <c r="E150" i="14"/>
  <c r="D150" i="14"/>
  <c r="C150" i="14"/>
  <c r="B150" i="14"/>
  <c r="R149" i="14"/>
  <c r="Q149" i="14"/>
  <c r="P149" i="14"/>
  <c r="O149" i="14"/>
  <c r="N149" i="14"/>
  <c r="M149" i="14"/>
  <c r="L149" i="14"/>
  <c r="K149" i="14"/>
  <c r="J149" i="14"/>
  <c r="I149" i="14"/>
  <c r="H149" i="14"/>
  <c r="G149" i="14"/>
  <c r="F149" i="14"/>
  <c r="E149" i="14"/>
  <c r="D149" i="14"/>
  <c r="C149" i="14"/>
  <c r="B149" i="14"/>
  <c r="R148" i="14"/>
  <c r="Q148" i="14"/>
  <c r="P148" i="14"/>
  <c r="O148" i="14"/>
  <c r="N148" i="14"/>
  <c r="M148" i="14"/>
  <c r="L148" i="14"/>
  <c r="K148" i="14"/>
  <c r="J148" i="14"/>
  <c r="I148" i="14"/>
  <c r="H148" i="14"/>
  <c r="G148" i="14"/>
  <c r="F148" i="14"/>
  <c r="E148" i="14"/>
  <c r="D148" i="14"/>
  <c r="C148" i="14"/>
  <c r="B148" i="14"/>
  <c r="R147" i="14"/>
  <c r="Q147" i="14"/>
  <c r="P147" i="14"/>
  <c r="O147" i="14"/>
  <c r="N147" i="14"/>
  <c r="M147" i="14"/>
  <c r="L147" i="14"/>
  <c r="K147" i="14"/>
  <c r="J147" i="14"/>
  <c r="I147" i="14"/>
  <c r="H147" i="14"/>
  <c r="G147" i="14"/>
  <c r="F147" i="14"/>
  <c r="E147" i="14"/>
  <c r="D147" i="14"/>
  <c r="C147" i="14"/>
  <c r="B147" i="14"/>
  <c r="R146" i="14"/>
  <c r="Q146" i="14"/>
  <c r="P146" i="14"/>
  <c r="O146" i="14"/>
  <c r="N146" i="14"/>
  <c r="M146" i="14"/>
  <c r="L146" i="14"/>
  <c r="K146" i="14"/>
  <c r="J146" i="14"/>
  <c r="I146" i="14"/>
  <c r="H146" i="14"/>
  <c r="G146" i="14"/>
  <c r="F146" i="14"/>
  <c r="E146" i="14"/>
  <c r="D146" i="14"/>
  <c r="C146" i="14"/>
  <c r="B146" i="14"/>
  <c r="R145" i="14"/>
  <c r="Q145" i="14"/>
  <c r="P145" i="14"/>
  <c r="O145" i="14"/>
  <c r="N145" i="14"/>
  <c r="M145" i="14"/>
  <c r="L145" i="14"/>
  <c r="K145" i="14"/>
  <c r="J145" i="14"/>
  <c r="I145" i="14"/>
  <c r="H145" i="14"/>
  <c r="G145" i="14"/>
  <c r="F145" i="14"/>
  <c r="E145" i="14"/>
  <c r="D145" i="14"/>
  <c r="C145" i="14"/>
  <c r="B145" i="14"/>
  <c r="R144" i="14"/>
  <c r="Q144" i="14"/>
  <c r="P144" i="14"/>
  <c r="O144" i="14"/>
  <c r="N144" i="14"/>
  <c r="M144" i="14"/>
  <c r="L144" i="14"/>
  <c r="K144" i="14"/>
  <c r="J144" i="14"/>
  <c r="I144" i="14"/>
  <c r="H144" i="14"/>
  <c r="G144" i="14"/>
  <c r="F144" i="14"/>
  <c r="E144" i="14"/>
  <c r="D144" i="14"/>
  <c r="C144" i="14"/>
  <c r="B144" i="14"/>
  <c r="R143" i="14"/>
  <c r="Q143" i="14"/>
  <c r="P143" i="14"/>
  <c r="O143" i="14"/>
  <c r="N143" i="14"/>
  <c r="M143" i="14"/>
  <c r="L143" i="14"/>
  <c r="K143" i="14"/>
  <c r="J143" i="14"/>
  <c r="I143" i="14"/>
  <c r="H143" i="14"/>
  <c r="G143" i="14"/>
  <c r="F143" i="14"/>
  <c r="E143" i="14"/>
  <c r="D143" i="14"/>
  <c r="C143" i="14"/>
  <c r="B143" i="14"/>
  <c r="R142" i="14"/>
  <c r="Q142" i="14"/>
  <c r="P142" i="14"/>
  <c r="O142" i="14"/>
  <c r="N142" i="14"/>
  <c r="M142" i="14"/>
  <c r="L142" i="14"/>
  <c r="K142" i="14"/>
  <c r="J142" i="14"/>
  <c r="I142" i="14"/>
  <c r="H142" i="14"/>
  <c r="G142" i="14"/>
  <c r="F142" i="14"/>
  <c r="E142" i="14"/>
  <c r="D142" i="14"/>
  <c r="C142" i="14"/>
  <c r="B142" i="14"/>
  <c r="N141" i="14"/>
  <c r="N153" i="14" s="1"/>
  <c r="K141" i="14"/>
  <c r="K153" i="14" s="1"/>
  <c r="J141" i="14"/>
  <c r="J153" i="14" s="1"/>
  <c r="R140" i="14"/>
  <c r="R152" i="14" s="1"/>
  <c r="J140" i="14"/>
  <c r="J152" i="14" s="1"/>
  <c r="F140" i="14"/>
  <c r="F152" i="14" s="1"/>
  <c r="R139" i="14"/>
  <c r="Q139" i="14"/>
  <c r="P139" i="14"/>
  <c r="O139" i="14"/>
  <c r="N139" i="14"/>
  <c r="M139" i="14"/>
  <c r="L139" i="14"/>
  <c r="K139" i="14"/>
  <c r="J139" i="14"/>
  <c r="I139" i="14"/>
  <c r="H139" i="14"/>
  <c r="G139" i="14"/>
  <c r="F139" i="14"/>
  <c r="E139" i="14"/>
  <c r="D139" i="14"/>
  <c r="C139" i="14"/>
  <c r="C140" i="14" s="1"/>
  <c r="C152" i="14" s="1"/>
  <c r="B139" i="14"/>
  <c r="R138" i="14"/>
  <c r="Q138" i="14"/>
  <c r="P138" i="14"/>
  <c r="O138" i="14"/>
  <c r="N138" i="14"/>
  <c r="M138" i="14"/>
  <c r="L138" i="14"/>
  <c r="K138" i="14"/>
  <c r="J138" i="14"/>
  <c r="I138" i="14"/>
  <c r="H138" i="14"/>
  <c r="G138" i="14"/>
  <c r="F138" i="14"/>
  <c r="E138" i="14"/>
  <c r="D138" i="14"/>
  <c r="C138" i="14"/>
  <c r="B138" i="14"/>
  <c r="R137" i="14"/>
  <c r="Q137" i="14"/>
  <c r="P137" i="14"/>
  <c r="O137" i="14"/>
  <c r="N137" i="14"/>
  <c r="M137" i="14"/>
  <c r="L137" i="14"/>
  <c r="K137" i="14"/>
  <c r="J137" i="14"/>
  <c r="I137" i="14"/>
  <c r="H137" i="14"/>
  <c r="G137" i="14"/>
  <c r="F137" i="14"/>
  <c r="E137" i="14"/>
  <c r="D137" i="14"/>
  <c r="C137" i="14"/>
  <c r="B137" i="14"/>
  <c r="R136" i="14"/>
  <c r="Q136" i="14"/>
  <c r="P136" i="14"/>
  <c r="O136" i="14"/>
  <c r="N136" i="14"/>
  <c r="N140" i="14" s="1"/>
  <c r="N152" i="14" s="1"/>
  <c r="M136" i="14"/>
  <c r="L136" i="14"/>
  <c r="K136" i="14"/>
  <c r="J136" i="14"/>
  <c r="I136" i="14"/>
  <c r="H136" i="14"/>
  <c r="G136" i="14"/>
  <c r="F136" i="14"/>
  <c r="E136" i="14"/>
  <c r="D136" i="14"/>
  <c r="C136" i="14"/>
  <c r="B136" i="14"/>
  <c r="R135" i="14"/>
  <c r="R141" i="14" s="1"/>
  <c r="R153" i="14" s="1"/>
  <c r="Q135" i="14"/>
  <c r="P135" i="14"/>
  <c r="O135" i="14"/>
  <c r="N135" i="14"/>
  <c r="M135" i="14"/>
  <c r="L135" i="14"/>
  <c r="K135" i="14"/>
  <c r="J135" i="14"/>
  <c r="I135" i="14"/>
  <c r="H135" i="14"/>
  <c r="G135" i="14"/>
  <c r="F135" i="14"/>
  <c r="F141" i="14" s="1"/>
  <c r="F153" i="14" s="1"/>
  <c r="E135" i="14"/>
  <c r="D135" i="14"/>
  <c r="C135" i="14"/>
  <c r="B135" i="14"/>
  <c r="R134" i="14"/>
  <c r="Q134" i="14"/>
  <c r="P134" i="14"/>
  <c r="O134" i="14"/>
  <c r="N134" i="14"/>
  <c r="M134" i="14"/>
  <c r="L134" i="14"/>
  <c r="K134" i="14"/>
  <c r="K140" i="14" s="1"/>
  <c r="K152" i="14" s="1"/>
  <c r="J134" i="14"/>
  <c r="I134" i="14"/>
  <c r="H134" i="14"/>
  <c r="G134" i="14"/>
  <c r="F134" i="14"/>
  <c r="E134" i="14"/>
  <c r="D134" i="14"/>
  <c r="C134" i="14"/>
  <c r="C141" i="14" s="1"/>
  <c r="C153" i="14" s="1"/>
  <c r="B134" i="14"/>
  <c r="R133" i="14"/>
  <c r="Q133" i="14"/>
  <c r="P133" i="14"/>
  <c r="O133" i="14"/>
  <c r="N133" i="14"/>
  <c r="M133" i="14"/>
  <c r="L133" i="14"/>
  <c r="K133" i="14"/>
  <c r="J133" i="14"/>
  <c r="I133" i="14"/>
  <c r="H133" i="14"/>
  <c r="G133" i="14"/>
  <c r="F133" i="14"/>
  <c r="E133" i="14"/>
  <c r="D133" i="14"/>
  <c r="C133" i="14"/>
  <c r="B133" i="14"/>
  <c r="R130" i="14"/>
  <c r="Q130" i="14"/>
  <c r="P130" i="14"/>
  <c r="O130" i="14"/>
  <c r="N130" i="14"/>
  <c r="M130" i="14"/>
  <c r="L130" i="14"/>
  <c r="K130" i="14"/>
  <c r="J130" i="14"/>
  <c r="I130" i="14"/>
  <c r="H130" i="14"/>
  <c r="G130" i="14"/>
  <c r="F130" i="14"/>
  <c r="E130" i="14"/>
  <c r="D130" i="14"/>
  <c r="C130" i="14"/>
  <c r="B130" i="14"/>
  <c r="R129" i="14"/>
  <c r="Q129" i="14"/>
  <c r="P129" i="14"/>
  <c r="O129" i="14"/>
  <c r="N129" i="14"/>
  <c r="M129" i="14"/>
  <c r="L129" i="14"/>
  <c r="K129" i="14"/>
  <c r="J129" i="14"/>
  <c r="I129" i="14"/>
  <c r="H129" i="14"/>
  <c r="G129" i="14"/>
  <c r="F129" i="14"/>
  <c r="E129" i="14"/>
  <c r="D129" i="14"/>
  <c r="C129" i="14"/>
  <c r="B129" i="14"/>
  <c r="R128" i="14"/>
  <c r="Q128" i="14"/>
  <c r="P128" i="14"/>
  <c r="O128" i="14"/>
  <c r="N128" i="14"/>
  <c r="M128" i="14"/>
  <c r="L128" i="14"/>
  <c r="K128" i="14"/>
  <c r="J128" i="14"/>
  <c r="I128" i="14"/>
  <c r="H128" i="14"/>
  <c r="G128" i="14"/>
  <c r="F128" i="14"/>
  <c r="E128" i="14"/>
  <c r="D128" i="14"/>
  <c r="C128" i="14"/>
  <c r="B128" i="14"/>
  <c r="R127" i="14"/>
  <c r="Q127" i="14"/>
  <c r="P127" i="14"/>
  <c r="O127" i="14"/>
  <c r="N127" i="14"/>
  <c r="M127" i="14"/>
  <c r="L127" i="14"/>
  <c r="K127" i="14"/>
  <c r="J127" i="14"/>
  <c r="I127" i="14"/>
  <c r="H127" i="14"/>
  <c r="G127" i="14"/>
  <c r="F127" i="14"/>
  <c r="E127" i="14"/>
  <c r="D127" i="14"/>
  <c r="C127" i="14"/>
  <c r="B127" i="14"/>
  <c r="R126" i="14"/>
  <c r="Q126" i="14"/>
  <c r="P126" i="14"/>
  <c r="O126" i="14"/>
  <c r="N126" i="14"/>
  <c r="M126" i="14"/>
  <c r="L126" i="14"/>
  <c r="K126" i="14"/>
  <c r="J126" i="14"/>
  <c r="I126" i="14"/>
  <c r="H126" i="14"/>
  <c r="G126" i="14"/>
  <c r="F126" i="14"/>
  <c r="E126" i="14"/>
  <c r="D126" i="14"/>
  <c r="C126" i="14"/>
  <c r="B126" i="14"/>
  <c r="R125" i="14"/>
  <c r="Q125" i="14"/>
  <c r="P125" i="14"/>
  <c r="O125" i="14"/>
  <c r="N125" i="14"/>
  <c r="M125" i="14"/>
  <c r="L125" i="14"/>
  <c r="K125" i="14"/>
  <c r="J125" i="14"/>
  <c r="I125" i="14"/>
  <c r="H125" i="14"/>
  <c r="G125" i="14"/>
  <c r="F125" i="14"/>
  <c r="E125" i="14"/>
  <c r="D125" i="14"/>
  <c r="C125" i="14"/>
  <c r="B125" i="14"/>
  <c r="R124" i="14"/>
  <c r="Q124" i="14"/>
  <c r="P124" i="14"/>
  <c r="O124" i="14"/>
  <c r="N124" i="14"/>
  <c r="M124" i="14"/>
  <c r="L124" i="14"/>
  <c r="K124" i="14"/>
  <c r="J124" i="14"/>
  <c r="I124" i="14"/>
  <c r="H124" i="14"/>
  <c r="G124" i="14"/>
  <c r="F124" i="14"/>
  <c r="E124" i="14"/>
  <c r="D124" i="14"/>
  <c r="C124" i="14"/>
  <c r="B124" i="14"/>
  <c r="R123" i="14"/>
  <c r="Q123" i="14"/>
  <c r="P123" i="14"/>
  <c r="O123" i="14"/>
  <c r="N123" i="14"/>
  <c r="M123" i="14"/>
  <c r="L123" i="14"/>
  <c r="K123" i="14"/>
  <c r="J123" i="14"/>
  <c r="I123" i="14"/>
  <c r="H123" i="14"/>
  <c r="G123" i="14"/>
  <c r="F123" i="14"/>
  <c r="E123" i="14"/>
  <c r="D123" i="14"/>
  <c r="C123" i="14"/>
  <c r="B123" i="14"/>
  <c r="R122" i="14"/>
  <c r="Q122" i="14"/>
  <c r="P122" i="14"/>
  <c r="O122" i="14"/>
  <c r="N122" i="14"/>
  <c r="M122" i="14"/>
  <c r="L122" i="14"/>
  <c r="K122" i="14"/>
  <c r="J122" i="14"/>
  <c r="I122" i="14"/>
  <c r="H122" i="14"/>
  <c r="G122" i="14"/>
  <c r="F122" i="14"/>
  <c r="E122" i="14"/>
  <c r="D122" i="14"/>
  <c r="C122" i="14"/>
  <c r="B122" i="14"/>
  <c r="R121" i="14"/>
  <c r="Q121" i="14"/>
  <c r="P121" i="14"/>
  <c r="O121" i="14"/>
  <c r="N121" i="14"/>
  <c r="M121" i="14"/>
  <c r="L121" i="14"/>
  <c r="K121" i="14"/>
  <c r="J121" i="14"/>
  <c r="I121" i="14"/>
  <c r="H121" i="14"/>
  <c r="G121" i="14"/>
  <c r="F121" i="14"/>
  <c r="E121" i="14"/>
  <c r="D121" i="14"/>
  <c r="C121" i="14"/>
  <c r="B121" i="14"/>
  <c r="O120" i="14"/>
  <c r="O132" i="14" s="1"/>
  <c r="H120" i="14"/>
  <c r="H132" i="14" s="1"/>
  <c r="G120" i="14"/>
  <c r="G132" i="14" s="1"/>
  <c r="O119" i="14"/>
  <c r="O131" i="14" s="1"/>
  <c r="H119" i="14"/>
  <c r="H131" i="14" s="1"/>
  <c r="G119" i="14"/>
  <c r="G131" i="14" s="1"/>
  <c r="R118" i="14"/>
  <c r="Q118" i="14"/>
  <c r="P118" i="14"/>
  <c r="O118" i="14"/>
  <c r="N118" i="14"/>
  <c r="M118" i="14"/>
  <c r="L118" i="14"/>
  <c r="K118" i="14"/>
  <c r="J118" i="14"/>
  <c r="I118" i="14"/>
  <c r="H118" i="14"/>
  <c r="G118" i="14"/>
  <c r="F118" i="14"/>
  <c r="E118" i="14"/>
  <c r="D118" i="14"/>
  <c r="D120" i="14" s="1"/>
  <c r="D132" i="14" s="1"/>
  <c r="C118" i="14"/>
  <c r="B118" i="14"/>
  <c r="R117" i="14"/>
  <c r="Q117" i="14"/>
  <c r="P117" i="14"/>
  <c r="O117" i="14"/>
  <c r="N117" i="14"/>
  <c r="M117" i="14"/>
  <c r="L117" i="14"/>
  <c r="K117" i="14"/>
  <c r="J117" i="14"/>
  <c r="I117" i="14"/>
  <c r="H117" i="14"/>
  <c r="G117" i="14"/>
  <c r="F117" i="14"/>
  <c r="E117" i="14"/>
  <c r="D117" i="14"/>
  <c r="C117" i="14"/>
  <c r="B117" i="14"/>
  <c r="R116" i="14"/>
  <c r="Q116" i="14"/>
  <c r="P116" i="14"/>
  <c r="O116" i="14"/>
  <c r="N116" i="14"/>
  <c r="M116" i="14"/>
  <c r="L116" i="14"/>
  <c r="K116" i="14"/>
  <c r="J116" i="14"/>
  <c r="I116" i="14"/>
  <c r="H116" i="14"/>
  <c r="G116" i="14"/>
  <c r="F116" i="14"/>
  <c r="E116" i="14"/>
  <c r="D116" i="14"/>
  <c r="C116" i="14"/>
  <c r="B116" i="14"/>
  <c r="R115" i="14"/>
  <c r="Q115" i="14"/>
  <c r="P115" i="14"/>
  <c r="O115" i="14"/>
  <c r="N115" i="14"/>
  <c r="M115" i="14"/>
  <c r="L115" i="14"/>
  <c r="K115" i="14"/>
  <c r="J115" i="14"/>
  <c r="I115" i="14"/>
  <c r="H115" i="14"/>
  <c r="G115" i="14"/>
  <c r="F115" i="14"/>
  <c r="E115" i="14"/>
  <c r="D115" i="14"/>
  <c r="C115" i="14"/>
  <c r="B115" i="14"/>
  <c r="R114" i="14"/>
  <c r="Q114" i="14"/>
  <c r="P114" i="14"/>
  <c r="O114" i="14"/>
  <c r="N114" i="14"/>
  <c r="M114" i="14"/>
  <c r="L114" i="14"/>
  <c r="L120" i="14" s="1"/>
  <c r="L132" i="14" s="1"/>
  <c r="K114" i="14"/>
  <c r="K120" i="14" s="1"/>
  <c r="K132" i="14" s="1"/>
  <c r="J114" i="14"/>
  <c r="I114" i="14"/>
  <c r="H114" i="14"/>
  <c r="G114" i="14"/>
  <c r="F114" i="14"/>
  <c r="E114" i="14"/>
  <c r="D114" i="14"/>
  <c r="C114" i="14"/>
  <c r="C120" i="14" s="1"/>
  <c r="C132" i="14" s="1"/>
  <c r="B114" i="14"/>
  <c r="R113" i="14"/>
  <c r="Q113" i="14"/>
  <c r="P113" i="14"/>
  <c r="P120" i="14" s="1"/>
  <c r="P132" i="14" s="1"/>
  <c r="O113" i="14"/>
  <c r="N113" i="14"/>
  <c r="M113" i="14"/>
  <c r="L113" i="14"/>
  <c r="K113" i="14"/>
  <c r="J113" i="14"/>
  <c r="I113" i="14"/>
  <c r="H113" i="14"/>
  <c r="G113" i="14"/>
  <c r="F113" i="14"/>
  <c r="E113" i="14"/>
  <c r="D113" i="14"/>
  <c r="C113" i="14"/>
  <c r="B113" i="14"/>
  <c r="R112" i="14"/>
  <c r="Q112" i="14"/>
  <c r="P112" i="14"/>
  <c r="O112" i="14"/>
  <c r="N112" i="14"/>
  <c r="M112" i="14"/>
  <c r="L112" i="14"/>
  <c r="K112" i="14"/>
  <c r="J112" i="14"/>
  <c r="I112" i="14"/>
  <c r="H112" i="14"/>
  <c r="G112" i="14"/>
  <c r="F112" i="14"/>
  <c r="E112" i="14"/>
  <c r="D112" i="14"/>
  <c r="C112" i="14"/>
  <c r="B112" i="14"/>
  <c r="R109" i="14"/>
  <c r="Q109" i="14"/>
  <c r="P109" i="14"/>
  <c r="O109" i="14"/>
  <c r="N109" i="14"/>
  <c r="M109" i="14"/>
  <c r="L109" i="14"/>
  <c r="K109" i="14"/>
  <c r="J109" i="14"/>
  <c r="I109" i="14"/>
  <c r="H109" i="14"/>
  <c r="G109" i="14"/>
  <c r="F109" i="14"/>
  <c r="E109" i="14"/>
  <c r="D109" i="14"/>
  <c r="C109" i="14"/>
  <c r="B109" i="14"/>
  <c r="R108" i="14"/>
  <c r="Q108" i="14"/>
  <c r="P108" i="14"/>
  <c r="O108" i="14"/>
  <c r="N108" i="14"/>
  <c r="M108" i="14"/>
  <c r="L108" i="14"/>
  <c r="K108" i="14"/>
  <c r="J108" i="14"/>
  <c r="I108" i="14"/>
  <c r="H108" i="14"/>
  <c r="G108" i="14"/>
  <c r="F108" i="14"/>
  <c r="E108" i="14"/>
  <c r="D108" i="14"/>
  <c r="C108" i="14"/>
  <c r="B108" i="14"/>
  <c r="R107" i="14"/>
  <c r="Q107" i="14"/>
  <c r="P107" i="14"/>
  <c r="O107" i="14"/>
  <c r="N107" i="14"/>
  <c r="M107" i="14"/>
  <c r="L107" i="14"/>
  <c r="K107" i="14"/>
  <c r="J107" i="14"/>
  <c r="I107" i="14"/>
  <c r="H107" i="14"/>
  <c r="G107" i="14"/>
  <c r="F107" i="14"/>
  <c r="E107" i="14"/>
  <c r="D107" i="14"/>
  <c r="C107" i="14"/>
  <c r="B107" i="14"/>
  <c r="R106" i="14"/>
  <c r="Q106" i="14"/>
  <c r="P106" i="14"/>
  <c r="O106" i="14"/>
  <c r="N106" i="14"/>
  <c r="M106" i="14"/>
  <c r="L106" i="14"/>
  <c r="K106" i="14"/>
  <c r="J106" i="14"/>
  <c r="I106" i="14"/>
  <c r="H106" i="14"/>
  <c r="G106" i="14"/>
  <c r="F106" i="14"/>
  <c r="E106" i="14"/>
  <c r="D106" i="14"/>
  <c r="C106" i="14"/>
  <c r="B106" i="14"/>
  <c r="R105" i="14"/>
  <c r="Q105" i="14"/>
  <c r="P105" i="14"/>
  <c r="O105" i="14"/>
  <c r="N105" i="14"/>
  <c r="M105" i="14"/>
  <c r="L105" i="14"/>
  <c r="K105" i="14"/>
  <c r="J105" i="14"/>
  <c r="I105" i="14"/>
  <c r="H105" i="14"/>
  <c r="G105" i="14"/>
  <c r="F105" i="14"/>
  <c r="E105" i="14"/>
  <c r="D105" i="14"/>
  <c r="C105" i="14"/>
  <c r="B105" i="14"/>
  <c r="R104" i="14"/>
  <c r="Q104" i="14"/>
  <c r="P104" i="14"/>
  <c r="O104" i="14"/>
  <c r="N104" i="14"/>
  <c r="M104" i="14"/>
  <c r="L104" i="14"/>
  <c r="K104" i="14"/>
  <c r="J104" i="14"/>
  <c r="I104" i="14"/>
  <c r="H104" i="14"/>
  <c r="G104" i="14"/>
  <c r="F104" i="14"/>
  <c r="E104" i="14"/>
  <c r="D104" i="14"/>
  <c r="C104" i="14"/>
  <c r="B104" i="14"/>
  <c r="R103" i="14"/>
  <c r="Q103" i="14"/>
  <c r="P103" i="14"/>
  <c r="O103" i="14"/>
  <c r="N103" i="14"/>
  <c r="M103" i="14"/>
  <c r="L103" i="14"/>
  <c r="K103" i="14"/>
  <c r="J103" i="14"/>
  <c r="I103" i="14"/>
  <c r="H103" i="14"/>
  <c r="G103" i="14"/>
  <c r="F103" i="14"/>
  <c r="E103" i="14"/>
  <c r="D103" i="14"/>
  <c r="C103" i="14"/>
  <c r="B103" i="14"/>
  <c r="R102" i="14"/>
  <c r="Q102" i="14"/>
  <c r="P102" i="14"/>
  <c r="O102" i="14"/>
  <c r="N102" i="14"/>
  <c r="M102" i="14"/>
  <c r="L102" i="14"/>
  <c r="K102" i="14"/>
  <c r="J102" i="14"/>
  <c r="I102" i="14"/>
  <c r="H102" i="14"/>
  <c r="G102" i="14"/>
  <c r="F102" i="14"/>
  <c r="E102" i="14"/>
  <c r="D102" i="14"/>
  <c r="C102" i="14"/>
  <c r="B102" i="14"/>
  <c r="R101" i="14"/>
  <c r="Q101" i="14"/>
  <c r="P101" i="14"/>
  <c r="O101" i="14"/>
  <c r="N101" i="14"/>
  <c r="M101" i="14"/>
  <c r="L101" i="14"/>
  <c r="K101" i="14"/>
  <c r="J101" i="14"/>
  <c r="I101" i="14"/>
  <c r="H101" i="14"/>
  <c r="G101" i="14"/>
  <c r="F101" i="14"/>
  <c r="E101" i="14"/>
  <c r="D101" i="14"/>
  <c r="C101" i="14"/>
  <c r="B101" i="14"/>
  <c r="R100" i="14"/>
  <c r="Q100" i="14"/>
  <c r="P100" i="14"/>
  <c r="O100" i="14"/>
  <c r="N100" i="14"/>
  <c r="M100" i="14"/>
  <c r="L100" i="14"/>
  <c r="K100" i="14"/>
  <c r="J100" i="14"/>
  <c r="I100" i="14"/>
  <c r="H100" i="14"/>
  <c r="G100" i="14"/>
  <c r="F100" i="14"/>
  <c r="E100" i="14"/>
  <c r="D100" i="14"/>
  <c r="C100" i="14"/>
  <c r="B100" i="14"/>
  <c r="Q99" i="14"/>
  <c r="Q111" i="14" s="1"/>
  <c r="L99" i="14"/>
  <c r="L111" i="14" s="1"/>
  <c r="I99" i="14"/>
  <c r="I111" i="14" s="1"/>
  <c r="Q98" i="14"/>
  <c r="Q110" i="14" s="1"/>
  <c r="L98" i="14"/>
  <c r="L110" i="14" s="1"/>
  <c r="I98" i="14"/>
  <c r="I110" i="14" s="1"/>
  <c r="R97" i="14"/>
  <c r="Q97" i="14"/>
  <c r="P97" i="14"/>
  <c r="O97" i="14"/>
  <c r="N97" i="14"/>
  <c r="M97" i="14"/>
  <c r="L97" i="14"/>
  <c r="K97" i="14"/>
  <c r="J97" i="14"/>
  <c r="I97" i="14"/>
  <c r="H97" i="14"/>
  <c r="G97" i="14"/>
  <c r="F97" i="14"/>
  <c r="E97" i="14"/>
  <c r="D97" i="14"/>
  <c r="C97" i="14"/>
  <c r="B97" i="14"/>
  <c r="R96" i="14"/>
  <c r="Q96" i="14"/>
  <c r="P96" i="14"/>
  <c r="O96" i="14"/>
  <c r="N96" i="14"/>
  <c r="M96" i="14"/>
  <c r="L96" i="14"/>
  <c r="K96" i="14"/>
  <c r="J96" i="14"/>
  <c r="I96" i="14"/>
  <c r="H96" i="14"/>
  <c r="G96" i="14"/>
  <c r="F96" i="14"/>
  <c r="E96" i="14"/>
  <c r="D96" i="14"/>
  <c r="C96" i="14"/>
  <c r="B96" i="14"/>
  <c r="R95" i="14"/>
  <c r="Q95" i="14"/>
  <c r="P95" i="14"/>
  <c r="O95" i="14"/>
  <c r="N95" i="14"/>
  <c r="M95" i="14"/>
  <c r="L95" i="14"/>
  <c r="K95" i="14"/>
  <c r="J95" i="14"/>
  <c r="I95" i="14"/>
  <c r="H95" i="14"/>
  <c r="G95" i="14"/>
  <c r="F95" i="14"/>
  <c r="E95" i="14"/>
  <c r="D95" i="14"/>
  <c r="C95" i="14"/>
  <c r="B95" i="14"/>
  <c r="R94" i="14"/>
  <c r="Q94" i="14"/>
  <c r="P94" i="14"/>
  <c r="P99" i="14" s="1"/>
  <c r="P111" i="14" s="1"/>
  <c r="O94" i="14"/>
  <c r="N94" i="14"/>
  <c r="M94" i="14"/>
  <c r="L94" i="14"/>
  <c r="K94" i="14"/>
  <c r="J94" i="14"/>
  <c r="I94" i="14"/>
  <c r="H94" i="14"/>
  <c r="H99" i="14" s="1"/>
  <c r="H111" i="14" s="1"/>
  <c r="G94" i="14"/>
  <c r="F94" i="14"/>
  <c r="E94" i="14"/>
  <c r="D94" i="14"/>
  <c r="C94" i="14"/>
  <c r="B94" i="14"/>
  <c r="R93" i="14"/>
  <c r="Q93" i="14"/>
  <c r="P93" i="14"/>
  <c r="O93" i="14"/>
  <c r="N93" i="14"/>
  <c r="M93" i="14"/>
  <c r="L93" i="14"/>
  <c r="K93" i="14"/>
  <c r="J93" i="14"/>
  <c r="I93" i="14"/>
  <c r="H93" i="14"/>
  <c r="G93" i="14"/>
  <c r="F93" i="14"/>
  <c r="E93" i="14"/>
  <c r="D93" i="14"/>
  <c r="D99" i="14" s="1"/>
  <c r="D111" i="14" s="1"/>
  <c r="C93" i="14"/>
  <c r="B93" i="14"/>
  <c r="R92" i="14"/>
  <c r="Q92" i="14"/>
  <c r="P92" i="14"/>
  <c r="O92" i="14"/>
  <c r="N92" i="14"/>
  <c r="M92" i="14"/>
  <c r="M99" i="14" s="1"/>
  <c r="M111" i="14" s="1"/>
  <c r="L92" i="14"/>
  <c r="K92" i="14"/>
  <c r="J92" i="14"/>
  <c r="I92" i="14"/>
  <c r="H92" i="14"/>
  <c r="G92" i="14"/>
  <c r="F92" i="14"/>
  <c r="E92" i="14"/>
  <c r="E99" i="14" s="1"/>
  <c r="E111" i="14" s="1"/>
  <c r="D92" i="14"/>
  <c r="C92" i="14"/>
  <c r="B92" i="14"/>
  <c r="R91" i="14"/>
  <c r="Q91" i="14"/>
  <c r="P91" i="14"/>
  <c r="O91" i="14"/>
  <c r="N91" i="14"/>
  <c r="M91" i="14"/>
  <c r="L91" i="14"/>
  <c r="K91" i="14"/>
  <c r="J91" i="14"/>
  <c r="I91" i="14"/>
  <c r="H91" i="14"/>
  <c r="G91" i="14"/>
  <c r="F91" i="14"/>
  <c r="E91" i="14"/>
  <c r="D91" i="14"/>
  <c r="C91" i="14"/>
  <c r="B91" i="14"/>
  <c r="R88" i="14"/>
  <c r="Q88" i="14"/>
  <c r="P88" i="14"/>
  <c r="O88" i="14"/>
  <c r="N88" i="14"/>
  <c r="M88" i="14"/>
  <c r="L88" i="14"/>
  <c r="K88" i="14"/>
  <c r="J88" i="14"/>
  <c r="I88" i="14"/>
  <c r="H88" i="14"/>
  <c r="G88" i="14"/>
  <c r="F88" i="14"/>
  <c r="E88" i="14"/>
  <c r="D88" i="14"/>
  <c r="C88" i="14"/>
  <c r="B88" i="14"/>
  <c r="R87" i="14"/>
  <c r="Q87" i="14"/>
  <c r="P87" i="14"/>
  <c r="O87" i="14"/>
  <c r="N87" i="14"/>
  <c r="M87" i="14"/>
  <c r="L87" i="14"/>
  <c r="K87" i="14"/>
  <c r="J87" i="14"/>
  <c r="I87" i="14"/>
  <c r="H87" i="14"/>
  <c r="G87" i="14"/>
  <c r="F87" i="14"/>
  <c r="E87" i="14"/>
  <c r="D87" i="14"/>
  <c r="C87" i="14"/>
  <c r="B87" i="14"/>
  <c r="R86" i="14"/>
  <c r="Q86" i="14"/>
  <c r="P86" i="14"/>
  <c r="O86" i="14"/>
  <c r="N86" i="14"/>
  <c r="M86" i="14"/>
  <c r="L86" i="14"/>
  <c r="K86" i="14"/>
  <c r="J86" i="14"/>
  <c r="I86" i="14"/>
  <c r="H86" i="14"/>
  <c r="G86" i="14"/>
  <c r="F86" i="14"/>
  <c r="E86" i="14"/>
  <c r="D86" i="14"/>
  <c r="C86" i="14"/>
  <c r="B86" i="14"/>
  <c r="R85" i="14"/>
  <c r="Q85" i="14"/>
  <c r="P85" i="14"/>
  <c r="O85" i="14"/>
  <c r="N85" i="14"/>
  <c r="M85" i="14"/>
  <c r="L85" i="14"/>
  <c r="K85" i="14"/>
  <c r="J85" i="14"/>
  <c r="I85" i="14"/>
  <c r="H85" i="14"/>
  <c r="G85" i="14"/>
  <c r="F85" i="14"/>
  <c r="E85" i="14"/>
  <c r="D85" i="14"/>
  <c r="C85" i="14"/>
  <c r="B85" i="14"/>
  <c r="R84" i="14"/>
  <c r="Q84" i="14"/>
  <c r="P84" i="14"/>
  <c r="O84" i="14"/>
  <c r="N84" i="14"/>
  <c r="M84" i="14"/>
  <c r="L84" i="14"/>
  <c r="K84" i="14"/>
  <c r="J84" i="14"/>
  <c r="I84" i="14"/>
  <c r="H84" i="14"/>
  <c r="G84" i="14"/>
  <c r="F84" i="14"/>
  <c r="E84" i="14"/>
  <c r="D84" i="14"/>
  <c r="C84" i="14"/>
  <c r="B84" i="14"/>
  <c r="R83" i="14"/>
  <c r="Q83" i="14"/>
  <c r="P83" i="14"/>
  <c r="O83" i="14"/>
  <c r="N83" i="14"/>
  <c r="M83" i="14"/>
  <c r="L83" i="14"/>
  <c r="K83" i="14"/>
  <c r="J83" i="14"/>
  <c r="I83" i="14"/>
  <c r="H83" i="14"/>
  <c r="G83" i="14"/>
  <c r="F83" i="14"/>
  <c r="E83" i="14"/>
  <c r="D83" i="14"/>
  <c r="C83" i="14"/>
  <c r="B83" i="14"/>
  <c r="R82" i="14"/>
  <c r="Q82" i="14"/>
  <c r="P82" i="14"/>
  <c r="O82" i="14"/>
  <c r="N82" i="14"/>
  <c r="M82" i="14"/>
  <c r="L82" i="14"/>
  <c r="K82" i="14"/>
  <c r="J82" i="14"/>
  <c r="I82" i="14"/>
  <c r="H82" i="14"/>
  <c r="G82" i="14"/>
  <c r="F82" i="14"/>
  <c r="E82" i="14"/>
  <c r="D82" i="14"/>
  <c r="C82" i="14"/>
  <c r="B82" i="14"/>
  <c r="R81" i="14"/>
  <c r="Q81" i="14"/>
  <c r="P81" i="14"/>
  <c r="O81" i="14"/>
  <c r="N81" i="14"/>
  <c r="M81" i="14"/>
  <c r="L81" i="14"/>
  <c r="K81" i="14"/>
  <c r="J81" i="14"/>
  <c r="I81" i="14"/>
  <c r="H81" i="14"/>
  <c r="G81" i="14"/>
  <c r="F81" i="14"/>
  <c r="E81" i="14"/>
  <c r="D81" i="14"/>
  <c r="C81" i="14"/>
  <c r="B81" i="14"/>
  <c r="R80" i="14"/>
  <c r="Q80" i="14"/>
  <c r="P80" i="14"/>
  <c r="O80" i="14"/>
  <c r="N80" i="14"/>
  <c r="M80" i="14"/>
  <c r="L80" i="14"/>
  <c r="K80" i="14"/>
  <c r="J80" i="14"/>
  <c r="I80" i="14"/>
  <c r="H80" i="14"/>
  <c r="G80" i="14"/>
  <c r="F80" i="14"/>
  <c r="E80" i="14"/>
  <c r="D80" i="14"/>
  <c r="C80" i="14"/>
  <c r="B80" i="14"/>
  <c r="R79" i="14"/>
  <c r="Q79" i="14"/>
  <c r="P79" i="14"/>
  <c r="O79" i="14"/>
  <c r="N79" i="14"/>
  <c r="M79" i="14"/>
  <c r="L79" i="14"/>
  <c r="K79" i="14"/>
  <c r="J79" i="14"/>
  <c r="I79" i="14"/>
  <c r="H79" i="14"/>
  <c r="G79" i="14"/>
  <c r="F79" i="14"/>
  <c r="E79" i="14"/>
  <c r="D79" i="14"/>
  <c r="C79" i="14"/>
  <c r="B79" i="14"/>
  <c r="N78" i="14"/>
  <c r="N90" i="14" s="1"/>
  <c r="M78" i="14"/>
  <c r="M90" i="14" s="1"/>
  <c r="E78" i="14"/>
  <c r="E90" i="14" s="1"/>
  <c r="N77" i="14"/>
  <c r="N89" i="14" s="1"/>
  <c r="M77" i="14"/>
  <c r="M89" i="14" s="1"/>
  <c r="E77" i="14"/>
  <c r="E89" i="14" s="1"/>
  <c r="R76" i="14"/>
  <c r="Q76" i="14"/>
  <c r="P76" i="14"/>
  <c r="O76" i="14"/>
  <c r="N76" i="14"/>
  <c r="M76" i="14"/>
  <c r="L76" i="14"/>
  <c r="K76" i="14"/>
  <c r="J76" i="14"/>
  <c r="I76" i="14"/>
  <c r="H76" i="14"/>
  <c r="G76" i="14"/>
  <c r="F76" i="14"/>
  <c r="E76" i="14"/>
  <c r="D76" i="14"/>
  <c r="C76" i="14"/>
  <c r="B76" i="14"/>
  <c r="R75" i="14"/>
  <c r="Q75" i="14"/>
  <c r="P75" i="14"/>
  <c r="O75" i="14"/>
  <c r="N75" i="14"/>
  <c r="M75" i="14"/>
  <c r="L75" i="14"/>
  <c r="K75" i="14"/>
  <c r="J75" i="14"/>
  <c r="I75" i="14"/>
  <c r="H75" i="14"/>
  <c r="G75" i="14"/>
  <c r="F75" i="14"/>
  <c r="E75" i="14"/>
  <c r="D75" i="14"/>
  <c r="C75" i="14"/>
  <c r="B75" i="14"/>
  <c r="R74" i="14"/>
  <c r="Q74" i="14"/>
  <c r="P74" i="14"/>
  <c r="O74" i="14"/>
  <c r="N74" i="14"/>
  <c r="M74" i="14"/>
  <c r="L74" i="14"/>
  <c r="K74" i="14"/>
  <c r="J74" i="14"/>
  <c r="I74" i="14"/>
  <c r="H74" i="14"/>
  <c r="G74" i="14"/>
  <c r="F74" i="14"/>
  <c r="E74" i="14"/>
  <c r="D74" i="14"/>
  <c r="C74" i="14"/>
  <c r="B74" i="14"/>
  <c r="R73" i="14"/>
  <c r="Q73" i="14"/>
  <c r="P73" i="14"/>
  <c r="O73" i="14"/>
  <c r="N73" i="14"/>
  <c r="M73" i="14"/>
  <c r="L73" i="14"/>
  <c r="K73" i="14"/>
  <c r="J73" i="14"/>
  <c r="I73" i="14"/>
  <c r="H73" i="14"/>
  <c r="G73" i="14"/>
  <c r="F73" i="14"/>
  <c r="E73" i="14"/>
  <c r="D73" i="14"/>
  <c r="C73" i="14"/>
  <c r="B73" i="14"/>
  <c r="R72" i="14"/>
  <c r="R78" i="14" s="1"/>
  <c r="R90" i="14" s="1"/>
  <c r="Q72" i="14"/>
  <c r="Q78" i="14" s="1"/>
  <c r="Q90" i="14" s="1"/>
  <c r="P72" i="14"/>
  <c r="O72" i="14"/>
  <c r="N72" i="14"/>
  <c r="M72" i="14"/>
  <c r="L72" i="14"/>
  <c r="K72" i="14"/>
  <c r="J72" i="14"/>
  <c r="J78" i="14" s="1"/>
  <c r="J90" i="14" s="1"/>
  <c r="I72" i="14"/>
  <c r="I78" i="14" s="1"/>
  <c r="I90" i="14" s="1"/>
  <c r="H72" i="14"/>
  <c r="G72" i="14"/>
  <c r="F72" i="14"/>
  <c r="E72" i="14"/>
  <c r="D72" i="14"/>
  <c r="C72" i="14"/>
  <c r="B72" i="14"/>
  <c r="R71" i="14"/>
  <c r="Q71" i="14"/>
  <c r="P71" i="14"/>
  <c r="O71" i="14"/>
  <c r="N71" i="14"/>
  <c r="M71" i="14"/>
  <c r="L71" i="14"/>
  <c r="K71" i="14"/>
  <c r="J71" i="14"/>
  <c r="I71" i="14"/>
  <c r="H71" i="14"/>
  <c r="G71" i="14"/>
  <c r="F71" i="14"/>
  <c r="F78" i="14" s="1"/>
  <c r="F90" i="14" s="1"/>
  <c r="E71" i="14"/>
  <c r="D71" i="14"/>
  <c r="C71" i="14"/>
  <c r="B71" i="14"/>
  <c r="R70" i="14"/>
  <c r="Q70" i="14"/>
  <c r="P70" i="14"/>
  <c r="O70" i="14"/>
  <c r="N70" i="14"/>
  <c r="M70" i="14"/>
  <c r="L70" i="14"/>
  <c r="K70" i="14"/>
  <c r="J70" i="14"/>
  <c r="I70" i="14"/>
  <c r="H70" i="14"/>
  <c r="G70" i="14"/>
  <c r="F70" i="14"/>
  <c r="E70" i="14"/>
  <c r="D70" i="14"/>
  <c r="C70" i="14"/>
  <c r="B70" i="14"/>
  <c r="R67" i="14"/>
  <c r="Q67" i="14"/>
  <c r="P67" i="14"/>
  <c r="O67" i="14"/>
  <c r="N67" i="14"/>
  <c r="M67" i="14"/>
  <c r="L67" i="14"/>
  <c r="K67" i="14"/>
  <c r="J67" i="14"/>
  <c r="I67" i="14"/>
  <c r="H67" i="14"/>
  <c r="G67" i="14"/>
  <c r="F67" i="14"/>
  <c r="E67" i="14"/>
  <c r="D67" i="14"/>
  <c r="C67" i="14"/>
  <c r="B67" i="14"/>
  <c r="R66" i="14"/>
  <c r="Q66" i="14"/>
  <c r="P66" i="14"/>
  <c r="O66" i="14"/>
  <c r="N66" i="14"/>
  <c r="M66" i="14"/>
  <c r="L66" i="14"/>
  <c r="K66" i="14"/>
  <c r="J66" i="14"/>
  <c r="I66" i="14"/>
  <c r="H66" i="14"/>
  <c r="G66" i="14"/>
  <c r="F66" i="14"/>
  <c r="E66" i="14"/>
  <c r="D66" i="14"/>
  <c r="C66" i="14"/>
  <c r="B66" i="14"/>
  <c r="R65" i="14"/>
  <c r="Q65" i="14"/>
  <c r="P65" i="14"/>
  <c r="O65" i="14"/>
  <c r="N65" i="14"/>
  <c r="M65" i="14"/>
  <c r="L65" i="14"/>
  <c r="K65" i="14"/>
  <c r="J65" i="14"/>
  <c r="I65" i="14"/>
  <c r="H65" i="14"/>
  <c r="G65" i="14"/>
  <c r="F65" i="14"/>
  <c r="E65" i="14"/>
  <c r="D65" i="14"/>
  <c r="C65" i="14"/>
  <c r="B65" i="14"/>
  <c r="R64" i="14"/>
  <c r="Q64" i="14"/>
  <c r="P64" i="14"/>
  <c r="O64" i="14"/>
  <c r="N64" i="14"/>
  <c r="M64" i="14"/>
  <c r="L64" i="14"/>
  <c r="K64" i="14"/>
  <c r="J64" i="14"/>
  <c r="I64" i="14"/>
  <c r="H64" i="14"/>
  <c r="G64" i="14"/>
  <c r="F64" i="14"/>
  <c r="E64" i="14"/>
  <c r="D64" i="14"/>
  <c r="C64" i="14"/>
  <c r="B64" i="14"/>
  <c r="R63" i="14"/>
  <c r="Q63" i="14"/>
  <c r="P63" i="14"/>
  <c r="O63" i="14"/>
  <c r="N63" i="14"/>
  <c r="M63" i="14"/>
  <c r="L63" i="14"/>
  <c r="K63" i="14"/>
  <c r="J63" i="14"/>
  <c r="I63" i="14"/>
  <c r="H63" i="14"/>
  <c r="G63" i="14"/>
  <c r="F63" i="14"/>
  <c r="E63" i="14"/>
  <c r="D63" i="14"/>
  <c r="C63" i="14"/>
  <c r="B63" i="14"/>
  <c r="R62" i="14"/>
  <c r="Q62" i="14"/>
  <c r="P62" i="14"/>
  <c r="O62" i="14"/>
  <c r="N62" i="14"/>
  <c r="M62" i="14"/>
  <c r="L62" i="14"/>
  <c r="K62" i="14"/>
  <c r="J62" i="14"/>
  <c r="I62" i="14"/>
  <c r="H62" i="14"/>
  <c r="G62" i="14"/>
  <c r="F62" i="14"/>
  <c r="E62" i="14"/>
  <c r="D62" i="14"/>
  <c r="C62" i="14"/>
  <c r="B62" i="14"/>
  <c r="R61" i="14"/>
  <c r="Q61" i="14"/>
  <c r="P61" i="14"/>
  <c r="O61" i="14"/>
  <c r="N61" i="14"/>
  <c r="M61" i="14"/>
  <c r="L61" i="14"/>
  <c r="K61" i="14"/>
  <c r="J61" i="14"/>
  <c r="I61" i="14"/>
  <c r="H61" i="14"/>
  <c r="G61" i="14"/>
  <c r="F61" i="14"/>
  <c r="E61" i="14"/>
  <c r="D61" i="14"/>
  <c r="C61" i="14"/>
  <c r="B61" i="14"/>
  <c r="R60" i="14"/>
  <c r="Q60" i="14"/>
  <c r="P60" i="14"/>
  <c r="O60" i="14"/>
  <c r="N60" i="14"/>
  <c r="M60" i="14"/>
  <c r="L60" i="14"/>
  <c r="K60" i="14"/>
  <c r="J60" i="14"/>
  <c r="I60" i="14"/>
  <c r="H60" i="14"/>
  <c r="G60" i="14"/>
  <c r="F60" i="14"/>
  <c r="E60" i="14"/>
  <c r="D60" i="14"/>
  <c r="C60" i="14"/>
  <c r="B60" i="14"/>
  <c r="R59" i="14"/>
  <c r="Q59" i="14"/>
  <c r="P59" i="14"/>
  <c r="O59" i="14"/>
  <c r="N59" i="14"/>
  <c r="M59" i="14"/>
  <c r="L59" i="14"/>
  <c r="K59" i="14"/>
  <c r="J59" i="14"/>
  <c r="I59" i="14"/>
  <c r="H59" i="14"/>
  <c r="G59" i="14"/>
  <c r="F59" i="14"/>
  <c r="E59" i="14"/>
  <c r="D59" i="14"/>
  <c r="C59" i="14"/>
  <c r="B59" i="14"/>
  <c r="R58" i="14"/>
  <c r="Q58" i="14"/>
  <c r="P58" i="14"/>
  <c r="O58" i="14"/>
  <c r="N58" i="14"/>
  <c r="M58" i="14"/>
  <c r="L58" i="14"/>
  <c r="K58" i="14"/>
  <c r="J58" i="14"/>
  <c r="I58" i="14"/>
  <c r="H58" i="14"/>
  <c r="G58" i="14"/>
  <c r="F58" i="14"/>
  <c r="E58" i="14"/>
  <c r="D58" i="14"/>
  <c r="C58" i="14"/>
  <c r="B58" i="14"/>
  <c r="O57" i="14"/>
  <c r="O69" i="14" s="1"/>
  <c r="N57" i="14"/>
  <c r="N69" i="14" s="1"/>
  <c r="F57" i="14"/>
  <c r="F69" i="14" s="1"/>
  <c r="O56" i="14"/>
  <c r="O68" i="14" s="1"/>
  <c r="N56" i="14"/>
  <c r="N68" i="14" s="1"/>
  <c r="F56" i="14"/>
  <c r="R55" i="14"/>
  <c r="Q55" i="14"/>
  <c r="P55" i="14"/>
  <c r="O55" i="14"/>
  <c r="N55" i="14"/>
  <c r="M55" i="14"/>
  <c r="L55" i="14"/>
  <c r="K55" i="14"/>
  <c r="J55" i="14"/>
  <c r="I55" i="14"/>
  <c r="H55" i="14"/>
  <c r="G55" i="14"/>
  <c r="F55" i="14"/>
  <c r="E55" i="14"/>
  <c r="D55" i="14"/>
  <c r="C55" i="14"/>
  <c r="B55" i="14"/>
  <c r="R54" i="14"/>
  <c r="Q54" i="14"/>
  <c r="P54" i="14"/>
  <c r="O54" i="14"/>
  <c r="N54" i="14"/>
  <c r="M54" i="14"/>
  <c r="L54" i="14"/>
  <c r="K54" i="14"/>
  <c r="J54" i="14"/>
  <c r="I54" i="14"/>
  <c r="H54" i="14"/>
  <c r="G54" i="14"/>
  <c r="F54" i="14"/>
  <c r="E54" i="14"/>
  <c r="D54" i="14"/>
  <c r="C54" i="14"/>
  <c r="B54" i="14"/>
  <c r="R53" i="14"/>
  <c r="Q53" i="14"/>
  <c r="P53" i="14"/>
  <c r="O53" i="14"/>
  <c r="N53" i="14"/>
  <c r="M53" i="14"/>
  <c r="L53" i="14"/>
  <c r="K53" i="14"/>
  <c r="J53" i="14"/>
  <c r="I53" i="14"/>
  <c r="H53" i="14"/>
  <c r="G53" i="14"/>
  <c r="F53" i="14"/>
  <c r="E53" i="14"/>
  <c r="D53" i="14"/>
  <c r="C53" i="14"/>
  <c r="B53" i="14"/>
  <c r="R52" i="14"/>
  <c r="R56" i="14" s="1"/>
  <c r="R68" i="14" s="1"/>
  <c r="Q52" i="14"/>
  <c r="P52" i="14"/>
  <c r="O52" i="14"/>
  <c r="N52" i="14"/>
  <c r="M52" i="14"/>
  <c r="L52" i="14"/>
  <c r="K52" i="14"/>
  <c r="J52" i="14"/>
  <c r="I52" i="14"/>
  <c r="H52" i="14"/>
  <c r="G52" i="14"/>
  <c r="F52" i="14"/>
  <c r="E52" i="14"/>
  <c r="D52" i="14"/>
  <c r="C52" i="14"/>
  <c r="B52" i="14"/>
  <c r="R51" i="14"/>
  <c r="R57" i="14" s="1"/>
  <c r="R69" i="14" s="1"/>
  <c r="Q51" i="14"/>
  <c r="P51" i="14"/>
  <c r="O51" i="14"/>
  <c r="N51" i="14"/>
  <c r="M51" i="14"/>
  <c r="L51" i="14"/>
  <c r="K51" i="14"/>
  <c r="K57" i="14" s="1"/>
  <c r="K69" i="14" s="1"/>
  <c r="J51" i="14"/>
  <c r="J57" i="14" s="1"/>
  <c r="J69" i="14" s="1"/>
  <c r="I51" i="14"/>
  <c r="H51" i="14"/>
  <c r="G51" i="14"/>
  <c r="F51" i="14"/>
  <c r="E51" i="14"/>
  <c r="D51" i="14"/>
  <c r="C51" i="14"/>
  <c r="C57" i="14" s="1"/>
  <c r="C69" i="14" s="1"/>
  <c r="B51" i="14"/>
  <c r="R50" i="14"/>
  <c r="Q50" i="14"/>
  <c r="P50" i="14"/>
  <c r="O50" i="14"/>
  <c r="N50" i="14"/>
  <c r="M50" i="14"/>
  <c r="L50" i="14"/>
  <c r="K50" i="14"/>
  <c r="J50" i="14"/>
  <c r="I50" i="14"/>
  <c r="H50" i="14"/>
  <c r="G50" i="14"/>
  <c r="G57" i="14" s="1"/>
  <c r="G69" i="14" s="1"/>
  <c r="F50" i="14"/>
  <c r="E50" i="14"/>
  <c r="D50" i="14"/>
  <c r="C50" i="14"/>
  <c r="B50" i="14"/>
  <c r="R49" i="14"/>
  <c r="Q49" i="14"/>
  <c r="P49" i="14"/>
  <c r="O49" i="14"/>
  <c r="N49" i="14"/>
  <c r="M49" i="14"/>
  <c r="L49" i="14"/>
  <c r="K49" i="14"/>
  <c r="J49" i="14"/>
  <c r="I49" i="14"/>
  <c r="H49" i="14"/>
  <c r="G49" i="14"/>
  <c r="F49" i="14"/>
  <c r="E49" i="14"/>
  <c r="D49" i="14"/>
  <c r="C49" i="14"/>
  <c r="B49" i="14"/>
  <c r="R46" i="14"/>
  <c r="Q46" i="14"/>
  <c r="P46" i="14"/>
  <c r="O46" i="14"/>
  <c r="N46" i="14"/>
  <c r="M46" i="14"/>
  <c r="L46" i="14"/>
  <c r="K46" i="14"/>
  <c r="J46" i="14"/>
  <c r="I46" i="14"/>
  <c r="H46" i="14"/>
  <c r="G46" i="14"/>
  <c r="F46" i="14"/>
  <c r="E46" i="14"/>
  <c r="D46" i="14"/>
  <c r="C46" i="14"/>
  <c r="B46" i="14"/>
  <c r="R45" i="14"/>
  <c r="Q45" i="14"/>
  <c r="P45" i="14"/>
  <c r="O45" i="14"/>
  <c r="N45" i="14"/>
  <c r="M45" i="14"/>
  <c r="L45" i="14"/>
  <c r="K45" i="14"/>
  <c r="J45" i="14"/>
  <c r="I45" i="14"/>
  <c r="H45" i="14"/>
  <c r="G45" i="14"/>
  <c r="F45" i="14"/>
  <c r="E45" i="14"/>
  <c r="D45" i="14"/>
  <c r="C45" i="14"/>
  <c r="B45" i="14"/>
  <c r="R44" i="14"/>
  <c r="Q44" i="14"/>
  <c r="P44" i="14"/>
  <c r="O44" i="14"/>
  <c r="N44" i="14"/>
  <c r="M44" i="14"/>
  <c r="L44" i="14"/>
  <c r="K44" i="14"/>
  <c r="J44" i="14"/>
  <c r="I44" i="14"/>
  <c r="H44" i="14"/>
  <c r="G44" i="14"/>
  <c r="F44" i="14"/>
  <c r="E44" i="14"/>
  <c r="D44" i="14"/>
  <c r="C44" i="14"/>
  <c r="B44" i="14"/>
  <c r="R43" i="14"/>
  <c r="Q43" i="14"/>
  <c r="P43" i="14"/>
  <c r="O43" i="14"/>
  <c r="N43" i="14"/>
  <c r="M43" i="14"/>
  <c r="L43" i="14"/>
  <c r="K43" i="14"/>
  <c r="J43" i="14"/>
  <c r="I43" i="14"/>
  <c r="H43" i="14"/>
  <c r="G43" i="14"/>
  <c r="F43" i="14"/>
  <c r="E43" i="14"/>
  <c r="D43" i="14"/>
  <c r="C43" i="14"/>
  <c r="B43" i="14"/>
  <c r="R42" i="14"/>
  <c r="Q42" i="14"/>
  <c r="P42" i="14"/>
  <c r="O42" i="14"/>
  <c r="N42" i="14"/>
  <c r="M42" i="14"/>
  <c r="L42" i="14"/>
  <c r="K42" i="14"/>
  <c r="J42" i="14"/>
  <c r="I42" i="14"/>
  <c r="H42" i="14"/>
  <c r="G42" i="14"/>
  <c r="F42" i="14"/>
  <c r="E42" i="14"/>
  <c r="D42" i="14"/>
  <c r="C42" i="14"/>
  <c r="B42" i="14"/>
  <c r="R41" i="14"/>
  <c r="Q41" i="14"/>
  <c r="P41" i="14"/>
  <c r="O41" i="14"/>
  <c r="N41" i="14"/>
  <c r="M41" i="14"/>
  <c r="L41" i="14"/>
  <c r="K41" i="14"/>
  <c r="J41" i="14"/>
  <c r="I41" i="14"/>
  <c r="H41" i="14"/>
  <c r="G41" i="14"/>
  <c r="F41" i="14"/>
  <c r="E41" i="14"/>
  <c r="D41" i="14"/>
  <c r="C41" i="14"/>
  <c r="B41" i="14"/>
  <c r="R40" i="14"/>
  <c r="Q40" i="14"/>
  <c r="P40" i="14"/>
  <c r="O40" i="14"/>
  <c r="N40" i="14"/>
  <c r="M40" i="14"/>
  <c r="L40" i="14"/>
  <c r="K40" i="14"/>
  <c r="J40" i="14"/>
  <c r="I40" i="14"/>
  <c r="H40" i="14"/>
  <c r="G40" i="14"/>
  <c r="F40" i="14"/>
  <c r="E40" i="14"/>
  <c r="D40" i="14"/>
  <c r="C40" i="14"/>
  <c r="B40" i="14"/>
  <c r="R39" i="14"/>
  <c r="Q39" i="14"/>
  <c r="P39" i="14"/>
  <c r="O39" i="14"/>
  <c r="N39" i="14"/>
  <c r="M39" i="14"/>
  <c r="L39" i="14"/>
  <c r="K39" i="14"/>
  <c r="J39" i="14"/>
  <c r="I39" i="14"/>
  <c r="H39" i="14"/>
  <c r="G39" i="14"/>
  <c r="F39" i="14"/>
  <c r="E39" i="14"/>
  <c r="D39" i="14"/>
  <c r="C39" i="14"/>
  <c r="B39" i="14"/>
  <c r="R38" i="14"/>
  <c r="Q38" i="14"/>
  <c r="P38" i="14"/>
  <c r="O38" i="14"/>
  <c r="N38" i="14"/>
  <c r="M38" i="14"/>
  <c r="L38" i="14"/>
  <c r="K38" i="14"/>
  <c r="J38" i="14"/>
  <c r="I38" i="14"/>
  <c r="H38" i="14"/>
  <c r="G38" i="14"/>
  <c r="F38" i="14"/>
  <c r="E38" i="14"/>
  <c r="D38" i="14"/>
  <c r="C38" i="14"/>
  <c r="B38" i="14"/>
  <c r="R37" i="14"/>
  <c r="Q37" i="14"/>
  <c r="P37" i="14"/>
  <c r="O37" i="14"/>
  <c r="N37" i="14"/>
  <c r="M37" i="14"/>
  <c r="L37" i="14"/>
  <c r="K37" i="14"/>
  <c r="J37" i="14"/>
  <c r="I37" i="14"/>
  <c r="H37" i="14"/>
  <c r="G37" i="14"/>
  <c r="F37" i="14"/>
  <c r="E37" i="14"/>
  <c r="D37" i="14"/>
  <c r="C37" i="14"/>
  <c r="B37" i="14"/>
  <c r="P36" i="14"/>
  <c r="P48" i="14" s="1"/>
  <c r="F35" i="14"/>
  <c r="F47" i="14" s="1"/>
  <c r="R34" i="14"/>
  <c r="Q34" i="14"/>
  <c r="P34" i="14"/>
  <c r="O34" i="14"/>
  <c r="N34" i="14"/>
  <c r="M34" i="14"/>
  <c r="L34" i="14"/>
  <c r="K34" i="14"/>
  <c r="J34" i="14"/>
  <c r="I34" i="14"/>
  <c r="H34" i="14"/>
  <c r="G34" i="14"/>
  <c r="F34" i="14"/>
  <c r="E34" i="14"/>
  <c r="D34" i="14"/>
  <c r="C34" i="14"/>
  <c r="B34" i="14"/>
  <c r="R33" i="14"/>
  <c r="Q33" i="14"/>
  <c r="P33" i="14"/>
  <c r="O33" i="14"/>
  <c r="O36" i="14" s="1"/>
  <c r="O48" i="14" s="1"/>
  <c r="N33" i="14"/>
  <c r="M33" i="14"/>
  <c r="L33" i="14"/>
  <c r="K33" i="14"/>
  <c r="J33" i="14"/>
  <c r="I33" i="14"/>
  <c r="H33" i="14"/>
  <c r="G33" i="14"/>
  <c r="G35" i="14" s="1"/>
  <c r="G47" i="14" s="1"/>
  <c r="F33" i="14"/>
  <c r="E33" i="14"/>
  <c r="D33" i="14"/>
  <c r="C33" i="14"/>
  <c r="B33" i="14"/>
  <c r="R32" i="14"/>
  <c r="Q32" i="14"/>
  <c r="P32" i="14"/>
  <c r="O32" i="14"/>
  <c r="N32" i="14"/>
  <c r="M32" i="14"/>
  <c r="L32" i="14"/>
  <c r="K32" i="14"/>
  <c r="J32" i="14"/>
  <c r="I32" i="14"/>
  <c r="H32" i="14"/>
  <c r="G32" i="14"/>
  <c r="F32" i="14"/>
  <c r="E32" i="14"/>
  <c r="D32" i="14"/>
  <c r="C32" i="14"/>
  <c r="B32" i="14"/>
  <c r="R31" i="14"/>
  <c r="Q31" i="14"/>
  <c r="P31" i="14"/>
  <c r="O31" i="14"/>
  <c r="N31" i="14"/>
  <c r="M31" i="14"/>
  <c r="L31" i="14"/>
  <c r="K31" i="14"/>
  <c r="J31" i="14"/>
  <c r="I31" i="14"/>
  <c r="H31" i="14"/>
  <c r="G31" i="14"/>
  <c r="F31" i="14"/>
  <c r="E31" i="14"/>
  <c r="D31" i="14"/>
  <c r="C31" i="14"/>
  <c r="B31" i="14"/>
  <c r="R30" i="14"/>
  <c r="Q30" i="14"/>
  <c r="P30" i="14"/>
  <c r="O30" i="14"/>
  <c r="N30" i="14"/>
  <c r="M30" i="14"/>
  <c r="L30" i="14"/>
  <c r="K30" i="14"/>
  <c r="J30" i="14"/>
  <c r="I30" i="14"/>
  <c r="H30" i="14"/>
  <c r="G30" i="14"/>
  <c r="F30" i="14"/>
  <c r="E30" i="14"/>
  <c r="D30" i="14"/>
  <c r="C30" i="14"/>
  <c r="B30" i="14"/>
  <c r="R29" i="14"/>
  <c r="Q29" i="14"/>
  <c r="P29" i="14"/>
  <c r="O29" i="14"/>
  <c r="N29" i="14"/>
  <c r="M29" i="14"/>
  <c r="L29" i="14"/>
  <c r="K29" i="14"/>
  <c r="J29" i="14"/>
  <c r="I29" i="14"/>
  <c r="H29" i="14"/>
  <c r="G29" i="14"/>
  <c r="F29" i="14"/>
  <c r="E29" i="14"/>
  <c r="D29" i="14"/>
  <c r="C29" i="14"/>
  <c r="C35" i="14" s="1"/>
  <c r="C47" i="14" s="1"/>
  <c r="B29" i="14"/>
  <c r="R28" i="14"/>
  <c r="Q28" i="14"/>
  <c r="P28" i="14"/>
  <c r="O28" i="14"/>
  <c r="N28" i="14"/>
  <c r="N35" i="14" s="1"/>
  <c r="N47" i="14" s="1"/>
  <c r="M28" i="14"/>
  <c r="L28" i="14"/>
  <c r="K28" i="14"/>
  <c r="J28" i="14"/>
  <c r="I28" i="14"/>
  <c r="H28" i="14"/>
  <c r="G28" i="14"/>
  <c r="F28" i="14"/>
  <c r="F36" i="14" s="1"/>
  <c r="F48" i="14" s="1"/>
  <c r="E28" i="14"/>
  <c r="D28" i="14"/>
  <c r="D35" i="14" s="1"/>
  <c r="D47" i="14" s="1"/>
  <c r="C28" i="14"/>
  <c r="B28" i="14"/>
  <c r="R25" i="14"/>
  <c r="Q25" i="14"/>
  <c r="P25" i="14"/>
  <c r="O25" i="14"/>
  <c r="N25" i="14"/>
  <c r="M25" i="14"/>
  <c r="L25" i="14"/>
  <c r="K25" i="14"/>
  <c r="J25" i="14"/>
  <c r="I25" i="14"/>
  <c r="H25" i="14"/>
  <c r="G25" i="14"/>
  <c r="F25" i="14"/>
  <c r="E25" i="14"/>
  <c r="D25" i="14"/>
  <c r="C25" i="14"/>
  <c r="B25" i="14"/>
  <c r="R24" i="14"/>
  <c r="Q24" i="14"/>
  <c r="P24" i="14"/>
  <c r="O24" i="14"/>
  <c r="N24" i="14"/>
  <c r="M24" i="14"/>
  <c r="L24" i="14"/>
  <c r="K24" i="14"/>
  <c r="J24" i="14"/>
  <c r="I24" i="14"/>
  <c r="H24" i="14"/>
  <c r="G24" i="14"/>
  <c r="F24" i="14"/>
  <c r="E24" i="14"/>
  <c r="D24" i="14"/>
  <c r="C24" i="14"/>
  <c r="B24" i="14"/>
  <c r="R23" i="14"/>
  <c r="Q23" i="14"/>
  <c r="P23" i="14"/>
  <c r="O23" i="14"/>
  <c r="N23" i="14"/>
  <c r="M23" i="14"/>
  <c r="L23" i="14"/>
  <c r="K23" i="14"/>
  <c r="J23" i="14"/>
  <c r="I23" i="14"/>
  <c r="H23" i="14"/>
  <c r="G23" i="14"/>
  <c r="F23" i="14"/>
  <c r="E23" i="14"/>
  <c r="D23" i="14"/>
  <c r="C23" i="14"/>
  <c r="B23" i="14"/>
  <c r="R22" i="14"/>
  <c r="Q22" i="14"/>
  <c r="P22" i="14"/>
  <c r="O22" i="14"/>
  <c r="N22" i="14"/>
  <c r="M22" i="14"/>
  <c r="L22" i="14"/>
  <c r="K22" i="14"/>
  <c r="J22" i="14"/>
  <c r="I22" i="14"/>
  <c r="H22" i="14"/>
  <c r="G22" i="14"/>
  <c r="F22" i="14"/>
  <c r="E22" i="14"/>
  <c r="D22" i="14"/>
  <c r="C22" i="14"/>
  <c r="B22" i="14"/>
  <c r="R21" i="14"/>
  <c r="Q21" i="14"/>
  <c r="P21" i="14"/>
  <c r="O21" i="14"/>
  <c r="N21" i="14"/>
  <c r="M21" i="14"/>
  <c r="L21" i="14"/>
  <c r="K21" i="14"/>
  <c r="J21" i="14"/>
  <c r="I21" i="14"/>
  <c r="H21" i="14"/>
  <c r="G21" i="14"/>
  <c r="F21" i="14"/>
  <c r="E21" i="14"/>
  <c r="D21" i="14"/>
  <c r="C21" i="14"/>
  <c r="B21" i="14"/>
  <c r="R20" i="14"/>
  <c r="Q20" i="14"/>
  <c r="P20" i="14"/>
  <c r="O20" i="14"/>
  <c r="N20" i="14"/>
  <c r="M20" i="14"/>
  <c r="L20" i="14"/>
  <c r="K20" i="14"/>
  <c r="J20" i="14"/>
  <c r="I20" i="14"/>
  <c r="H20" i="14"/>
  <c r="G20" i="14"/>
  <c r="F20" i="14"/>
  <c r="E20" i="14"/>
  <c r="D20" i="14"/>
  <c r="C20" i="14"/>
  <c r="B20" i="14"/>
  <c r="R19" i="14"/>
  <c r="Q19" i="14"/>
  <c r="P19" i="14"/>
  <c r="O19" i="14"/>
  <c r="N19" i="14"/>
  <c r="M19" i="14"/>
  <c r="L19" i="14"/>
  <c r="K19" i="14"/>
  <c r="J19" i="14"/>
  <c r="I19" i="14"/>
  <c r="H19" i="14"/>
  <c r="G19" i="14"/>
  <c r="F19" i="14"/>
  <c r="E19" i="14"/>
  <c r="D19" i="14"/>
  <c r="C19" i="14"/>
  <c r="B19" i="14"/>
  <c r="R18" i="14"/>
  <c r="Q18" i="14"/>
  <c r="P18" i="14"/>
  <c r="O18" i="14"/>
  <c r="N18" i="14"/>
  <c r="M18" i="14"/>
  <c r="L18" i="14"/>
  <c r="K18" i="14"/>
  <c r="J18" i="14"/>
  <c r="I18" i="14"/>
  <c r="H18" i="14"/>
  <c r="G18" i="14"/>
  <c r="F18" i="14"/>
  <c r="E18" i="14"/>
  <c r="D18" i="14"/>
  <c r="C18" i="14"/>
  <c r="B18" i="14"/>
  <c r="R17" i="14"/>
  <c r="Q17" i="14"/>
  <c r="P17" i="14"/>
  <c r="O17" i="14"/>
  <c r="N17" i="14"/>
  <c r="M17" i="14"/>
  <c r="L17" i="14"/>
  <c r="K17" i="14"/>
  <c r="J17" i="14"/>
  <c r="I17" i="14"/>
  <c r="H17" i="14"/>
  <c r="G17" i="14"/>
  <c r="F17" i="14"/>
  <c r="E17" i="14"/>
  <c r="D17" i="14"/>
  <c r="C17" i="14"/>
  <c r="B17" i="14"/>
  <c r="R16" i="14"/>
  <c r="Q16" i="14"/>
  <c r="P16" i="14"/>
  <c r="O16" i="14"/>
  <c r="N16" i="14"/>
  <c r="M16" i="14"/>
  <c r="L16" i="14"/>
  <c r="K16" i="14"/>
  <c r="J16" i="14"/>
  <c r="I16" i="14"/>
  <c r="H16" i="14"/>
  <c r="G16" i="14"/>
  <c r="F16" i="14"/>
  <c r="E16" i="14"/>
  <c r="D16" i="14"/>
  <c r="C16" i="14"/>
  <c r="B16" i="14"/>
  <c r="R13" i="14"/>
  <c r="Q13" i="14"/>
  <c r="Q14" i="14" s="1"/>
  <c r="Q26" i="14" s="1"/>
  <c r="P13" i="14"/>
  <c r="O13" i="14"/>
  <c r="N13" i="14"/>
  <c r="M13" i="14"/>
  <c r="L13" i="14"/>
  <c r="K13" i="14"/>
  <c r="J13" i="14"/>
  <c r="I13" i="14"/>
  <c r="H13" i="14"/>
  <c r="G13" i="14"/>
  <c r="F13" i="14"/>
  <c r="E13" i="14"/>
  <c r="D13" i="14"/>
  <c r="C13" i="14"/>
  <c r="B13" i="14"/>
  <c r="R12" i="14"/>
  <c r="Q12" i="14"/>
  <c r="P12" i="14"/>
  <c r="O12" i="14"/>
  <c r="N12" i="14"/>
  <c r="M12" i="14"/>
  <c r="L12" i="14"/>
  <c r="K12" i="14"/>
  <c r="J12" i="14"/>
  <c r="I12" i="14"/>
  <c r="H12" i="14"/>
  <c r="G12" i="14"/>
  <c r="F12" i="14"/>
  <c r="E12" i="14"/>
  <c r="D12" i="14"/>
  <c r="C12" i="14"/>
  <c r="B12" i="14"/>
  <c r="R11" i="14"/>
  <c r="Q11" i="14"/>
  <c r="P11" i="14"/>
  <c r="O11" i="14"/>
  <c r="N11" i="14"/>
  <c r="M11" i="14"/>
  <c r="L11" i="14"/>
  <c r="K11" i="14"/>
  <c r="J11" i="14"/>
  <c r="I11" i="14"/>
  <c r="H11" i="14"/>
  <c r="G11" i="14"/>
  <c r="F11" i="14"/>
  <c r="E11" i="14"/>
  <c r="D11" i="14"/>
  <c r="C11" i="14"/>
  <c r="B11" i="14"/>
  <c r="R10" i="14"/>
  <c r="Q10" i="14"/>
  <c r="P10" i="14"/>
  <c r="O10" i="14"/>
  <c r="N10" i="14"/>
  <c r="M10" i="14"/>
  <c r="L10" i="14"/>
  <c r="K10" i="14"/>
  <c r="J10" i="14"/>
  <c r="I10" i="14"/>
  <c r="H10" i="14"/>
  <c r="G10" i="14"/>
  <c r="F10" i="14"/>
  <c r="E10" i="14"/>
  <c r="D10" i="14"/>
  <c r="C10" i="14"/>
  <c r="B10" i="14"/>
  <c r="R9" i="14"/>
  <c r="Q9" i="14"/>
  <c r="P9" i="14"/>
  <c r="O9" i="14"/>
  <c r="N9" i="14"/>
  <c r="M9" i="14"/>
  <c r="L9" i="14"/>
  <c r="K9" i="14"/>
  <c r="J9" i="14"/>
  <c r="I9" i="14"/>
  <c r="H9" i="14"/>
  <c r="G9" i="14"/>
  <c r="F9" i="14"/>
  <c r="E9" i="14"/>
  <c r="D9" i="14"/>
  <c r="C9" i="14"/>
  <c r="B9" i="14"/>
  <c r="R8" i="14"/>
  <c r="Q8" i="14"/>
  <c r="P8" i="14"/>
  <c r="O8" i="14"/>
  <c r="N8" i="14"/>
  <c r="M8" i="14"/>
  <c r="L8" i="14"/>
  <c r="K8" i="14"/>
  <c r="J8" i="14"/>
  <c r="I8" i="14"/>
  <c r="H8" i="14"/>
  <c r="G8" i="14"/>
  <c r="F8" i="14"/>
  <c r="E8" i="14"/>
  <c r="D8" i="14"/>
  <c r="C8" i="14"/>
  <c r="B8" i="14"/>
  <c r="R7" i="14"/>
  <c r="Q7" i="14"/>
  <c r="P7" i="14"/>
  <c r="O7" i="14"/>
  <c r="N7" i="14"/>
  <c r="M7" i="14"/>
  <c r="L7" i="14"/>
  <c r="K7" i="14"/>
  <c r="J7" i="14"/>
  <c r="I7" i="14"/>
  <c r="H7" i="14"/>
  <c r="G7" i="14"/>
  <c r="F7" i="14"/>
  <c r="E7" i="14"/>
  <c r="D7" i="14"/>
  <c r="C7" i="14"/>
  <c r="B7" i="14"/>
  <c r="P186" i="10"/>
  <c r="R184" i="10"/>
  <c r="Q184" i="10"/>
  <c r="P184" i="10"/>
  <c r="O184" i="10"/>
  <c r="N184" i="10"/>
  <c r="M184" i="10"/>
  <c r="L184" i="10"/>
  <c r="K184" i="10"/>
  <c r="J184" i="10"/>
  <c r="I184" i="10"/>
  <c r="H184" i="10"/>
  <c r="G184" i="10"/>
  <c r="F184" i="10"/>
  <c r="E184" i="10"/>
  <c r="D184" i="10"/>
  <c r="C184" i="10"/>
  <c r="R181" i="10"/>
  <c r="Q181" i="10"/>
  <c r="P181" i="10"/>
  <c r="O181" i="10"/>
  <c r="N181" i="10"/>
  <c r="M181" i="10"/>
  <c r="L181" i="10"/>
  <c r="K181" i="10"/>
  <c r="J181" i="10"/>
  <c r="I181" i="10"/>
  <c r="H181" i="10"/>
  <c r="G181" i="10"/>
  <c r="F181" i="10"/>
  <c r="E181" i="10"/>
  <c r="D181" i="10"/>
  <c r="C181" i="10"/>
  <c r="R180" i="10"/>
  <c r="Q180" i="10"/>
  <c r="P180" i="10"/>
  <c r="O180" i="10"/>
  <c r="N180" i="10"/>
  <c r="M180" i="10"/>
  <c r="L180" i="10"/>
  <c r="K180" i="10"/>
  <c r="J180" i="10"/>
  <c r="I180" i="10"/>
  <c r="H180" i="10"/>
  <c r="G180" i="10"/>
  <c r="F180" i="10"/>
  <c r="E180" i="10"/>
  <c r="D180" i="10"/>
  <c r="C180" i="10"/>
  <c r="R179" i="10"/>
  <c r="Q179" i="10"/>
  <c r="P179" i="10"/>
  <c r="O179" i="10"/>
  <c r="N179" i="10"/>
  <c r="M179" i="10"/>
  <c r="L179" i="10"/>
  <c r="K179" i="10"/>
  <c r="J179" i="10"/>
  <c r="I179" i="10"/>
  <c r="H179" i="10"/>
  <c r="G179" i="10"/>
  <c r="F179" i="10"/>
  <c r="E179" i="10"/>
  <c r="D179" i="10"/>
  <c r="C179" i="10"/>
  <c r="R178" i="10"/>
  <c r="Q178" i="10"/>
  <c r="P178" i="10"/>
  <c r="O178" i="10"/>
  <c r="N178" i="10"/>
  <c r="M178" i="10"/>
  <c r="L178" i="10"/>
  <c r="K178" i="10"/>
  <c r="J178" i="10"/>
  <c r="I178" i="10"/>
  <c r="H178" i="10"/>
  <c r="G178" i="10"/>
  <c r="F178" i="10"/>
  <c r="E178" i="10"/>
  <c r="D178" i="10"/>
  <c r="C178" i="10"/>
  <c r="P177" i="10"/>
  <c r="P511" i="4" s="1"/>
  <c r="H177" i="10"/>
  <c r="R175" i="10"/>
  <c r="Q175" i="10"/>
  <c r="P175" i="10"/>
  <c r="O175" i="10"/>
  <c r="N175" i="10"/>
  <c r="M175" i="10"/>
  <c r="L175" i="10"/>
  <c r="K175" i="10"/>
  <c r="J175" i="10"/>
  <c r="I175" i="10"/>
  <c r="H175" i="10"/>
  <c r="G175" i="10"/>
  <c r="F175" i="10"/>
  <c r="E175" i="10"/>
  <c r="D175" i="10"/>
  <c r="C175" i="10"/>
  <c r="R172" i="10"/>
  <c r="Q172" i="10"/>
  <c r="P172" i="10"/>
  <c r="O172" i="10"/>
  <c r="N172" i="10"/>
  <c r="M172" i="10"/>
  <c r="L172" i="10"/>
  <c r="K172" i="10"/>
  <c r="J172" i="10"/>
  <c r="I172" i="10"/>
  <c r="H172" i="10"/>
  <c r="G172" i="10"/>
  <c r="F172" i="10"/>
  <c r="E172" i="10"/>
  <c r="D172" i="10"/>
  <c r="C172" i="10"/>
  <c r="R171" i="10"/>
  <c r="Q171" i="10"/>
  <c r="P171" i="10"/>
  <c r="O171" i="10"/>
  <c r="N171" i="10"/>
  <c r="M171" i="10"/>
  <c r="L171" i="10"/>
  <c r="K171" i="10"/>
  <c r="J171" i="10"/>
  <c r="I171" i="10"/>
  <c r="H171" i="10"/>
  <c r="G171" i="10"/>
  <c r="F171" i="10"/>
  <c r="E171" i="10"/>
  <c r="D171" i="10"/>
  <c r="C171" i="10"/>
  <c r="R170" i="10"/>
  <c r="Q170" i="10"/>
  <c r="P170" i="10"/>
  <c r="O170" i="10"/>
  <c r="N170" i="10"/>
  <c r="M170" i="10"/>
  <c r="L170" i="10"/>
  <c r="K170" i="10"/>
  <c r="J170" i="10"/>
  <c r="I170" i="10"/>
  <c r="H170" i="10"/>
  <c r="G170" i="10"/>
  <c r="F170" i="10"/>
  <c r="E170" i="10"/>
  <c r="D170" i="10"/>
  <c r="C170" i="10"/>
  <c r="R169" i="10"/>
  <c r="Q169" i="10"/>
  <c r="P169" i="10"/>
  <c r="O169" i="10"/>
  <c r="N169" i="10"/>
  <c r="M169" i="10"/>
  <c r="L169" i="10"/>
  <c r="K169" i="10"/>
  <c r="J169" i="10"/>
  <c r="I169" i="10"/>
  <c r="H169" i="10"/>
  <c r="G169" i="10"/>
  <c r="F169" i="10"/>
  <c r="E169" i="10"/>
  <c r="D169" i="10"/>
  <c r="C169" i="10"/>
  <c r="H168" i="10"/>
  <c r="R166" i="10"/>
  <c r="Q166" i="10"/>
  <c r="P166" i="10"/>
  <c r="O166" i="10"/>
  <c r="N166" i="10"/>
  <c r="M166" i="10"/>
  <c r="L166" i="10"/>
  <c r="K166" i="10"/>
  <c r="J166" i="10"/>
  <c r="I166" i="10"/>
  <c r="H166" i="10"/>
  <c r="G166" i="10"/>
  <c r="F166" i="10"/>
  <c r="E166" i="10"/>
  <c r="D166" i="10"/>
  <c r="C166" i="10"/>
  <c r="R163" i="10"/>
  <c r="Q163" i="10"/>
  <c r="P163" i="10"/>
  <c r="O163" i="10"/>
  <c r="N163" i="10"/>
  <c r="M163" i="10"/>
  <c r="L163" i="10"/>
  <c r="K163" i="10"/>
  <c r="J163" i="10"/>
  <c r="I163" i="10"/>
  <c r="H163" i="10"/>
  <c r="G163" i="10"/>
  <c r="F163" i="10"/>
  <c r="E163" i="10"/>
  <c r="D163" i="10"/>
  <c r="C163" i="10"/>
  <c r="R162" i="10"/>
  <c r="Q162" i="10"/>
  <c r="P162" i="10"/>
  <c r="O162" i="10"/>
  <c r="N162" i="10"/>
  <c r="M162" i="10"/>
  <c r="L162" i="10"/>
  <c r="K162" i="10"/>
  <c r="J162" i="10"/>
  <c r="I162" i="10"/>
  <c r="H162" i="10"/>
  <c r="G162" i="10"/>
  <c r="F162" i="10"/>
  <c r="E162" i="10"/>
  <c r="D162" i="10"/>
  <c r="C162" i="10"/>
  <c r="R161" i="10"/>
  <c r="Q161" i="10"/>
  <c r="P161" i="10"/>
  <c r="O161" i="10"/>
  <c r="N161" i="10"/>
  <c r="M161" i="10"/>
  <c r="L161" i="10"/>
  <c r="K161" i="10"/>
  <c r="J161" i="10"/>
  <c r="I161" i="10"/>
  <c r="H161" i="10"/>
  <c r="G161" i="10"/>
  <c r="F161" i="10"/>
  <c r="E161" i="10"/>
  <c r="D161" i="10"/>
  <c r="C161" i="10"/>
  <c r="R160" i="10"/>
  <c r="R168" i="10" s="1"/>
  <c r="Q160" i="10"/>
  <c r="Q168" i="10" s="1"/>
  <c r="P160" i="10"/>
  <c r="P168" i="10" s="1"/>
  <c r="O160" i="10"/>
  <c r="O168" i="10" s="1"/>
  <c r="N160" i="10"/>
  <c r="N168" i="10" s="1"/>
  <c r="M160" i="10"/>
  <c r="M168" i="10" s="1"/>
  <c r="L160" i="10"/>
  <c r="L168" i="10" s="1"/>
  <c r="K160" i="10"/>
  <c r="K168" i="10" s="1"/>
  <c r="J160" i="10"/>
  <c r="J168" i="10" s="1"/>
  <c r="I160" i="10"/>
  <c r="I168" i="10" s="1"/>
  <c r="H160" i="10"/>
  <c r="G160" i="10"/>
  <c r="G168" i="10" s="1"/>
  <c r="F160" i="10"/>
  <c r="F168" i="10" s="1"/>
  <c r="E160" i="10"/>
  <c r="E168" i="10" s="1"/>
  <c r="D160" i="10"/>
  <c r="D168" i="10" s="1"/>
  <c r="C160" i="10"/>
  <c r="C168" i="10" s="1"/>
  <c r="R158" i="10"/>
  <c r="Q158" i="10"/>
  <c r="P158" i="10"/>
  <c r="P159" i="10" s="1"/>
  <c r="O158" i="10"/>
  <c r="N158" i="10"/>
  <c r="M158" i="10"/>
  <c r="L158" i="10"/>
  <c r="K158" i="10"/>
  <c r="J158" i="10"/>
  <c r="I158" i="10"/>
  <c r="H158" i="10"/>
  <c r="H159" i="10" s="1"/>
  <c r="G158" i="10"/>
  <c r="F158" i="10"/>
  <c r="E158" i="10"/>
  <c r="D158" i="10"/>
  <c r="C158" i="10"/>
  <c r="B158" i="10"/>
  <c r="R157" i="10"/>
  <c r="Q157" i="10"/>
  <c r="P157" i="10"/>
  <c r="O157" i="10"/>
  <c r="N157" i="10"/>
  <c r="M157" i="10"/>
  <c r="L157" i="10"/>
  <c r="K157" i="10"/>
  <c r="J157" i="10"/>
  <c r="I157" i="10"/>
  <c r="H157" i="10"/>
  <c r="G157" i="10"/>
  <c r="F157" i="10"/>
  <c r="E157" i="10"/>
  <c r="D157" i="10"/>
  <c r="C157" i="10"/>
  <c r="B157" i="10"/>
  <c r="R156" i="10"/>
  <c r="Q156" i="10"/>
  <c r="P156" i="10"/>
  <c r="O156" i="10"/>
  <c r="N156" i="10"/>
  <c r="M156" i="10"/>
  <c r="L156" i="10"/>
  <c r="K156" i="10"/>
  <c r="J156" i="10"/>
  <c r="I156" i="10"/>
  <c r="H156" i="10"/>
  <c r="G156" i="10"/>
  <c r="F156" i="10"/>
  <c r="E156" i="10"/>
  <c r="D156" i="10"/>
  <c r="C156" i="10"/>
  <c r="B156" i="10"/>
  <c r="R155" i="10"/>
  <c r="Q155" i="10"/>
  <c r="P155" i="10"/>
  <c r="O155" i="10"/>
  <c r="N155" i="10"/>
  <c r="M155" i="10"/>
  <c r="L155" i="10"/>
  <c r="K155" i="10"/>
  <c r="J155" i="10"/>
  <c r="I155" i="10"/>
  <c r="H155" i="10"/>
  <c r="G155" i="10"/>
  <c r="F155" i="10"/>
  <c r="E155" i="10"/>
  <c r="D155" i="10"/>
  <c r="C155" i="10"/>
  <c r="B155" i="10"/>
  <c r="R154" i="10"/>
  <c r="Q154" i="10"/>
  <c r="P154" i="10"/>
  <c r="O154" i="10"/>
  <c r="N154" i="10"/>
  <c r="M154" i="10"/>
  <c r="L154" i="10"/>
  <c r="K154" i="10"/>
  <c r="J154" i="10"/>
  <c r="I154" i="10"/>
  <c r="H154" i="10"/>
  <c r="G154" i="10"/>
  <c r="F154" i="10"/>
  <c r="E154" i="10"/>
  <c r="D154" i="10"/>
  <c r="C154" i="10"/>
  <c r="B154" i="10"/>
  <c r="R153" i="10"/>
  <c r="Q153" i="10"/>
  <c r="P153" i="10"/>
  <c r="O153" i="10"/>
  <c r="N153" i="10"/>
  <c r="M153" i="10"/>
  <c r="L153" i="10"/>
  <c r="K153" i="10"/>
  <c r="J153" i="10"/>
  <c r="I153" i="10"/>
  <c r="H153" i="10"/>
  <c r="G153" i="10"/>
  <c r="F153" i="10"/>
  <c r="E153" i="10"/>
  <c r="D153" i="10"/>
  <c r="C153" i="10"/>
  <c r="R152" i="10"/>
  <c r="Q152" i="10"/>
  <c r="P152" i="10"/>
  <c r="O152" i="10"/>
  <c r="N152" i="10"/>
  <c r="M152" i="10"/>
  <c r="L152" i="10"/>
  <c r="K152" i="10"/>
  <c r="J152" i="10"/>
  <c r="I152" i="10"/>
  <c r="H152" i="10"/>
  <c r="G152" i="10"/>
  <c r="F152" i="10"/>
  <c r="E152" i="10"/>
  <c r="D152" i="10"/>
  <c r="C152" i="10"/>
  <c r="R151" i="10"/>
  <c r="Q151" i="10"/>
  <c r="P151" i="10"/>
  <c r="O151" i="10"/>
  <c r="O159" i="10" s="1"/>
  <c r="N151" i="10"/>
  <c r="N159" i="10" s="1"/>
  <c r="M151" i="10"/>
  <c r="M159" i="10" s="1"/>
  <c r="L151" i="10"/>
  <c r="K151" i="10"/>
  <c r="J151" i="10"/>
  <c r="I151" i="10"/>
  <c r="H151" i="10"/>
  <c r="G151" i="10"/>
  <c r="G159" i="10" s="1"/>
  <c r="F151" i="10"/>
  <c r="F159" i="10" s="1"/>
  <c r="E151" i="10"/>
  <c r="E159" i="10" s="1"/>
  <c r="D151" i="10"/>
  <c r="C151" i="10"/>
  <c r="M150" i="10"/>
  <c r="E150" i="10"/>
  <c r="R149" i="10"/>
  <c r="Q149" i="10"/>
  <c r="P149" i="10"/>
  <c r="O149" i="10"/>
  <c r="N149" i="10"/>
  <c r="M149" i="10"/>
  <c r="L149" i="10"/>
  <c r="K149" i="10"/>
  <c r="J149" i="10"/>
  <c r="I149" i="10"/>
  <c r="H149" i="10"/>
  <c r="G149" i="10"/>
  <c r="F149" i="10"/>
  <c r="E149" i="10"/>
  <c r="D149" i="10"/>
  <c r="C149" i="10"/>
  <c r="B149" i="10"/>
  <c r="R148" i="10"/>
  <c r="Q148" i="10"/>
  <c r="P148" i="10"/>
  <c r="O148" i="10"/>
  <c r="N148" i="10"/>
  <c r="M148" i="10"/>
  <c r="L148" i="10"/>
  <c r="K148" i="10"/>
  <c r="J148" i="10"/>
  <c r="I148" i="10"/>
  <c r="H148" i="10"/>
  <c r="G148" i="10"/>
  <c r="F148" i="10"/>
  <c r="E148" i="10"/>
  <c r="D148" i="10"/>
  <c r="C148" i="10"/>
  <c r="B148" i="10"/>
  <c r="R147" i="10"/>
  <c r="Q147" i="10"/>
  <c r="P147" i="10"/>
  <c r="O147" i="10"/>
  <c r="N147" i="10"/>
  <c r="M147" i="10"/>
  <c r="L147" i="10"/>
  <c r="K147" i="10"/>
  <c r="J147" i="10"/>
  <c r="I147" i="10"/>
  <c r="H147" i="10"/>
  <c r="G147" i="10"/>
  <c r="F147" i="10"/>
  <c r="E147" i="10"/>
  <c r="D147" i="10"/>
  <c r="C147" i="10"/>
  <c r="B147" i="10"/>
  <c r="R146" i="10"/>
  <c r="Q146" i="10"/>
  <c r="P146" i="10"/>
  <c r="O146" i="10"/>
  <c r="N146" i="10"/>
  <c r="M146" i="10"/>
  <c r="L146" i="10"/>
  <c r="K146" i="10"/>
  <c r="J146" i="10"/>
  <c r="I146" i="10"/>
  <c r="H146" i="10"/>
  <c r="G146" i="10"/>
  <c r="F146" i="10"/>
  <c r="E146" i="10"/>
  <c r="D146" i="10"/>
  <c r="C146" i="10"/>
  <c r="B146" i="10"/>
  <c r="R145" i="10"/>
  <c r="Q145" i="10"/>
  <c r="P145" i="10"/>
  <c r="O145" i="10"/>
  <c r="N145" i="10"/>
  <c r="M145" i="10"/>
  <c r="L145" i="10"/>
  <c r="K145" i="10"/>
  <c r="J145" i="10"/>
  <c r="I145" i="10"/>
  <c r="H145" i="10"/>
  <c r="G145" i="10"/>
  <c r="F145" i="10"/>
  <c r="E145" i="10"/>
  <c r="D145" i="10"/>
  <c r="C145" i="10"/>
  <c r="B145" i="10"/>
  <c r="R144" i="10"/>
  <c r="Q144" i="10"/>
  <c r="P144" i="10"/>
  <c r="O144" i="10"/>
  <c r="N144" i="10"/>
  <c r="M144" i="10"/>
  <c r="L144" i="10"/>
  <c r="K144" i="10"/>
  <c r="J144" i="10"/>
  <c r="I144" i="10"/>
  <c r="H144" i="10"/>
  <c r="G144" i="10"/>
  <c r="F144" i="10"/>
  <c r="E144" i="10"/>
  <c r="D144" i="10"/>
  <c r="C144" i="10"/>
  <c r="R143" i="10"/>
  <c r="Q143" i="10"/>
  <c r="P143" i="10"/>
  <c r="O143" i="10"/>
  <c r="N143" i="10"/>
  <c r="M143" i="10"/>
  <c r="L143" i="10"/>
  <c r="K143" i="10"/>
  <c r="J143" i="10"/>
  <c r="I143" i="10"/>
  <c r="H143" i="10"/>
  <c r="G143" i="10"/>
  <c r="F143" i="10"/>
  <c r="E143" i="10"/>
  <c r="D143" i="10"/>
  <c r="C143" i="10"/>
  <c r="R142" i="10"/>
  <c r="R150" i="10" s="1"/>
  <c r="Q142" i="10"/>
  <c r="Q150" i="10" s="1"/>
  <c r="P142" i="10"/>
  <c r="P150" i="10" s="1"/>
  <c r="O142" i="10"/>
  <c r="O150" i="10" s="1"/>
  <c r="N142" i="10"/>
  <c r="N150" i="10" s="1"/>
  <c r="M142" i="10"/>
  <c r="L142" i="10"/>
  <c r="L150" i="10" s="1"/>
  <c r="K142" i="10"/>
  <c r="K150" i="10" s="1"/>
  <c r="J142" i="10"/>
  <c r="J150" i="10" s="1"/>
  <c r="I142" i="10"/>
  <c r="I150" i="10" s="1"/>
  <c r="H142" i="10"/>
  <c r="H150" i="10" s="1"/>
  <c r="G142" i="10"/>
  <c r="G150" i="10" s="1"/>
  <c r="F142" i="10"/>
  <c r="F150" i="10" s="1"/>
  <c r="E142" i="10"/>
  <c r="D142" i="10"/>
  <c r="D150" i="10" s="1"/>
  <c r="C142" i="10"/>
  <c r="C150" i="10" s="1"/>
  <c r="J141" i="10"/>
  <c r="R140" i="10"/>
  <c r="R141" i="10" s="1"/>
  <c r="Q140" i="10"/>
  <c r="P140" i="10"/>
  <c r="O140" i="10"/>
  <c r="N140" i="10"/>
  <c r="M140" i="10"/>
  <c r="L140" i="10"/>
  <c r="K140" i="10"/>
  <c r="J140" i="10"/>
  <c r="I140" i="10"/>
  <c r="H140" i="10"/>
  <c r="G140" i="10"/>
  <c r="F140" i="10"/>
  <c r="E140" i="10"/>
  <c r="D140" i="10"/>
  <c r="C140" i="10"/>
  <c r="B140" i="10"/>
  <c r="R139" i="10"/>
  <c r="Q139" i="10"/>
  <c r="P139" i="10"/>
  <c r="O139" i="10"/>
  <c r="N139" i="10"/>
  <c r="M139" i="10"/>
  <c r="L139" i="10"/>
  <c r="K139" i="10"/>
  <c r="J139" i="10"/>
  <c r="I139" i="10"/>
  <c r="H139" i="10"/>
  <c r="G139" i="10"/>
  <c r="F139" i="10"/>
  <c r="E139" i="10"/>
  <c r="D139" i="10"/>
  <c r="C139" i="10"/>
  <c r="B139" i="10"/>
  <c r="R138" i="10"/>
  <c r="Q138" i="10"/>
  <c r="P138" i="10"/>
  <c r="O138" i="10"/>
  <c r="N138" i="10"/>
  <c r="M138" i="10"/>
  <c r="L138" i="10"/>
  <c r="K138" i="10"/>
  <c r="J138" i="10"/>
  <c r="I138" i="10"/>
  <c r="H138" i="10"/>
  <c r="G138" i="10"/>
  <c r="F138" i="10"/>
  <c r="E138" i="10"/>
  <c r="D138" i="10"/>
  <c r="C138" i="10"/>
  <c r="B138" i="10"/>
  <c r="R137" i="10"/>
  <c r="Q137" i="10"/>
  <c r="P137" i="10"/>
  <c r="O137" i="10"/>
  <c r="N137" i="10"/>
  <c r="M137" i="10"/>
  <c r="L137" i="10"/>
  <c r="K137" i="10"/>
  <c r="J137" i="10"/>
  <c r="I137" i="10"/>
  <c r="H137" i="10"/>
  <c r="G137" i="10"/>
  <c r="F137" i="10"/>
  <c r="E137" i="10"/>
  <c r="D137" i="10"/>
  <c r="C137" i="10"/>
  <c r="B137" i="10"/>
  <c r="R136" i="10"/>
  <c r="Q136" i="10"/>
  <c r="P136" i="10"/>
  <c r="O136" i="10"/>
  <c r="N136" i="10"/>
  <c r="M136" i="10"/>
  <c r="L136" i="10"/>
  <c r="K136" i="10"/>
  <c r="J136" i="10"/>
  <c r="I136" i="10"/>
  <c r="H136" i="10"/>
  <c r="G136" i="10"/>
  <c r="F136" i="10"/>
  <c r="E136" i="10"/>
  <c r="D136" i="10"/>
  <c r="C136" i="10"/>
  <c r="B136" i="10"/>
  <c r="R135" i="10"/>
  <c r="Q135" i="10"/>
  <c r="P135" i="10"/>
  <c r="O135" i="10"/>
  <c r="N135" i="10"/>
  <c r="M135" i="10"/>
  <c r="L135" i="10"/>
  <c r="K135" i="10"/>
  <c r="J135" i="10"/>
  <c r="I135" i="10"/>
  <c r="H135" i="10"/>
  <c r="G135" i="10"/>
  <c r="F135" i="10"/>
  <c r="E135" i="10"/>
  <c r="D135" i="10"/>
  <c r="C135" i="10"/>
  <c r="R134" i="10"/>
  <c r="Q134" i="10"/>
  <c r="P134" i="10"/>
  <c r="O134" i="10"/>
  <c r="N134" i="10"/>
  <c r="M134" i="10"/>
  <c r="L134" i="10"/>
  <c r="K134" i="10"/>
  <c r="J134" i="10"/>
  <c r="I134" i="10"/>
  <c r="H134" i="10"/>
  <c r="G134" i="10"/>
  <c r="F134" i="10"/>
  <c r="E134" i="10"/>
  <c r="D134" i="10"/>
  <c r="C134" i="10"/>
  <c r="R133" i="10"/>
  <c r="Q133" i="10"/>
  <c r="Q141" i="10" s="1"/>
  <c r="P133" i="10"/>
  <c r="P141" i="10" s="1"/>
  <c r="O133" i="10"/>
  <c r="O141" i="10" s="1"/>
  <c r="N133" i="10"/>
  <c r="N141" i="10" s="1"/>
  <c r="M133" i="10"/>
  <c r="L133" i="10"/>
  <c r="K133" i="10"/>
  <c r="K141" i="10" s="1"/>
  <c r="J133" i="10"/>
  <c r="I133" i="10"/>
  <c r="I141" i="10" s="1"/>
  <c r="H133" i="10"/>
  <c r="H141" i="10" s="1"/>
  <c r="G133" i="10"/>
  <c r="G141" i="10" s="1"/>
  <c r="F133" i="10"/>
  <c r="F141" i="10" s="1"/>
  <c r="E133" i="10"/>
  <c r="D133" i="10"/>
  <c r="C133" i="10"/>
  <c r="C141" i="10" s="1"/>
  <c r="O132" i="10"/>
  <c r="R131" i="10"/>
  <c r="Q131" i="10"/>
  <c r="P131" i="10"/>
  <c r="O131" i="10"/>
  <c r="N131" i="10"/>
  <c r="M131" i="10"/>
  <c r="L131" i="10"/>
  <c r="K131" i="10"/>
  <c r="J131" i="10"/>
  <c r="I131" i="10"/>
  <c r="H131" i="10"/>
  <c r="G131" i="10"/>
  <c r="G132" i="10" s="1"/>
  <c r="F131" i="10"/>
  <c r="E131" i="10"/>
  <c r="D131" i="10"/>
  <c r="C131" i="10"/>
  <c r="B131" i="10"/>
  <c r="R130" i="10"/>
  <c r="Q130" i="10"/>
  <c r="P130" i="10"/>
  <c r="O130" i="10"/>
  <c r="N130" i="10"/>
  <c r="M130" i="10"/>
  <c r="L130" i="10"/>
  <c r="K130" i="10"/>
  <c r="J130" i="10"/>
  <c r="I130" i="10"/>
  <c r="H130" i="10"/>
  <c r="G130" i="10"/>
  <c r="F130" i="10"/>
  <c r="E130" i="10"/>
  <c r="D130" i="10"/>
  <c r="C130" i="10"/>
  <c r="B130" i="10"/>
  <c r="R129" i="10"/>
  <c r="Q129" i="10"/>
  <c r="P129" i="10"/>
  <c r="O129" i="10"/>
  <c r="N129" i="10"/>
  <c r="M129" i="10"/>
  <c r="L129" i="10"/>
  <c r="K129" i="10"/>
  <c r="J129" i="10"/>
  <c r="I129" i="10"/>
  <c r="H129" i="10"/>
  <c r="G129" i="10"/>
  <c r="F129" i="10"/>
  <c r="E129" i="10"/>
  <c r="D129" i="10"/>
  <c r="C129" i="10"/>
  <c r="B129" i="10"/>
  <c r="R128" i="10"/>
  <c r="Q128" i="10"/>
  <c r="P128" i="10"/>
  <c r="O128" i="10"/>
  <c r="N128" i="10"/>
  <c r="M128" i="10"/>
  <c r="L128" i="10"/>
  <c r="K128" i="10"/>
  <c r="J128" i="10"/>
  <c r="I128" i="10"/>
  <c r="H128" i="10"/>
  <c r="G128" i="10"/>
  <c r="F128" i="10"/>
  <c r="E128" i="10"/>
  <c r="D128" i="10"/>
  <c r="C128" i="10"/>
  <c r="B128" i="10"/>
  <c r="R127" i="10"/>
  <c r="Q127" i="10"/>
  <c r="P127" i="10"/>
  <c r="O127" i="10"/>
  <c r="N127" i="10"/>
  <c r="M127" i="10"/>
  <c r="L127" i="10"/>
  <c r="K127" i="10"/>
  <c r="J127" i="10"/>
  <c r="I127" i="10"/>
  <c r="H127" i="10"/>
  <c r="G127" i="10"/>
  <c r="F127" i="10"/>
  <c r="E127" i="10"/>
  <c r="D127" i="10"/>
  <c r="C127" i="10"/>
  <c r="B127" i="10"/>
  <c r="R126" i="10"/>
  <c r="Q126" i="10"/>
  <c r="P126" i="10"/>
  <c r="O126" i="10"/>
  <c r="N126" i="10"/>
  <c r="M126" i="10"/>
  <c r="L126" i="10"/>
  <c r="K126" i="10"/>
  <c r="J126" i="10"/>
  <c r="I126" i="10"/>
  <c r="H126" i="10"/>
  <c r="G126" i="10"/>
  <c r="F126" i="10"/>
  <c r="E126" i="10"/>
  <c r="D126" i="10"/>
  <c r="C126" i="10"/>
  <c r="R125" i="10"/>
  <c r="Q125" i="10"/>
  <c r="P125" i="10"/>
  <c r="O125" i="10"/>
  <c r="N125" i="10"/>
  <c r="M125" i="10"/>
  <c r="L125" i="10"/>
  <c r="K125" i="10"/>
  <c r="J125" i="10"/>
  <c r="I125" i="10"/>
  <c r="H125" i="10"/>
  <c r="G125" i="10"/>
  <c r="F125" i="10"/>
  <c r="E125" i="10"/>
  <c r="D125" i="10"/>
  <c r="C125" i="10"/>
  <c r="R124" i="10"/>
  <c r="R132" i="10" s="1"/>
  <c r="Q124" i="10"/>
  <c r="Q132" i="10" s="1"/>
  <c r="P124" i="10"/>
  <c r="O124" i="10"/>
  <c r="N124" i="10"/>
  <c r="N132" i="10" s="1"/>
  <c r="M124" i="10"/>
  <c r="M132" i="10" s="1"/>
  <c r="L124" i="10"/>
  <c r="L132" i="10" s="1"/>
  <c r="K124" i="10"/>
  <c r="J124" i="10"/>
  <c r="J132" i="10" s="1"/>
  <c r="I124" i="10"/>
  <c r="I132" i="10" s="1"/>
  <c r="H124" i="10"/>
  <c r="G124" i="10"/>
  <c r="F124" i="10"/>
  <c r="F132" i="10" s="1"/>
  <c r="E124" i="10"/>
  <c r="E132" i="10" s="1"/>
  <c r="D124" i="10"/>
  <c r="D132" i="10" s="1"/>
  <c r="C124" i="10"/>
  <c r="R122" i="10"/>
  <c r="Q122" i="10"/>
  <c r="P122" i="10"/>
  <c r="O122" i="10"/>
  <c r="N122" i="10"/>
  <c r="M122" i="10"/>
  <c r="L122" i="10"/>
  <c r="L123" i="10" s="1"/>
  <c r="L343" i="4" s="1"/>
  <c r="K122" i="10"/>
  <c r="J122" i="10"/>
  <c r="I122" i="10"/>
  <c r="H122" i="10"/>
  <c r="G122" i="10"/>
  <c r="F122" i="10"/>
  <c r="E122" i="10"/>
  <c r="D122" i="10"/>
  <c r="D123" i="10" s="1"/>
  <c r="C122" i="10"/>
  <c r="B122" i="10"/>
  <c r="R121" i="10"/>
  <c r="Q121" i="10"/>
  <c r="P121" i="10"/>
  <c r="O121" i="10"/>
  <c r="N121" i="10"/>
  <c r="M121" i="10"/>
  <c r="L121" i="10"/>
  <c r="K121" i="10"/>
  <c r="J121" i="10"/>
  <c r="I121" i="10"/>
  <c r="H121" i="10"/>
  <c r="G121" i="10"/>
  <c r="F121" i="10"/>
  <c r="E121" i="10"/>
  <c r="D121" i="10"/>
  <c r="C121" i="10"/>
  <c r="B121" i="10"/>
  <c r="R120" i="10"/>
  <c r="Q120" i="10"/>
  <c r="P120" i="10"/>
  <c r="O120" i="10"/>
  <c r="N120" i="10"/>
  <c r="M120" i="10"/>
  <c r="L120" i="10"/>
  <c r="K120" i="10"/>
  <c r="J120" i="10"/>
  <c r="I120" i="10"/>
  <c r="H120" i="10"/>
  <c r="G120" i="10"/>
  <c r="F120" i="10"/>
  <c r="E120" i="10"/>
  <c r="D120" i="10"/>
  <c r="C120" i="10"/>
  <c r="B120" i="10"/>
  <c r="R119" i="10"/>
  <c r="Q119" i="10"/>
  <c r="P119" i="10"/>
  <c r="O119" i="10"/>
  <c r="N119" i="10"/>
  <c r="M119" i="10"/>
  <c r="L119" i="10"/>
  <c r="K119" i="10"/>
  <c r="J119" i="10"/>
  <c r="I119" i="10"/>
  <c r="H119" i="10"/>
  <c r="G119" i="10"/>
  <c r="F119" i="10"/>
  <c r="E119" i="10"/>
  <c r="D119" i="10"/>
  <c r="C119" i="10"/>
  <c r="B119" i="10"/>
  <c r="R118" i="10"/>
  <c r="Q118" i="10"/>
  <c r="P118" i="10"/>
  <c r="O118" i="10"/>
  <c r="N118" i="10"/>
  <c r="M118" i="10"/>
  <c r="L118" i="10"/>
  <c r="K118" i="10"/>
  <c r="J118" i="10"/>
  <c r="I118" i="10"/>
  <c r="H118" i="10"/>
  <c r="G118" i="10"/>
  <c r="F118" i="10"/>
  <c r="E118" i="10"/>
  <c r="D118" i="10"/>
  <c r="C118" i="10"/>
  <c r="B118" i="10"/>
  <c r="R117" i="10"/>
  <c r="Q117" i="10"/>
  <c r="P117" i="10"/>
  <c r="O117" i="10"/>
  <c r="N117" i="10"/>
  <c r="M117" i="10"/>
  <c r="L117" i="10"/>
  <c r="K117" i="10"/>
  <c r="J117" i="10"/>
  <c r="I117" i="10"/>
  <c r="H117" i="10"/>
  <c r="G117" i="10"/>
  <c r="F117" i="10"/>
  <c r="E117" i="10"/>
  <c r="D117" i="10"/>
  <c r="C117" i="10"/>
  <c r="R116" i="10"/>
  <c r="Q116" i="10"/>
  <c r="P116" i="10"/>
  <c r="O116" i="10"/>
  <c r="N116" i="10"/>
  <c r="M116" i="10"/>
  <c r="L116" i="10"/>
  <c r="K116" i="10"/>
  <c r="J116" i="10"/>
  <c r="I116" i="10"/>
  <c r="H116" i="10"/>
  <c r="G116" i="10"/>
  <c r="F116" i="10"/>
  <c r="E116" i="10"/>
  <c r="D116" i="10"/>
  <c r="C116" i="10"/>
  <c r="R115" i="10"/>
  <c r="R123" i="10" s="1"/>
  <c r="Q115" i="10"/>
  <c r="Q123" i="10" s="1"/>
  <c r="P115" i="10"/>
  <c r="O115" i="10"/>
  <c r="N115" i="10"/>
  <c r="M115" i="10"/>
  <c r="L115" i="10"/>
  <c r="K115" i="10"/>
  <c r="K123" i="10" s="1"/>
  <c r="J115" i="10"/>
  <c r="J123" i="10" s="1"/>
  <c r="I115" i="10"/>
  <c r="I123" i="10" s="1"/>
  <c r="H115" i="10"/>
  <c r="G115" i="10"/>
  <c r="F115" i="10"/>
  <c r="E115" i="10"/>
  <c r="D115" i="10"/>
  <c r="C115" i="10"/>
  <c r="C123" i="10" s="1"/>
  <c r="I114" i="10"/>
  <c r="R113" i="10"/>
  <c r="Q113" i="10"/>
  <c r="Q114" i="10" s="1"/>
  <c r="P113" i="10"/>
  <c r="O113" i="10"/>
  <c r="N113" i="10"/>
  <c r="M113" i="10"/>
  <c r="L113" i="10"/>
  <c r="K113" i="10"/>
  <c r="J113" i="10"/>
  <c r="I113" i="10"/>
  <c r="H113" i="10"/>
  <c r="G113" i="10"/>
  <c r="F113" i="10"/>
  <c r="E113" i="10"/>
  <c r="D113" i="10"/>
  <c r="C113" i="10"/>
  <c r="B113" i="10"/>
  <c r="R112" i="10"/>
  <c r="Q112" i="10"/>
  <c r="P112" i="10"/>
  <c r="O112" i="10"/>
  <c r="N112" i="10"/>
  <c r="M112" i="10"/>
  <c r="L112" i="10"/>
  <c r="K112" i="10"/>
  <c r="J112" i="10"/>
  <c r="I112" i="10"/>
  <c r="H112" i="10"/>
  <c r="G112" i="10"/>
  <c r="F112" i="10"/>
  <c r="E112" i="10"/>
  <c r="D112" i="10"/>
  <c r="C112" i="10"/>
  <c r="B112" i="10"/>
  <c r="R111" i="10"/>
  <c r="Q111" i="10"/>
  <c r="P111" i="10"/>
  <c r="O111" i="10"/>
  <c r="N111" i="10"/>
  <c r="M111" i="10"/>
  <c r="L111" i="10"/>
  <c r="K111" i="10"/>
  <c r="J111" i="10"/>
  <c r="I111" i="10"/>
  <c r="H111" i="10"/>
  <c r="G111" i="10"/>
  <c r="F111" i="10"/>
  <c r="E111" i="10"/>
  <c r="D111" i="10"/>
  <c r="C111" i="10"/>
  <c r="B111" i="10"/>
  <c r="R110" i="10"/>
  <c r="Q110" i="10"/>
  <c r="P110" i="10"/>
  <c r="O110" i="10"/>
  <c r="N110" i="10"/>
  <c r="M110" i="10"/>
  <c r="L110" i="10"/>
  <c r="K110" i="10"/>
  <c r="J110" i="10"/>
  <c r="I110" i="10"/>
  <c r="H110" i="10"/>
  <c r="G110" i="10"/>
  <c r="F110" i="10"/>
  <c r="E110" i="10"/>
  <c r="D110" i="10"/>
  <c r="C110" i="10"/>
  <c r="B110" i="10"/>
  <c r="R109" i="10"/>
  <c r="Q109" i="10"/>
  <c r="P109" i="10"/>
  <c r="O109" i="10"/>
  <c r="N109" i="10"/>
  <c r="M109" i="10"/>
  <c r="L109" i="10"/>
  <c r="K109" i="10"/>
  <c r="J109" i="10"/>
  <c r="I109" i="10"/>
  <c r="H109" i="10"/>
  <c r="G109" i="10"/>
  <c r="F109" i="10"/>
  <c r="E109" i="10"/>
  <c r="D109" i="10"/>
  <c r="C109" i="10"/>
  <c r="B109" i="10"/>
  <c r="R108" i="10"/>
  <c r="Q108" i="10"/>
  <c r="P108" i="10"/>
  <c r="O108" i="10"/>
  <c r="N108" i="10"/>
  <c r="M108" i="10"/>
  <c r="L108" i="10"/>
  <c r="K108" i="10"/>
  <c r="J108" i="10"/>
  <c r="I108" i="10"/>
  <c r="H108" i="10"/>
  <c r="G108" i="10"/>
  <c r="F108" i="10"/>
  <c r="E108" i="10"/>
  <c r="D108" i="10"/>
  <c r="C108" i="10"/>
  <c r="R107" i="10"/>
  <c r="Q107" i="10"/>
  <c r="P107" i="10"/>
  <c r="O107" i="10"/>
  <c r="N107" i="10"/>
  <c r="M107" i="10"/>
  <c r="L107" i="10"/>
  <c r="K107" i="10"/>
  <c r="J107" i="10"/>
  <c r="I107" i="10"/>
  <c r="H107" i="10"/>
  <c r="G107" i="10"/>
  <c r="F107" i="10"/>
  <c r="E107" i="10"/>
  <c r="D107" i="10"/>
  <c r="C107" i="10"/>
  <c r="R106" i="10"/>
  <c r="R114" i="10" s="1"/>
  <c r="Q106" i="10"/>
  <c r="P106" i="10"/>
  <c r="P114" i="10" s="1"/>
  <c r="O106" i="10"/>
  <c r="O114" i="10" s="1"/>
  <c r="N106" i="10"/>
  <c r="N114" i="10" s="1"/>
  <c r="M106" i="10"/>
  <c r="M114" i="10" s="1"/>
  <c r="L106" i="10"/>
  <c r="L114" i="10" s="1"/>
  <c r="K106" i="10"/>
  <c r="K114" i="10" s="1"/>
  <c r="J106" i="10"/>
  <c r="J114" i="10" s="1"/>
  <c r="I106" i="10"/>
  <c r="H106" i="10"/>
  <c r="H114" i="10" s="1"/>
  <c r="G106" i="10"/>
  <c r="G114" i="10" s="1"/>
  <c r="F106" i="10"/>
  <c r="F114" i="10" s="1"/>
  <c r="E106" i="10"/>
  <c r="E114" i="10" s="1"/>
  <c r="D106" i="10"/>
  <c r="D114" i="10" s="1"/>
  <c r="C106" i="10"/>
  <c r="C114" i="10" s="1"/>
  <c r="R104" i="10"/>
  <c r="Q104" i="10"/>
  <c r="P104" i="10"/>
  <c r="O104" i="10"/>
  <c r="N104" i="10"/>
  <c r="N105" i="10" s="1"/>
  <c r="M104" i="10"/>
  <c r="L104" i="10"/>
  <c r="K104" i="10"/>
  <c r="J104" i="10"/>
  <c r="I104" i="10"/>
  <c r="H104" i="10"/>
  <c r="G104" i="10"/>
  <c r="F104" i="10"/>
  <c r="F105" i="10" s="1"/>
  <c r="E104" i="10"/>
  <c r="D104" i="10"/>
  <c r="C104" i="10"/>
  <c r="B104" i="10"/>
  <c r="R103" i="10"/>
  <c r="Q103" i="10"/>
  <c r="P103" i="10"/>
  <c r="O103" i="10"/>
  <c r="N103" i="10"/>
  <c r="M103" i="10"/>
  <c r="L103" i="10"/>
  <c r="K103" i="10"/>
  <c r="J103" i="10"/>
  <c r="I103" i="10"/>
  <c r="H103" i="10"/>
  <c r="G103" i="10"/>
  <c r="F103" i="10"/>
  <c r="E103" i="10"/>
  <c r="D103" i="10"/>
  <c r="C103" i="10"/>
  <c r="B103" i="10"/>
  <c r="R102" i="10"/>
  <c r="Q102" i="10"/>
  <c r="P102" i="10"/>
  <c r="O102" i="10"/>
  <c r="N102" i="10"/>
  <c r="M102" i="10"/>
  <c r="L102" i="10"/>
  <c r="K102" i="10"/>
  <c r="J102" i="10"/>
  <c r="I102" i="10"/>
  <c r="H102" i="10"/>
  <c r="G102" i="10"/>
  <c r="F102" i="10"/>
  <c r="E102" i="10"/>
  <c r="D102" i="10"/>
  <c r="C102" i="10"/>
  <c r="B102" i="10"/>
  <c r="R101" i="10"/>
  <c r="Q101" i="10"/>
  <c r="P101" i="10"/>
  <c r="O101" i="10"/>
  <c r="N101" i="10"/>
  <c r="M101" i="10"/>
  <c r="L101" i="10"/>
  <c r="K101" i="10"/>
  <c r="J101" i="10"/>
  <c r="I101" i="10"/>
  <c r="H101" i="10"/>
  <c r="G101" i="10"/>
  <c r="F101" i="10"/>
  <c r="E101" i="10"/>
  <c r="D101" i="10"/>
  <c r="C101" i="10"/>
  <c r="B101" i="10"/>
  <c r="R100" i="10"/>
  <c r="Q100" i="10"/>
  <c r="P100" i="10"/>
  <c r="O100" i="10"/>
  <c r="N100" i="10"/>
  <c r="M100" i="10"/>
  <c r="L100" i="10"/>
  <c r="K100" i="10"/>
  <c r="J100" i="10"/>
  <c r="I100" i="10"/>
  <c r="H100" i="10"/>
  <c r="G100" i="10"/>
  <c r="F100" i="10"/>
  <c r="E100" i="10"/>
  <c r="D100" i="10"/>
  <c r="C100" i="10"/>
  <c r="B100" i="10"/>
  <c r="R99" i="10"/>
  <c r="Q99" i="10"/>
  <c r="P99" i="10"/>
  <c r="O99" i="10"/>
  <c r="N99" i="10"/>
  <c r="M99" i="10"/>
  <c r="L99" i="10"/>
  <c r="K99" i="10"/>
  <c r="J99" i="10"/>
  <c r="I99" i="10"/>
  <c r="H99" i="10"/>
  <c r="G99" i="10"/>
  <c r="F99" i="10"/>
  <c r="E99" i="10"/>
  <c r="D99" i="10"/>
  <c r="C99" i="10"/>
  <c r="R98" i="10"/>
  <c r="Q98" i="10"/>
  <c r="P98" i="10"/>
  <c r="O98" i="10"/>
  <c r="N98" i="10"/>
  <c r="M98" i="10"/>
  <c r="L98" i="10"/>
  <c r="K98" i="10"/>
  <c r="J98" i="10"/>
  <c r="I98" i="10"/>
  <c r="H98" i="10"/>
  <c r="G98" i="10"/>
  <c r="F98" i="10"/>
  <c r="E98" i="10"/>
  <c r="D98" i="10"/>
  <c r="C98" i="10"/>
  <c r="R97" i="10"/>
  <c r="R105" i="10" s="1"/>
  <c r="Q97" i="10"/>
  <c r="P97" i="10"/>
  <c r="O97" i="10"/>
  <c r="O105" i="10" s="1"/>
  <c r="N97" i="10"/>
  <c r="M97" i="10"/>
  <c r="M105" i="10" s="1"/>
  <c r="L97" i="10"/>
  <c r="L105" i="10" s="1"/>
  <c r="K97" i="10"/>
  <c r="K105" i="10" s="1"/>
  <c r="J97" i="10"/>
  <c r="J105" i="10" s="1"/>
  <c r="I97" i="10"/>
  <c r="H97" i="10"/>
  <c r="G97" i="10"/>
  <c r="G105" i="10" s="1"/>
  <c r="F97" i="10"/>
  <c r="E97" i="10"/>
  <c r="E105" i="10" s="1"/>
  <c r="D97" i="10"/>
  <c r="D105" i="10" s="1"/>
  <c r="C97" i="10"/>
  <c r="C105" i="10" s="1"/>
  <c r="L96" i="10"/>
  <c r="R95" i="10"/>
  <c r="Q95" i="10"/>
  <c r="P95" i="10"/>
  <c r="O95" i="10"/>
  <c r="N95" i="10"/>
  <c r="M95" i="10"/>
  <c r="L95" i="10"/>
  <c r="K95" i="10"/>
  <c r="J95" i="10"/>
  <c r="I95" i="10"/>
  <c r="H95" i="10"/>
  <c r="G95" i="10"/>
  <c r="F95" i="10"/>
  <c r="E95" i="10"/>
  <c r="D95" i="10"/>
  <c r="C95" i="10"/>
  <c r="R94" i="10"/>
  <c r="Q94" i="10"/>
  <c r="P94" i="10"/>
  <c r="O94" i="10"/>
  <c r="N94" i="10"/>
  <c r="M94" i="10"/>
  <c r="L94" i="10"/>
  <c r="K94" i="10"/>
  <c r="J94" i="10"/>
  <c r="I94" i="10"/>
  <c r="H94" i="10"/>
  <c r="G94" i="10"/>
  <c r="F94" i="10"/>
  <c r="E94" i="10"/>
  <c r="D94" i="10"/>
  <c r="C94" i="10"/>
  <c r="R93" i="10"/>
  <c r="Q93" i="10"/>
  <c r="P93" i="10"/>
  <c r="O93" i="10"/>
  <c r="N93" i="10"/>
  <c r="M93" i="10"/>
  <c r="L93" i="10"/>
  <c r="K93" i="10"/>
  <c r="J93" i="10"/>
  <c r="I93" i="10"/>
  <c r="H93" i="10"/>
  <c r="G93" i="10"/>
  <c r="F93" i="10"/>
  <c r="E93" i="10"/>
  <c r="D93" i="10"/>
  <c r="C93" i="10"/>
  <c r="S93" i="10" s="1"/>
  <c r="R92" i="10"/>
  <c r="Q92" i="10"/>
  <c r="P92" i="10"/>
  <c r="O92" i="10"/>
  <c r="N92" i="10"/>
  <c r="M92" i="10"/>
  <c r="L92" i="10"/>
  <c r="K92" i="10"/>
  <c r="J92" i="10"/>
  <c r="I92" i="10"/>
  <c r="H92" i="10"/>
  <c r="G92" i="10"/>
  <c r="F92" i="10"/>
  <c r="E92" i="10"/>
  <c r="D92" i="10"/>
  <c r="C92" i="10"/>
  <c r="R91" i="10"/>
  <c r="Q91" i="10"/>
  <c r="P91" i="10"/>
  <c r="O91" i="10"/>
  <c r="N91" i="10"/>
  <c r="M91" i="10"/>
  <c r="L91" i="10"/>
  <c r="K91" i="10"/>
  <c r="J91" i="10"/>
  <c r="I91" i="10"/>
  <c r="H91" i="10"/>
  <c r="G91" i="10"/>
  <c r="F91" i="10"/>
  <c r="E91" i="10"/>
  <c r="D91" i="10"/>
  <c r="C91" i="10"/>
  <c r="R90" i="10"/>
  <c r="Q90" i="10"/>
  <c r="P90" i="10"/>
  <c r="O90" i="10"/>
  <c r="N90" i="10"/>
  <c r="M90" i="10"/>
  <c r="L90" i="10"/>
  <c r="K90" i="10"/>
  <c r="J90" i="10"/>
  <c r="I90" i="10"/>
  <c r="H90" i="10"/>
  <c r="G90" i="10"/>
  <c r="F90" i="10"/>
  <c r="E90" i="10"/>
  <c r="D90" i="10"/>
  <c r="C90" i="10"/>
  <c r="S90" i="10" s="1"/>
  <c r="R89" i="10"/>
  <c r="Q89" i="10"/>
  <c r="P89" i="10"/>
  <c r="O89" i="10"/>
  <c r="N89" i="10"/>
  <c r="M89" i="10"/>
  <c r="L89" i="10"/>
  <c r="K89" i="10"/>
  <c r="J89" i="10"/>
  <c r="I89" i="10"/>
  <c r="H89" i="10"/>
  <c r="G89" i="10"/>
  <c r="F89" i="10"/>
  <c r="E89" i="10"/>
  <c r="D89" i="10"/>
  <c r="C89" i="10"/>
  <c r="S89" i="10" s="1"/>
  <c r="R88" i="10"/>
  <c r="R96" i="10" s="1"/>
  <c r="Q88" i="10"/>
  <c r="P88" i="10"/>
  <c r="O88" i="10"/>
  <c r="O96" i="10" s="1"/>
  <c r="N88" i="10"/>
  <c r="N96" i="10" s="1"/>
  <c r="M88" i="10"/>
  <c r="M96" i="10" s="1"/>
  <c r="L88" i="10"/>
  <c r="K88" i="10"/>
  <c r="K96" i="10" s="1"/>
  <c r="J88" i="10"/>
  <c r="J96" i="10" s="1"/>
  <c r="I88" i="10"/>
  <c r="H88" i="10"/>
  <c r="G88" i="10"/>
  <c r="G96" i="10" s="1"/>
  <c r="F88" i="10"/>
  <c r="F96" i="10" s="1"/>
  <c r="E88" i="10"/>
  <c r="E96" i="10" s="1"/>
  <c r="D88" i="10"/>
  <c r="D96" i="10" s="1"/>
  <c r="C88" i="10"/>
  <c r="C96" i="10" s="1"/>
  <c r="R86" i="10"/>
  <c r="R87" i="10" s="1"/>
  <c r="Q86" i="10"/>
  <c r="P86" i="10"/>
  <c r="O86" i="10"/>
  <c r="N86" i="10"/>
  <c r="M86" i="10"/>
  <c r="L86" i="10"/>
  <c r="L87" i="10" s="1"/>
  <c r="K86" i="10"/>
  <c r="J86" i="10"/>
  <c r="J87" i="10" s="1"/>
  <c r="I86" i="10"/>
  <c r="H86" i="10"/>
  <c r="G86" i="10"/>
  <c r="F86" i="10"/>
  <c r="E86" i="10"/>
  <c r="D86" i="10"/>
  <c r="D87" i="10" s="1"/>
  <c r="C86" i="10"/>
  <c r="B86" i="10"/>
  <c r="R85" i="10"/>
  <c r="Q85" i="10"/>
  <c r="P85" i="10"/>
  <c r="O85" i="10"/>
  <c r="N85" i="10"/>
  <c r="M85" i="10"/>
  <c r="L85" i="10"/>
  <c r="K85" i="10"/>
  <c r="J85" i="10"/>
  <c r="I85" i="10"/>
  <c r="H85" i="10"/>
  <c r="G85" i="10"/>
  <c r="F85" i="10"/>
  <c r="E85" i="10"/>
  <c r="D85" i="10"/>
  <c r="C85" i="10"/>
  <c r="B85" i="10"/>
  <c r="R84" i="10"/>
  <c r="Q84" i="10"/>
  <c r="P84" i="10"/>
  <c r="O84" i="10"/>
  <c r="N84" i="10"/>
  <c r="M84" i="10"/>
  <c r="L84" i="10"/>
  <c r="K84" i="10"/>
  <c r="J84" i="10"/>
  <c r="I84" i="10"/>
  <c r="H84" i="10"/>
  <c r="G84" i="10"/>
  <c r="F84" i="10"/>
  <c r="E84" i="10"/>
  <c r="D84" i="10"/>
  <c r="C84" i="10"/>
  <c r="B84" i="10"/>
  <c r="R83" i="10"/>
  <c r="Q83" i="10"/>
  <c r="P83" i="10"/>
  <c r="O83" i="10"/>
  <c r="N83" i="10"/>
  <c r="M83" i="10"/>
  <c r="L83" i="10"/>
  <c r="K83" i="10"/>
  <c r="J83" i="10"/>
  <c r="I83" i="10"/>
  <c r="H83" i="10"/>
  <c r="G83" i="10"/>
  <c r="F83" i="10"/>
  <c r="E83" i="10"/>
  <c r="D83" i="10"/>
  <c r="C83" i="10"/>
  <c r="B83" i="10"/>
  <c r="R82" i="10"/>
  <c r="Q82" i="10"/>
  <c r="P82" i="10"/>
  <c r="O82" i="10"/>
  <c r="N82" i="10"/>
  <c r="M82" i="10"/>
  <c r="L82" i="10"/>
  <c r="K82" i="10"/>
  <c r="J82" i="10"/>
  <c r="I82" i="10"/>
  <c r="H82" i="10"/>
  <c r="G82" i="10"/>
  <c r="F82" i="10"/>
  <c r="E82" i="10"/>
  <c r="D82" i="10"/>
  <c r="C82" i="10"/>
  <c r="B82" i="10"/>
  <c r="R81" i="10"/>
  <c r="Q81" i="10"/>
  <c r="P81" i="10"/>
  <c r="O81" i="10"/>
  <c r="N81" i="10"/>
  <c r="M81" i="10"/>
  <c r="L81" i="10"/>
  <c r="K81" i="10"/>
  <c r="J81" i="10"/>
  <c r="I81" i="10"/>
  <c r="H81" i="10"/>
  <c r="G81" i="10"/>
  <c r="F81" i="10"/>
  <c r="E81" i="10"/>
  <c r="D81" i="10"/>
  <c r="C81" i="10"/>
  <c r="R80" i="10"/>
  <c r="Q80" i="10"/>
  <c r="P80" i="10"/>
  <c r="O80" i="10"/>
  <c r="N80" i="10"/>
  <c r="M80" i="10"/>
  <c r="L80" i="10"/>
  <c r="K80" i="10"/>
  <c r="J80" i="10"/>
  <c r="I80" i="10"/>
  <c r="H80" i="10"/>
  <c r="G80" i="10"/>
  <c r="F80" i="10"/>
  <c r="E80" i="10"/>
  <c r="D80" i="10"/>
  <c r="C80" i="10"/>
  <c r="R79" i="10"/>
  <c r="Q79" i="10"/>
  <c r="Q87" i="10" s="1"/>
  <c r="P79" i="10"/>
  <c r="O79" i="10"/>
  <c r="N79" i="10"/>
  <c r="M79" i="10"/>
  <c r="L79" i="10"/>
  <c r="K79" i="10"/>
  <c r="K87" i="10" s="1"/>
  <c r="J79" i="10"/>
  <c r="I79" i="10"/>
  <c r="I87" i="10" s="1"/>
  <c r="H79" i="10"/>
  <c r="G79" i="10"/>
  <c r="F79" i="10"/>
  <c r="E79" i="10"/>
  <c r="D79" i="10"/>
  <c r="C79" i="10"/>
  <c r="C87" i="10" s="1"/>
  <c r="I78" i="10"/>
  <c r="R77" i="10"/>
  <c r="Q77" i="10"/>
  <c r="Q78" i="10" s="1"/>
  <c r="P77" i="10"/>
  <c r="O77" i="10"/>
  <c r="O78" i="10" s="1"/>
  <c r="N77" i="10"/>
  <c r="M77" i="10"/>
  <c r="L77" i="10"/>
  <c r="K77" i="10"/>
  <c r="J77" i="10"/>
  <c r="I77" i="10"/>
  <c r="H77" i="10"/>
  <c r="G77" i="10"/>
  <c r="G78" i="10" s="1"/>
  <c r="F77" i="10"/>
  <c r="E77" i="10"/>
  <c r="D77" i="10"/>
  <c r="C77" i="10"/>
  <c r="B77" i="10"/>
  <c r="R76" i="10"/>
  <c r="Q76" i="10"/>
  <c r="P76" i="10"/>
  <c r="O76" i="10"/>
  <c r="N76" i="10"/>
  <c r="M76" i="10"/>
  <c r="L76" i="10"/>
  <c r="K76" i="10"/>
  <c r="J76" i="10"/>
  <c r="I76" i="10"/>
  <c r="H76" i="10"/>
  <c r="G76" i="10"/>
  <c r="F76" i="10"/>
  <c r="E76" i="10"/>
  <c r="D76" i="10"/>
  <c r="C76" i="10"/>
  <c r="B76" i="10"/>
  <c r="R75" i="10"/>
  <c r="Q75" i="10"/>
  <c r="P75" i="10"/>
  <c r="O75" i="10"/>
  <c r="N75" i="10"/>
  <c r="M75" i="10"/>
  <c r="L75" i="10"/>
  <c r="K75" i="10"/>
  <c r="J75" i="10"/>
  <c r="I75" i="10"/>
  <c r="H75" i="10"/>
  <c r="G75" i="10"/>
  <c r="F75" i="10"/>
  <c r="E75" i="10"/>
  <c r="D75" i="10"/>
  <c r="C75" i="10"/>
  <c r="B75" i="10"/>
  <c r="R74" i="10"/>
  <c r="Q74" i="10"/>
  <c r="P74" i="10"/>
  <c r="O74" i="10"/>
  <c r="N74" i="10"/>
  <c r="M74" i="10"/>
  <c r="L74" i="10"/>
  <c r="K74" i="10"/>
  <c r="J74" i="10"/>
  <c r="I74" i="10"/>
  <c r="H74" i="10"/>
  <c r="G74" i="10"/>
  <c r="F74" i="10"/>
  <c r="E74" i="10"/>
  <c r="D74" i="10"/>
  <c r="C74" i="10"/>
  <c r="B74" i="10"/>
  <c r="R73" i="10"/>
  <c r="Q73" i="10"/>
  <c r="P73" i="10"/>
  <c r="O73" i="10"/>
  <c r="N73" i="10"/>
  <c r="M73" i="10"/>
  <c r="L73" i="10"/>
  <c r="K73" i="10"/>
  <c r="J73" i="10"/>
  <c r="I73" i="10"/>
  <c r="H73" i="10"/>
  <c r="G73" i="10"/>
  <c r="F73" i="10"/>
  <c r="E73" i="10"/>
  <c r="D73" i="10"/>
  <c r="C73" i="10"/>
  <c r="B73" i="10"/>
  <c r="R72" i="10"/>
  <c r="Q72" i="10"/>
  <c r="P72" i="10"/>
  <c r="O72" i="10"/>
  <c r="N72" i="10"/>
  <c r="M72" i="10"/>
  <c r="L72" i="10"/>
  <c r="K72" i="10"/>
  <c r="J72" i="10"/>
  <c r="I72" i="10"/>
  <c r="H72" i="10"/>
  <c r="G72" i="10"/>
  <c r="F72" i="10"/>
  <c r="E72" i="10"/>
  <c r="D72" i="10"/>
  <c r="C72" i="10"/>
  <c r="R71" i="10"/>
  <c r="Q71" i="10"/>
  <c r="P71" i="10"/>
  <c r="O71" i="10"/>
  <c r="N71" i="10"/>
  <c r="M71" i="10"/>
  <c r="L71" i="10"/>
  <c r="K71" i="10"/>
  <c r="J71" i="10"/>
  <c r="I71" i="10"/>
  <c r="H71" i="10"/>
  <c r="G71" i="10"/>
  <c r="F71" i="10"/>
  <c r="E71" i="10"/>
  <c r="D71" i="10"/>
  <c r="C71" i="10"/>
  <c r="R70" i="10"/>
  <c r="R78" i="10" s="1"/>
  <c r="Q70" i="10"/>
  <c r="P70" i="10"/>
  <c r="P78" i="10" s="1"/>
  <c r="O70" i="10"/>
  <c r="N70" i="10"/>
  <c r="N78" i="10" s="1"/>
  <c r="M70" i="10"/>
  <c r="M78" i="10" s="1"/>
  <c r="L70" i="10"/>
  <c r="L78" i="10" s="1"/>
  <c r="K70" i="10"/>
  <c r="K78" i="10" s="1"/>
  <c r="J70" i="10"/>
  <c r="J78" i="10" s="1"/>
  <c r="I70" i="10"/>
  <c r="H70" i="10"/>
  <c r="H78" i="10" s="1"/>
  <c r="G70" i="10"/>
  <c r="F70" i="10"/>
  <c r="F78" i="10" s="1"/>
  <c r="E70" i="10"/>
  <c r="E78" i="10" s="1"/>
  <c r="D70" i="10"/>
  <c r="D78" i="10" s="1"/>
  <c r="C70" i="10"/>
  <c r="C78" i="10" s="1"/>
  <c r="R68" i="10"/>
  <c r="Q68" i="10"/>
  <c r="P68" i="10"/>
  <c r="O68" i="10"/>
  <c r="N68" i="10"/>
  <c r="N69" i="10" s="1"/>
  <c r="M68" i="10"/>
  <c r="L68" i="10"/>
  <c r="L69" i="10" s="1"/>
  <c r="K68" i="10"/>
  <c r="J68" i="10"/>
  <c r="I68" i="10"/>
  <c r="H68" i="10"/>
  <c r="G68" i="10"/>
  <c r="F68" i="10"/>
  <c r="F69" i="10" s="1"/>
  <c r="E68" i="10"/>
  <c r="D68" i="10"/>
  <c r="D69" i="10" s="1"/>
  <c r="C68" i="10"/>
  <c r="B68" i="10"/>
  <c r="R67" i="10"/>
  <c r="Q67" i="10"/>
  <c r="P67" i="10"/>
  <c r="O67" i="10"/>
  <c r="N67" i="10"/>
  <c r="M67" i="10"/>
  <c r="L67" i="10"/>
  <c r="K67" i="10"/>
  <c r="J67" i="10"/>
  <c r="I67" i="10"/>
  <c r="H67" i="10"/>
  <c r="G67" i="10"/>
  <c r="F67" i="10"/>
  <c r="E67" i="10"/>
  <c r="D67" i="10"/>
  <c r="C67" i="10"/>
  <c r="B67" i="10"/>
  <c r="R66" i="10"/>
  <c r="Q66" i="10"/>
  <c r="P66" i="10"/>
  <c r="O66" i="10"/>
  <c r="N66" i="10"/>
  <c r="M66" i="10"/>
  <c r="L66" i="10"/>
  <c r="K66" i="10"/>
  <c r="J66" i="10"/>
  <c r="I66" i="10"/>
  <c r="H66" i="10"/>
  <c r="G66" i="10"/>
  <c r="F66" i="10"/>
  <c r="E66" i="10"/>
  <c r="D66" i="10"/>
  <c r="C66" i="10"/>
  <c r="B66" i="10"/>
  <c r="R65" i="10"/>
  <c r="Q65" i="10"/>
  <c r="P65" i="10"/>
  <c r="O65" i="10"/>
  <c r="N65" i="10"/>
  <c r="M65" i="10"/>
  <c r="L65" i="10"/>
  <c r="K65" i="10"/>
  <c r="J65" i="10"/>
  <c r="I65" i="10"/>
  <c r="H65" i="10"/>
  <c r="G65" i="10"/>
  <c r="F65" i="10"/>
  <c r="E65" i="10"/>
  <c r="D65" i="10"/>
  <c r="C65" i="10"/>
  <c r="B65" i="10"/>
  <c r="R64" i="10"/>
  <c r="Q64" i="10"/>
  <c r="P64" i="10"/>
  <c r="O64" i="10"/>
  <c r="N64" i="10"/>
  <c r="M64" i="10"/>
  <c r="L64" i="10"/>
  <c r="K64" i="10"/>
  <c r="J64" i="10"/>
  <c r="I64" i="10"/>
  <c r="H64" i="10"/>
  <c r="G64" i="10"/>
  <c r="F64" i="10"/>
  <c r="E64" i="10"/>
  <c r="D64" i="10"/>
  <c r="C64" i="10"/>
  <c r="B64" i="10"/>
  <c r="R63" i="10"/>
  <c r="Q63" i="10"/>
  <c r="P63" i="10"/>
  <c r="O63" i="10"/>
  <c r="N63" i="10"/>
  <c r="M63" i="10"/>
  <c r="L63" i="10"/>
  <c r="K63" i="10"/>
  <c r="J63" i="10"/>
  <c r="I63" i="10"/>
  <c r="H63" i="10"/>
  <c r="G63" i="10"/>
  <c r="F63" i="10"/>
  <c r="E63" i="10"/>
  <c r="D63" i="10"/>
  <c r="C63" i="10"/>
  <c r="R62" i="10"/>
  <c r="Q62" i="10"/>
  <c r="P62" i="10"/>
  <c r="O62" i="10"/>
  <c r="N62" i="10"/>
  <c r="M62" i="10"/>
  <c r="L62" i="10"/>
  <c r="K62" i="10"/>
  <c r="J62" i="10"/>
  <c r="I62" i="10"/>
  <c r="H62" i="10"/>
  <c r="G62" i="10"/>
  <c r="F62" i="10"/>
  <c r="E62" i="10"/>
  <c r="D62" i="10"/>
  <c r="C62" i="10"/>
  <c r="R61" i="10"/>
  <c r="R69" i="10" s="1"/>
  <c r="Q61" i="10"/>
  <c r="P61" i="10"/>
  <c r="O61" i="10"/>
  <c r="O69" i="10" s="1"/>
  <c r="N61" i="10"/>
  <c r="M61" i="10"/>
  <c r="M69" i="10" s="1"/>
  <c r="L61" i="10"/>
  <c r="K61" i="10"/>
  <c r="K69" i="10" s="1"/>
  <c r="J61" i="10"/>
  <c r="J69" i="10" s="1"/>
  <c r="I61" i="10"/>
  <c r="H61" i="10"/>
  <c r="G61" i="10"/>
  <c r="G69" i="10" s="1"/>
  <c r="F61" i="10"/>
  <c r="E61" i="10"/>
  <c r="E69" i="10" s="1"/>
  <c r="D61" i="10"/>
  <c r="C61" i="10"/>
  <c r="C69" i="10" s="1"/>
  <c r="K60" i="10"/>
  <c r="R59" i="10"/>
  <c r="Q59" i="10"/>
  <c r="Q60" i="10" s="1"/>
  <c r="P59" i="10"/>
  <c r="O59" i="10"/>
  <c r="N59" i="10"/>
  <c r="M59" i="10"/>
  <c r="L59" i="10"/>
  <c r="K59" i="10"/>
  <c r="J59" i="10"/>
  <c r="I59" i="10"/>
  <c r="I60" i="10" s="1"/>
  <c r="H59" i="10"/>
  <c r="G59" i="10"/>
  <c r="F59" i="10"/>
  <c r="E59" i="10"/>
  <c r="D59" i="10"/>
  <c r="C59" i="10"/>
  <c r="C60" i="10" s="1"/>
  <c r="B59" i="10"/>
  <c r="R58" i="10"/>
  <c r="Q58" i="10"/>
  <c r="P58" i="10"/>
  <c r="O58" i="10"/>
  <c r="N58" i="10"/>
  <c r="M58" i="10"/>
  <c r="L58" i="10"/>
  <c r="K58" i="10"/>
  <c r="J58" i="10"/>
  <c r="I58" i="10"/>
  <c r="H58" i="10"/>
  <c r="G58" i="10"/>
  <c r="F58" i="10"/>
  <c r="E58" i="10"/>
  <c r="D58" i="10"/>
  <c r="C58" i="10"/>
  <c r="B58" i="10"/>
  <c r="R57" i="10"/>
  <c r="Q57" i="10"/>
  <c r="P57" i="10"/>
  <c r="O57" i="10"/>
  <c r="N57" i="10"/>
  <c r="M57" i="10"/>
  <c r="L57" i="10"/>
  <c r="K57" i="10"/>
  <c r="J57" i="10"/>
  <c r="I57" i="10"/>
  <c r="H57" i="10"/>
  <c r="G57" i="10"/>
  <c r="F57" i="10"/>
  <c r="E57" i="10"/>
  <c r="D57" i="10"/>
  <c r="C57" i="10"/>
  <c r="B57" i="10"/>
  <c r="R56" i="10"/>
  <c r="Q56" i="10"/>
  <c r="P56" i="10"/>
  <c r="O56" i="10"/>
  <c r="N56" i="10"/>
  <c r="M56" i="10"/>
  <c r="L56" i="10"/>
  <c r="K56" i="10"/>
  <c r="J56" i="10"/>
  <c r="I56" i="10"/>
  <c r="H56" i="10"/>
  <c r="G56" i="10"/>
  <c r="F56" i="10"/>
  <c r="E56" i="10"/>
  <c r="D56" i="10"/>
  <c r="C56" i="10"/>
  <c r="B56" i="10"/>
  <c r="R55" i="10"/>
  <c r="Q55" i="10"/>
  <c r="P55" i="10"/>
  <c r="O55" i="10"/>
  <c r="N55" i="10"/>
  <c r="M55" i="10"/>
  <c r="L55" i="10"/>
  <c r="K55" i="10"/>
  <c r="J55" i="10"/>
  <c r="I55" i="10"/>
  <c r="H55" i="10"/>
  <c r="G55" i="10"/>
  <c r="F55" i="10"/>
  <c r="E55" i="10"/>
  <c r="D55" i="10"/>
  <c r="C55" i="10"/>
  <c r="B55" i="10"/>
  <c r="R54" i="10"/>
  <c r="Q54" i="10"/>
  <c r="P54" i="10"/>
  <c r="O54" i="10"/>
  <c r="N54" i="10"/>
  <c r="M54" i="10"/>
  <c r="L54" i="10"/>
  <c r="K54" i="10"/>
  <c r="J54" i="10"/>
  <c r="I54" i="10"/>
  <c r="H54" i="10"/>
  <c r="G54" i="10"/>
  <c r="F54" i="10"/>
  <c r="E54" i="10"/>
  <c r="D54" i="10"/>
  <c r="C54" i="10"/>
  <c r="R53" i="10"/>
  <c r="Q53" i="10"/>
  <c r="P53" i="10"/>
  <c r="O53" i="10"/>
  <c r="N53" i="10"/>
  <c r="M53" i="10"/>
  <c r="L53" i="10"/>
  <c r="K53" i="10"/>
  <c r="J53" i="10"/>
  <c r="I53" i="10"/>
  <c r="H53" i="10"/>
  <c r="G53" i="10"/>
  <c r="F53" i="10"/>
  <c r="E53" i="10"/>
  <c r="D53" i="10"/>
  <c r="C53" i="10"/>
  <c r="R52" i="10"/>
  <c r="R60" i="10" s="1"/>
  <c r="Q52" i="10"/>
  <c r="P52" i="10"/>
  <c r="P60" i="10" s="1"/>
  <c r="O52" i="10"/>
  <c r="N52" i="10"/>
  <c r="N60" i="10" s="1"/>
  <c r="M52" i="10"/>
  <c r="M60" i="10" s="1"/>
  <c r="L52" i="10"/>
  <c r="K52" i="10"/>
  <c r="J52" i="10"/>
  <c r="J60" i="10" s="1"/>
  <c r="I52" i="10"/>
  <c r="H52" i="10"/>
  <c r="H60" i="10" s="1"/>
  <c r="G52" i="10"/>
  <c r="F52" i="10"/>
  <c r="F60" i="10" s="1"/>
  <c r="E52" i="10"/>
  <c r="E60" i="10" s="1"/>
  <c r="D52" i="10"/>
  <c r="C52" i="10"/>
  <c r="R50" i="10"/>
  <c r="Q50" i="10"/>
  <c r="P50" i="10"/>
  <c r="P51" i="10" s="1"/>
  <c r="O50" i="10"/>
  <c r="N50" i="10"/>
  <c r="N51" i="10" s="1"/>
  <c r="M50" i="10"/>
  <c r="L50" i="10"/>
  <c r="K50" i="10"/>
  <c r="J50" i="10"/>
  <c r="I50" i="10"/>
  <c r="H50" i="10"/>
  <c r="H51" i="10" s="1"/>
  <c r="G50" i="10"/>
  <c r="F50" i="10"/>
  <c r="F51" i="10" s="1"/>
  <c r="E50" i="10"/>
  <c r="D50" i="10"/>
  <c r="C50" i="10"/>
  <c r="B50" i="10"/>
  <c r="R49" i="10"/>
  <c r="Q49" i="10"/>
  <c r="P49" i="10"/>
  <c r="O49" i="10"/>
  <c r="N49" i="10"/>
  <c r="M49" i="10"/>
  <c r="L49" i="10"/>
  <c r="K49" i="10"/>
  <c r="J49" i="10"/>
  <c r="I49" i="10"/>
  <c r="H49" i="10"/>
  <c r="G49" i="10"/>
  <c r="F49" i="10"/>
  <c r="E49" i="10"/>
  <c r="D49" i="10"/>
  <c r="C49" i="10"/>
  <c r="B49" i="10"/>
  <c r="R48" i="10"/>
  <c r="Q48" i="10"/>
  <c r="P48" i="10"/>
  <c r="O48" i="10"/>
  <c r="N48" i="10"/>
  <c r="M48" i="10"/>
  <c r="L48" i="10"/>
  <c r="K48" i="10"/>
  <c r="J48" i="10"/>
  <c r="I48" i="10"/>
  <c r="H48" i="10"/>
  <c r="G48" i="10"/>
  <c r="F48" i="10"/>
  <c r="E48" i="10"/>
  <c r="D48" i="10"/>
  <c r="C48" i="10"/>
  <c r="B48" i="10"/>
  <c r="R47" i="10"/>
  <c r="Q47" i="10"/>
  <c r="P47" i="10"/>
  <c r="O47" i="10"/>
  <c r="N47" i="10"/>
  <c r="M47" i="10"/>
  <c r="L47" i="10"/>
  <c r="K47" i="10"/>
  <c r="J47" i="10"/>
  <c r="I47" i="10"/>
  <c r="H47" i="10"/>
  <c r="G47" i="10"/>
  <c r="F47" i="10"/>
  <c r="E47" i="10"/>
  <c r="D47" i="10"/>
  <c r="C47" i="10"/>
  <c r="B47" i="10"/>
  <c r="R46" i="10"/>
  <c r="Q46" i="10"/>
  <c r="P46" i="10"/>
  <c r="O46" i="10"/>
  <c r="N46" i="10"/>
  <c r="M46" i="10"/>
  <c r="L46" i="10"/>
  <c r="K46" i="10"/>
  <c r="J46" i="10"/>
  <c r="I46" i="10"/>
  <c r="H46" i="10"/>
  <c r="G46" i="10"/>
  <c r="F46" i="10"/>
  <c r="E46" i="10"/>
  <c r="D46" i="10"/>
  <c r="C46" i="10"/>
  <c r="B46" i="10"/>
  <c r="R45" i="10"/>
  <c r="Q45" i="10"/>
  <c r="P45" i="10"/>
  <c r="O45" i="10"/>
  <c r="N45" i="10"/>
  <c r="M45" i="10"/>
  <c r="L45" i="10"/>
  <c r="K45" i="10"/>
  <c r="J45" i="10"/>
  <c r="I45" i="10"/>
  <c r="H45" i="10"/>
  <c r="G45" i="10"/>
  <c r="F45" i="10"/>
  <c r="E45" i="10"/>
  <c r="D45" i="10"/>
  <c r="C45" i="10"/>
  <c r="R44" i="10"/>
  <c r="Q44" i="10"/>
  <c r="P44" i="10"/>
  <c r="O44" i="10"/>
  <c r="N44" i="10"/>
  <c r="M44" i="10"/>
  <c r="L44" i="10"/>
  <c r="K44" i="10"/>
  <c r="J44" i="10"/>
  <c r="I44" i="10"/>
  <c r="H44" i="10"/>
  <c r="G44" i="10"/>
  <c r="F44" i="10"/>
  <c r="E44" i="10"/>
  <c r="D44" i="10"/>
  <c r="C44" i="10"/>
  <c r="R43" i="10"/>
  <c r="Q43" i="10"/>
  <c r="P43" i="10"/>
  <c r="O43" i="10"/>
  <c r="O51" i="10" s="1"/>
  <c r="N43" i="10"/>
  <c r="M43" i="10"/>
  <c r="M51" i="10" s="1"/>
  <c r="L43" i="10"/>
  <c r="K43" i="10"/>
  <c r="J43" i="10"/>
  <c r="I43" i="10"/>
  <c r="H43" i="10"/>
  <c r="G43" i="10"/>
  <c r="G51" i="10" s="1"/>
  <c r="F43" i="10"/>
  <c r="E43" i="10"/>
  <c r="E51" i="10" s="1"/>
  <c r="D43" i="10"/>
  <c r="C43" i="10"/>
  <c r="M42" i="10"/>
  <c r="E42" i="10"/>
  <c r="R41" i="10"/>
  <c r="Q41" i="10"/>
  <c r="P41" i="10"/>
  <c r="O41" i="10"/>
  <c r="N41" i="10"/>
  <c r="M41" i="10"/>
  <c r="L41" i="10"/>
  <c r="K41" i="10"/>
  <c r="K42" i="10" s="1"/>
  <c r="J41" i="10"/>
  <c r="I41" i="10"/>
  <c r="H41" i="10"/>
  <c r="G41" i="10"/>
  <c r="F41" i="10"/>
  <c r="E41" i="10"/>
  <c r="D41" i="10"/>
  <c r="C41" i="10"/>
  <c r="C42" i="10" s="1"/>
  <c r="B41" i="10"/>
  <c r="R40" i="10"/>
  <c r="Q40" i="10"/>
  <c r="P40" i="10"/>
  <c r="O40" i="10"/>
  <c r="N40" i="10"/>
  <c r="M40" i="10"/>
  <c r="L40" i="10"/>
  <c r="K40" i="10"/>
  <c r="J40" i="10"/>
  <c r="I40" i="10"/>
  <c r="H40" i="10"/>
  <c r="G40" i="10"/>
  <c r="F40" i="10"/>
  <c r="E40" i="10"/>
  <c r="D40" i="10"/>
  <c r="C40" i="10"/>
  <c r="B40" i="10"/>
  <c r="R39" i="10"/>
  <c r="Q39" i="10"/>
  <c r="P39" i="10"/>
  <c r="O39" i="10"/>
  <c r="N39" i="10"/>
  <c r="M39" i="10"/>
  <c r="L39" i="10"/>
  <c r="K39" i="10"/>
  <c r="J39" i="10"/>
  <c r="I39" i="10"/>
  <c r="H39" i="10"/>
  <c r="G39" i="10"/>
  <c r="F39" i="10"/>
  <c r="E39" i="10"/>
  <c r="D39" i="10"/>
  <c r="C39" i="10"/>
  <c r="B39" i="10"/>
  <c r="R38" i="10"/>
  <c r="Q38" i="10"/>
  <c r="P38" i="10"/>
  <c r="O38" i="10"/>
  <c r="N38" i="10"/>
  <c r="M38" i="10"/>
  <c r="L38" i="10"/>
  <c r="K38" i="10"/>
  <c r="J38" i="10"/>
  <c r="I38" i="10"/>
  <c r="H38" i="10"/>
  <c r="G38" i="10"/>
  <c r="F38" i="10"/>
  <c r="E38" i="10"/>
  <c r="D38" i="10"/>
  <c r="C38" i="10"/>
  <c r="B38" i="10"/>
  <c r="R37" i="10"/>
  <c r="Q37" i="10"/>
  <c r="P37" i="10"/>
  <c r="O37" i="10"/>
  <c r="N37" i="10"/>
  <c r="M37" i="10"/>
  <c r="L37" i="10"/>
  <c r="K37" i="10"/>
  <c r="J37" i="10"/>
  <c r="I37" i="10"/>
  <c r="H37" i="10"/>
  <c r="G37" i="10"/>
  <c r="F37" i="10"/>
  <c r="E37" i="10"/>
  <c r="D37" i="10"/>
  <c r="C37" i="10"/>
  <c r="B37" i="10"/>
  <c r="R36" i="10"/>
  <c r="Q36" i="10"/>
  <c r="P36" i="10"/>
  <c r="O36" i="10"/>
  <c r="N36" i="10"/>
  <c r="M36" i="10"/>
  <c r="L36" i="10"/>
  <c r="K36" i="10"/>
  <c r="J36" i="10"/>
  <c r="I36" i="10"/>
  <c r="H36" i="10"/>
  <c r="G36" i="10"/>
  <c r="F36" i="10"/>
  <c r="E36" i="10"/>
  <c r="D36" i="10"/>
  <c r="C36" i="10"/>
  <c r="R35" i="10"/>
  <c r="Q35" i="10"/>
  <c r="P35" i="10"/>
  <c r="O35" i="10"/>
  <c r="N35" i="10"/>
  <c r="M35" i="10"/>
  <c r="L35" i="10"/>
  <c r="K35" i="10"/>
  <c r="J35" i="10"/>
  <c r="I35" i="10"/>
  <c r="H35" i="10"/>
  <c r="G35" i="10"/>
  <c r="F35" i="10"/>
  <c r="E35" i="10"/>
  <c r="D35" i="10"/>
  <c r="C35" i="10"/>
  <c r="R34" i="10"/>
  <c r="R42" i="10" s="1"/>
  <c r="Q34" i="10"/>
  <c r="Q42" i="10" s="1"/>
  <c r="P34" i="10"/>
  <c r="P42" i="10" s="1"/>
  <c r="O34" i="10"/>
  <c r="O42" i="10" s="1"/>
  <c r="N34" i="10"/>
  <c r="N42" i="10" s="1"/>
  <c r="M34" i="10"/>
  <c r="L34" i="10"/>
  <c r="L42" i="10" s="1"/>
  <c r="K34" i="10"/>
  <c r="J34" i="10"/>
  <c r="J42" i="10" s="1"/>
  <c r="I34" i="10"/>
  <c r="I42" i="10" s="1"/>
  <c r="H34" i="10"/>
  <c r="H42" i="10" s="1"/>
  <c r="G34" i="10"/>
  <c r="G42" i="10" s="1"/>
  <c r="F34" i="10"/>
  <c r="F42" i="10" s="1"/>
  <c r="E34" i="10"/>
  <c r="D34" i="10"/>
  <c r="D42" i="10" s="1"/>
  <c r="C34" i="10"/>
  <c r="R32" i="10"/>
  <c r="R33" i="10" s="1"/>
  <c r="Q32" i="10"/>
  <c r="P32" i="10"/>
  <c r="P33" i="10" s="1"/>
  <c r="O32" i="10"/>
  <c r="N32" i="10"/>
  <c r="M32" i="10"/>
  <c r="L32" i="10"/>
  <c r="K32" i="10"/>
  <c r="J32" i="10"/>
  <c r="J33" i="10" s="1"/>
  <c r="I32" i="10"/>
  <c r="H32" i="10"/>
  <c r="H33" i="10" s="1"/>
  <c r="G32" i="10"/>
  <c r="F32" i="10"/>
  <c r="E32" i="10"/>
  <c r="D32" i="10"/>
  <c r="C32" i="10"/>
  <c r="B32" i="10"/>
  <c r="R31" i="10"/>
  <c r="Q31" i="10"/>
  <c r="P31" i="10"/>
  <c r="O31" i="10"/>
  <c r="N31" i="10"/>
  <c r="M31" i="10"/>
  <c r="L31" i="10"/>
  <c r="K31" i="10"/>
  <c r="J31" i="10"/>
  <c r="I31" i="10"/>
  <c r="H31" i="10"/>
  <c r="G31" i="10"/>
  <c r="F31" i="10"/>
  <c r="E31" i="10"/>
  <c r="D31" i="10"/>
  <c r="C31" i="10"/>
  <c r="B31" i="10"/>
  <c r="R30" i="10"/>
  <c r="Q30" i="10"/>
  <c r="P30" i="10"/>
  <c r="O30" i="10"/>
  <c r="N30" i="10"/>
  <c r="M30" i="10"/>
  <c r="L30" i="10"/>
  <c r="K30" i="10"/>
  <c r="J30" i="10"/>
  <c r="I30" i="10"/>
  <c r="H30" i="10"/>
  <c r="G30" i="10"/>
  <c r="F30" i="10"/>
  <c r="E30" i="10"/>
  <c r="D30" i="10"/>
  <c r="C30" i="10"/>
  <c r="B30" i="10"/>
  <c r="R29" i="10"/>
  <c r="Q29" i="10"/>
  <c r="P29" i="10"/>
  <c r="O29" i="10"/>
  <c r="N29" i="10"/>
  <c r="M29" i="10"/>
  <c r="L29" i="10"/>
  <c r="K29" i="10"/>
  <c r="J29" i="10"/>
  <c r="I29" i="10"/>
  <c r="H29" i="10"/>
  <c r="G29" i="10"/>
  <c r="F29" i="10"/>
  <c r="E29" i="10"/>
  <c r="D29" i="10"/>
  <c r="C29" i="10"/>
  <c r="B29" i="10"/>
  <c r="R28" i="10"/>
  <c r="Q28" i="10"/>
  <c r="P28" i="10"/>
  <c r="O28" i="10"/>
  <c r="N28" i="10"/>
  <c r="M28" i="10"/>
  <c r="L28" i="10"/>
  <c r="K28" i="10"/>
  <c r="J28" i="10"/>
  <c r="I28" i="10"/>
  <c r="H28" i="10"/>
  <c r="G28" i="10"/>
  <c r="F28" i="10"/>
  <c r="E28" i="10"/>
  <c r="D28" i="10"/>
  <c r="C28" i="10"/>
  <c r="B28" i="10"/>
  <c r="R27" i="10"/>
  <c r="Q27" i="10"/>
  <c r="P27" i="10"/>
  <c r="O27" i="10"/>
  <c r="N27" i="10"/>
  <c r="M27" i="10"/>
  <c r="L27" i="10"/>
  <c r="K27" i="10"/>
  <c r="J27" i="10"/>
  <c r="I27" i="10"/>
  <c r="H27" i="10"/>
  <c r="G27" i="10"/>
  <c r="F27" i="10"/>
  <c r="E27" i="10"/>
  <c r="D27" i="10"/>
  <c r="C27" i="10"/>
  <c r="R26" i="10"/>
  <c r="Q26" i="10"/>
  <c r="P26" i="10"/>
  <c r="O26" i="10"/>
  <c r="N26" i="10"/>
  <c r="M26" i="10"/>
  <c r="L26" i="10"/>
  <c r="K26" i="10"/>
  <c r="J26" i="10"/>
  <c r="I26" i="10"/>
  <c r="H26" i="10"/>
  <c r="G26" i="10"/>
  <c r="F26" i="10"/>
  <c r="E26" i="10"/>
  <c r="D26" i="10"/>
  <c r="C26" i="10"/>
  <c r="R25" i="10"/>
  <c r="Q25" i="10"/>
  <c r="Q33" i="10" s="1"/>
  <c r="P25" i="10"/>
  <c r="O25" i="10"/>
  <c r="O33" i="10" s="1"/>
  <c r="N25" i="10"/>
  <c r="M25" i="10"/>
  <c r="L25" i="10"/>
  <c r="K25" i="10"/>
  <c r="K33" i="10" s="1"/>
  <c r="J25" i="10"/>
  <c r="I25" i="10"/>
  <c r="I33" i="10" s="1"/>
  <c r="H25" i="10"/>
  <c r="G25" i="10"/>
  <c r="G33" i="10" s="1"/>
  <c r="F25" i="10"/>
  <c r="F33" i="10" s="1"/>
  <c r="E25" i="10"/>
  <c r="D25" i="10"/>
  <c r="C25" i="10"/>
  <c r="C33" i="10" s="1"/>
  <c r="R23" i="10"/>
  <c r="Q23" i="10"/>
  <c r="P23" i="10"/>
  <c r="O23" i="10"/>
  <c r="O24" i="10" s="1"/>
  <c r="N23" i="10"/>
  <c r="M23" i="10"/>
  <c r="M24" i="10" s="1"/>
  <c r="L23" i="10"/>
  <c r="K23" i="10"/>
  <c r="J23" i="10"/>
  <c r="I23" i="10"/>
  <c r="H23" i="10"/>
  <c r="G23" i="10"/>
  <c r="G24" i="10" s="1"/>
  <c r="F23" i="10"/>
  <c r="E23" i="10"/>
  <c r="E24" i="10" s="1"/>
  <c r="D23" i="10"/>
  <c r="C23" i="10"/>
  <c r="B23" i="10"/>
  <c r="R22" i="10"/>
  <c r="Q22" i="10"/>
  <c r="P22" i="10"/>
  <c r="O22" i="10"/>
  <c r="N22" i="10"/>
  <c r="M22" i="10"/>
  <c r="L22" i="10"/>
  <c r="K22" i="10"/>
  <c r="J22" i="10"/>
  <c r="I22" i="10"/>
  <c r="H22" i="10"/>
  <c r="G22" i="10"/>
  <c r="F22" i="10"/>
  <c r="E22" i="10"/>
  <c r="D22" i="10"/>
  <c r="C22" i="10"/>
  <c r="B22" i="10"/>
  <c r="R21" i="10"/>
  <c r="Q21" i="10"/>
  <c r="P21" i="10"/>
  <c r="O21" i="10"/>
  <c r="N21" i="10"/>
  <c r="M21" i="10"/>
  <c r="L21" i="10"/>
  <c r="K21" i="10"/>
  <c r="J21" i="10"/>
  <c r="I21" i="10"/>
  <c r="H21" i="10"/>
  <c r="G21" i="10"/>
  <c r="F21" i="10"/>
  <c r="E21" i="10"/>
  <c r="D21" i="10"/>
  <c r="C21" i="10"/>
  <c r="B21" i="10"/>
  <c r="R20" i="10"/>
  <c r="Q20" i="10"/>
  <c r="P20" i="10"/>
  <c r="O20" i="10"/>
  <c r="N20" i="10"/>
  <c r="M20" i="10"/>
  <c r="L20" i="10"/>
  <c r="K20" i="10"/>
  <c r="J20" i="10"/>
  <c r="I20" i="10"/>
  <c r="H20" i="10"/>
  <c r="G20" i="10"/>
  <c r="F20" i="10"/>
  <c r="E20" i="10"/>
  <c r="D20" i="10"/>
  <c r="C20" i="10"/>
  <c r="B20" i="10"/>
  <c r="R19" i="10"/>
  <c r="Q19" i="10"/>
  <c r="P19" i="10"/>
  <c r="O19" i="10"/>
  <c r="N19" i="10"/>
  <c r="M19" i="10"/>
  <c r="L19" i="10"/>
  <c r="K19" i="10"/>
  <c r="J19" i="10"/>
  <c r="I19" i="10"/>
  <c r="H19" i="10"/>
  <c r="G19" i="10"/>
  <c r="F19" i="10"/>
  <c r="E19" i="10"/>
  <c r="D19" i="10"/>
  <c r="C19" i="10"/>
  <c r="B19" i="10"/>
  <c r="R18" i="10"/>
  <c r="Q18" i="10"/>
  <c r="P18" i="10"/>
  <c r="O18" i="10"/>
  <c r="N18" i="10"/>
  <c r="M18" i="10"/>
  <c r="L18" i="10"/>
  <c r="K18" i="10"/>
  <c r="J18" i="10"/>
  <c r="I18" i="10"/>
  <c r="H18" i="10"/>
  <c r="G18" i="10"/>
  <c r="F18" i="10"/>
  <c r="E18" i="10"/>
  <c r="D18" i="10"/>
  <c r="C18" i="10"/>
  <c r="R17" i="10"/>
  <c r="Q17" i="10"/>
  <c r="P17" i="10"/>
  <c r="O17" i="10"/>
  <c r="N17" i="10"/>
  <c r="M17" i="10"/>
  <c r="L17" i="10"/>
  <c r="K17" i="10"/>
  <c r="J17" i="10"/>
  <c r="I17" i="10"/>
  <c r="H17" i="10"/>
  <c r="G17" i="10"/>
  <c r="F17" i="10"/>
  <c r="E17" i="10"/>
  <c r="D17" i="10"/>
  <c r="C17" i="10"/>
  <c r="R16" i="10"/>
  <c r="R24" i="10" s="1"/>
  <c r="Q16" i="10"/>
  <c r="P16" i="10"/>
  <c r="O16" i="10"/>
  <c r="N16" i="10"/>
  <c r="N24" i="10" s="1"/>
  <c r="M16" i="10"/>
  <c r="L16" i="10"/>
  <c r="L24" i="10" s="1"/>
  <c r="K16" i="10"/>
  <c r="J16" i="10"/>
  <c r="J24" i="10" s="1"/>
  <c r="I16" i="10"/>
  <c r="H16" i="10"/>
  <c r="G16" i="10"/>
  <c r="F16" i="10"/>
  <c r="F24" i="10" s="1"/>
  <c r="E16" i="10"/>
  <c r="D16" i="10"/>
  <c r="D24" i="10" s="1"/>
  <c r="C16" i="10"/>
  <c r="L15" i="10"/>
  <c r="R14" i="10"/>
  <c r="R15" i="10" s="1"/>
  <c r="Q14" i="10"/>
  <c r="P14" i="10"/>
  <c r="O14" i="10"/>
  <c r="N14" i="10"/>
  <c r="M14" i="10"/>
  <c r="L14" i="10"/>
  <c r="K14" i="10"/>
  <c r="J14" i="10"/>
  <c r="J15" i="10" s="1"/>
  <c r="I14" i="10"/>
  <c r="H14" i="10"/>
  <c r="G14" i="10"/>
  <c r="F14" i="10"/>
  <c r="E14" i="10"/>
  <c r="D14" i="10"/>
  <c r="C14" i="10"/>
  <c r="B14" i="10"/>
  <c r="R13" i="10"/>
  <c r="Q13" i="10"/>
  <c r="P13" i="10"/>
  <c r="O13" i="10"/>
  <c r="N13" i="10"/>
  <c r="M13" i="10"/>
  <c r="L13" i="10"/>
  <c r="K13" i="10"/>
  <c r="J13" i="10"/>
  <c r="I13" i="10"/>
  <c r="H13" i="10"/>
  <c r="G13" i="10"/>
  <c r="F13" i="10"/>
  <c r="E13" i="10"/>
  <c r="D13" i="10"/>
  <c r="C13" i="10"/>
  <c r="B13" i="10"/>
  <c r="R12" i="10"/>
  <c r="Q12" i="10"/>
  <c r="P12" i="10"/>
  <c r="O12" i="10"/>
  <c r="N12" i="10"/>
  <c r="M12" i="10"/>
  <c r="L12" i="10"/>
  <c r="K12" i="10"/>
  <c r="J12" i="10"/>
  <c r="I12" i="10"/>
  <c r="H12" i="10"/>
  <c r="G12" i="10"/>
  <c r="F12" i="10"/>
  <c r="E12" i="10"/>
  <c r="D12" i="10"/>
  <c r="C12" i="10"/>
  <c r="B12" i="10"/>
  <c r="R11" i="10"/>
  <c r="Q11" i="10"/>
  <c r="P11" i="10"/>
  <c r="O11" i="10"/>
  <c r="N11" i="10"/>
  <c r="M11" i="10"/>
  <c r="L11" i="10"/>
  <c r="K11" i="10"/>
  <c r="J11" i="10"/>
  <c r="I11" i="10"/>
  <c r="H11" i="10"/>
  <c r="G11" i="10"/>
  <c r="F11" i="10"/>
  <c r="E11" i="10"/>
  <c r="D11" i="10"/>
  <c r="C11" i="10"/>
  <c r="B11" i="10"/>
  <c r="R10" i="10"/>
  <c r="Q10" i="10"/>
  <c r="P10" i="10"/>
  <c r="O10" i="10"/>
  <c r="N10" i="10"/>
  <c r="M10" i="10"/>
  <c r="L10" i="10"/>
  <c r="K10" i="10"/>
  <c r="J10" i="10"/>
  <c r="I10" i="10"/>
  <c r="H10" i="10"/>
  <c r="G10" i="10"/>
  <c r="F10" i="10"/>
  <c r="E10" i="10"/>
  <c r="D10" i="10"/>
  <c r="C10" i="10"/>
  <c r="B10" i="10"/>
  <c r="R9" i="10"/>
  <c r="Q9" i="10"/>
  <c r="P9" i="10"/>
  <c r="O9" i="10"/>
  <c r="N9" i="10"/>
  <c r="M9" i="10"/>
  <c r="L9" i="10"/>
  <c r="K9" i="10"/>
  <c r="J9" i="10"/>
  <c r="I9" i="10"/>
  <c r="H9" i="10"/>
  <c r="G9" i="10"/>
  <c r="F9" i="10"/>
  <c r="E9" i="10"/>
  <c r="D9" i="10"/>
  <c r="C9" i="10"/>
  <c r="R8" i="10"/>
  <c r="Q8" i="10"/>
  <c r="P8" i="10"/>
  <c r="O8" i="10"/>
  <c r="N8" i="10"/>
  <c r="M8" i="10"/>
  <c r="L8" i="10"/>
  <c r="K8" i="10"/>
  <c r="J8" i="10"/>
  <c r="I8" i="10"/>
  <c r="H8" i="10"/>
  <c r="G8" i="10"/>
  <c r="F8" i="10"/>
  <c r="E8" i="10"/>
  <c r="D8" i="10"/>
  <c r="C8" i="10"/>
  <c r="R7" i="10"/>
  <c r="Q7" i="10"/>
  <c r="Q15" i="10" s="1"/>
  <c r="P7" i="10"/>
  <c r="O7" i="10"/>
  <c r="N7" i="10"/>
  <c r="M7" i="10"/>
  <c r="L7" i="10"/>
  <c r="K7" i="10"/>
  <c r="K15" i="10" s="1"/>
  <c r="J7" i="10"/>
  <c r="I7" i="10"/>
  <c r="I15" i="10" s="1"/>
  <c r="H7" i="10"/>
  <c r="G7" i="10"/>
  <c r="F7" i="10"/>
  <c r="E7" i="10"/>
  <c r="D7" i="10"/>
  <c r="C7" i="10"/>
  <c r="C15" i="10" s="1"/>
  <c r="R23" i="9"/>
  <c r="P23" i="9"/>
  <c r="L23" i="9"/>
  <c r="J23" i="9"/>
  <c r="H23" i="9"/>
  <c r="D23" i="9"/>
  <c r="R16" i="9"/>
  <c r="Q16" i="9"/>
  <c r="Q23" i="9" s="1"/>
  <c r="P16" i="9"/>
  <c r="O16" i="9"/>
  <c r="O23" i="9" s="1"/>
  <c r="N16" i="9"/>
  <c r="N23" i="9" s="1"/>
  <c r="M16" i="9"/>
  <c r="M23" i="9" s="1"/>
  <c r="L16" i="9"/>
  <c r="K16" i="9"/>
  <c r="K23" i="9" s="1"/>
  <c r="J16" i="9"/>
  <c r="I16" i="9"/>
  <c r="I23" i="9" s="1"/>
  <c r="H16" i="9"/>
  <c r="G16" i="9"/>
  <c r="G23" i="9" s="1"/>
  <c r="F16" i="9"/>
  <c r="F23" i="9" s="1"/>
  <c r="E16" i="9"/>
  <c r="E23" i="9" s="1"/>
  <c r="D16" i="9"/>
  <c r="C16" i="9"/>
  <c r="C23" i="9" s="1"/>
  <c r="R14" i="9"/>
  <c r="Q14" i="9"/>
  <c r="P14" i="9"/>
  <c r="O14" i="9"/>
  <c r="N14" i="9"/>
  <c r="M14" i="9"/>
  <c r="L14" i="9"/>
  <c r="K14" i="9"/>
  <c r="J14" i="9"/>
  <c r="I14" i="9"/>
  <c r="H14" i="9"/>
  <c r="G14" i="9"/>
  <c r="F14" i="9"/>
  <c r="E14" i="9"/>
  <c r="D14" i="9"/>
  <c r="C14" i="9"/>
  <c r="S14" i="9" s="1"/>
  <c r="R13" i="9"/>
  <c r="Q13" i="9"/>
  <c r="P13" i="9"/>
  <c r="O13" i="9"/>
  <c r="N13" i="9"/>
  <c r="M13" i="9"/>
  <c r="L13" i="9"/>
  <c r="L15" i="9" s="1"/>
  <c r="K13" i="9"/>
  <c r="J13" i="9"/>
  <c r="I13" i="9"/>
  <c r="H13" i="9"/>
  <c r="G13" i="9"/>
  <c r="F13" i="9"/>
  <c r="E13" i="9"/>
  <c r="D13" i="9"/>
  <c r="C13" i="9"/>
  <c r="R12" i="9"/>
  <c r="Q12" i="9"/>
  <c r="P12" i="9"/>
  <c r="O12" i="9"/>
  <c r="N12" i="9"/>
  <c r="M12" i="9"/>
  <c r="L12" i="9"/>
  <c r="K12" i="9"/>
  <c r="J12" i="9"/>
  <c r="I12" i="9"/>
  <c r="H12" i="9"/>
  <c r="G12" i="9"/>
  <c r="F12" i="9"/>
  <c r="E12" i="9"/>
  <c r="D12" i="9"/>
  <c r="C12" i="9"/>
  <c r="S12" i="9" s="1"/>
  <c r="R11" i="9"/>
  <c r="Q11" i="9"/>
  <c r="P11" i="9"/>
  <c r="O11" i="9"/>
  <c r="N11" i="9"/>
  <c r="M11" i="9"/>
  <c r="L11" i="9"/>
  <c r="K11" i="9"/>
  <c r="J11" i="9"/>
  <c r="I11" i="9"/>
  <c r="H11" i="9"/>
  <c r="G11" i="9"/>
  <c r="F11" i="9"/>
  <c r="E11" i="9"/>
  <c r="D11" i="9"/>
  <c r="C11" i="9"/>
  <c r="R10" i="9"/>
  <c r="Q10" i="9"/>
  <c r="P10" i="9"/>
  <c r="O10" i="9"/>
  <c r="N10" i="9"/>
  <c r="M10" i="9"/>
  <c r="L10" i="9"/>
  <c r="K10" i="9"/>
  <c r="J10" i="9"/>
  <c r="I10" i="9"/>
  <c r="H10" i="9"/>
  <c r="G10" i="9"/>
  <c r="F10" i="9"/>
  <c r="E10" i="9"/>
  <c r="D10" i="9"/>
  <c r="C10" i="9"/>
  <c r="S10" i="9" s="1"/>
  <c r="R9" i="9"/>
  <c r="R15" i="9" s="1"/>
  <c r="Q9" i="9"/>
  <c r="P9" i="9"/>
  <c r="O9" i="9"/>
  <c r="N9" i="9"/>
  <c r="M9" i="9"/>
  <c r="L9" i="9"/>
  <c r="K9" i="9"/>
  <c r="J9" i="9"/>
  <c r="I9" i="9"/>
  <c r="H9" i="9"/>
  <c r="G9" i="9"/>
  <c r="F9" i="9"/>
  <c r="E9" i="9"/>
  <c r="D9" i="9"/>
  <c r="C9" i="9"/>
  <c r="R8" i="9"/>
  <c r="Q8" i="9"/>
  <c r="Q15" i="9" s="1"/>
  <c r="P8" i="9"/>
  <c r="O8" i="9"/>
  <c r="N8" i="9"/>
  <c r="N15" i="9" s="1"/>
  <c r="M8" i="9"/>
  <c r="L8" i="9"/>
  <c r="K8" i="9"/>
  <c r="K15" i="9" s="1"/>
  <c r="J8" i="9"/>
  <c r="J15" i="9" s="1"/>
  <c r="I8" i="9"/>
  <c r="I15" i="9" s="1"/>
  <c r="H8" i="9"/>
  <c r="H15" i="9" s="1"/>
  <c r="G8" i="9"/>
  <c r="G15" i="9" s="1"/>
  <c r="F8" i="9"/>
  <c r="F15" i="9" s="1"/>
  <c r="E8" i="9"/>
  <c r="D8" i="9"/>
  <c r="D15" i="9" s="1"/>
  <c r="C8" i="9"/>
  <c r="R23" i="8"/>
  <c r="P23" i="8"/>
  <c r="M23" i="8"/>
  <c r="L23" i="8"/>
  <c r="J23" i="8"/>
  <c r="H23" i="8"/>
  <c r="E23" i="8"/>
  <c r="D23" i="8"/>
  <c r="R16" i="8"/>
  <c r="Q16" i="8"/>
  <c r="Q23" i="8" s="1"/>
  <c r="P16" i="8"/>
  <c r="O16" i="8"/>
  <c r="O23" i="8" s="1"/>
  <c r="N16" i="8"/>
  <c r="N23" i="8" s="1"/>
  <c r="M16" i="8"/>
  <c r="L16" i="8"/>
  <c r="K16" i="8"/>
  <c r="K23" i="8" s="1"/>
  <c r="J16" i="8"/>
  <c r="I16" i="8"/>
  <c r="I23" i="8" s="1"/>
  <c r="H16" i="8"/>
  <c r="G16" i="8"/>
  <c r="G23" i="8" s="1"/>
  <c r="F16" i="8"/>
  <c r="F23" i="8" s="1"/>
  <c r="E16" i="8"/>
  <c r="D16" i="8"/>
  <c r="C16" i="8"/>
  <c r="C23" i="8" s="1"/>
  <c r="L15" i="8"/>
  <c r="D15" i="8"/>
  <c r="R14" i="8"/>
  <c r="Q14" i="8"/>
  <c r="P14" i="8"/>
  <c r="O14" i="8"/>
  <c r="N14" i="8"/>
  <c r="M14" i="8"/>
  <c r="L14" i="8"/>
  <c r="K14" i="8"/>
  <c r="J14" i="8"/>
  <c r="I14" i="8"/>
  <c r="H14" i="8"/>
  <c r="G14" i="8"/>
  <c r="F14" i="8"/>
  <c r="E14" i="8"/>
  <c r="D14" i="8"/>
  <c r="C14" i="8"/>
  <c r="S14" i="8" s="1"/>
  <c r="R13" i="8"/>
  <c r="Q13" i="8"/>
  <c r="P13" i="8"/>
  <c r="O13" i="8"/>
  <c r="N13" i="8"/>
  <c r="M13" i="8"/>
  <c r="L13" i="8"/>
  <c r="K13" i="8"/>
  <c r="J13" i="8"/>
  <c r="I13" i="8"/>
  <c r="H13" i="8"/>
  <c r="G13" i="8"/>
  <c r="F13" i="8"/>
  <c r="E13" i="8"/>
  <c r="D13" i="8"/>
  <c r="C13" i="8"/>
  <c r="S13" i="8" s="1"/>
  <c r="R12" i="8"/>
  <c r="Q12" i="8"/>
  <c r="P12" i="8"/>
  <c r="O12" i="8"/>
  <c r="N12" i="8"/>
  <c r="M12" i="8"/>
  <c r="L12" i="8"/>
  <c r="K12" i="8"/>
  <c r="J12" i="8"/>
  <c r="I12" i="8"/>
  <c r="H12" i="8"/>
  <c r="G12" i="8"/>
  <c r="F12" i="8"/>
  <c r="E12" i="8"/>
  <c r="D12" i="8"/>
  <c r="C12" i="8"/>
  <c r="R11" i="8"/>
  <c r="Q11" i="8"/>
  <c r="P11" i="8"/>
  <c r="O11" i="8"/>
  <c r="N11" i="8"/>
  <c r="M11" i="8"/>
  <c r="L11" i="8"/>
  <c r="K11" i="8"/>
  <c r="J11" i="8"/>
  <c r="I11" i="8"/>
  <c r="H11" i="8"/>
  <c r="G11" i="8"/>
  <c r="F11" i="8"/>
  <c r="E11" i="8"/>
  <c r="D11" i="8"/>
  <c r="C11" i="8"/>
  <c r="S11" i="8" s="1"/>
  <c r="R10" i="8"/>
  <c r="Q10" i="8"/>
  <c r="P10" i="8"/>
  <c r="O10" i="8"/>
  <c r="N10" i="8"/>
  <c r="M10" i="8"/>
  <c r="L10" i="8"/>
  <c r="K10" i="8"/>
  <c r="J10" i="8"/>
  <c r="I10" i="8"/>
  <c r="H10" i="8"/>
  <c r="G10" i="8"/>
  <c r="F10" i="8"/>
  <c r="E10" i="8"/>
  <c r="D10" i="8"/>
  <c r="C10" i="8"/>
  <c r="S10" i="8" s="1"/>
  <c r="R9" i="8"/>
  <c r="Q9" i="8"/>
  <c r="P9" i="8"/>
  <c r="O9" i="8"/>
  <c r="N9" i="8"/>
  <c r="M9" i="8"/>
  <c r="L9" i="8"/>
  <c r="K9" i="8"/>
  <c r="J9" i="8"/>
  <c r="I9" i="8"/>
  <c r="H9" i="8"/>
  <c r="G9" i="8"/>
  <c r="F9" i="8"/>
  <c r="E9" i="8"/>
  <c r="D9" i="8"/>
  <c r="C9" i="8"/>
  <c r="S9" i="8" s="1"/>
  <c r="R8" i="8"/>
  <c r="R15" i="8" s="1"/>
  <c r="Q8" i="8"/>
  <c r="P8" i="8"/>
  <c r="P15" i="8" s="1"/>
  <c r="O8" i="8"/>
  <c r="N8" i="8"/>
  <c r="M8" i="8"/>
  <c r="M15" i="8" s="1"/>
  <c r="L8" i="8"/>
  <c r="K8" i="8"/>
  <c r="K15" i="8" s="1"/>
  <c r="J8" i="8"/>
  <c r="J15" i="8" s="1"/>
  <c r="I8" i="8"/>
  <c r="H8" i="8"/>
  <c r="H15" i="8" s="1"/>
  <c r="G8" i="8"/>
  <c r="F8" i="8"/>
  <c r="E8" i="8"/>
  <c r="E15" i="8" s="1"/>
  <c r="D8" i="8"/>
  <c r="C8" i="8"/>
  <c r="C15" i="8" s="1"/>
  <c r="R32" i="6"/>
  <c r="Q32" i="6"/>
  <c r="P32" i="6"/>
  <c r="O32" i="6"/>
  <c r="N32" i="6"/>
  <c r="M32" i="6"/>
  <c r="L32" i="6"/>
  <c r="K32" i="6"/>
  <c r="J32" i="6"/>
  <c r="I32" i="6"/>
  <c r="H32" i="6"/>
  <c r="G32" i="6"/>
  <c r="F32" i="6"/>
  <c r="E32" i="6"/>
  <c r="D32" i="6"/>
  <c r="C32" i="6"/>
  <c r="R31" i="6"/>
  <c r="Q31" i="6"/>
  <c r="P31" i="6"/>
  <c r="O31" i="6"/>
  <c r="N31" i="6"/>
  <c r="M31" i="6"/>
  <c r="L31" i="6"/>
  <c r="K31" i="6"/>
  <c r="J31" i="6"/>
  <c r="I31" i="6"/>
  <c r="H31" i="6"/>
  <c r="G31" i="6"/>
  <c r="F31" i="6"/>
  <c r="E31" i="6"/>
  <c r="D31" i="6"/>
  <c r="C31" i="6"/>
  <c r="S31" i="6" s="1"/>
  <c r="R30" i="6"/>
  <c r="Q30" i="6"/>
  <c r="P30" i="6"/>
  <c r="O30" i="6"/>
  <c r="N30" i="6"/>
  <c r="M30" i="6"/>
  <c r="L30" i="6"/>
  <c r="K30" i="6"/>
  <c r="J30" i="6"/>
  <c r="I30" i="6"/>
  <c r="H30" i="6"/>
  <c r="G30" i="6"/>
  <c r="F30" i="6"/>
  <c r="E30" i="6"/>
  <c r="D30" i="6"/>
  <c r="C30" i="6"/>
  <c r="S30" i="6" s="1"/>
  <c r="R29" i="6"/>
  <c r="Q29" i="6"/>
  <c r="P29" i="6"/>
  <c r="O29" i="6"/>
  <c r="N29" i="6"/>
  <c r="M29" i="6"/>
  <c r="L29" i="6"/>
  <c r="K29" i="6"/>
  <c r="J29" i="6"/>
  <c r="I29" i="6"/>
  <c r="H29" i="6"/>
  <c r="G29" i="6"/>
  <c r="F29" i="6"/>
  <c r="E29" i="6"/>
  <c r="D29" i="6"/>
  <c r="C29" i="6"/>
  <c r="S29" i="6" s="1"/>
  <c r="R28" i="6"/>
  <c r="Q28" i="6"/>
  <c r="P28" i="6"/>
  <c r="O28" i="6"/>
  <c r="N28" i="6"/>
  <c r="M28" i="6"/>
  <c r="L28" i="6"/>
  <c r="K28" i="6"/>
  <c r="J28" i="6"/>
  <c r="I28" i="6"/>
  <c r="H28" i="6"/>
  <c r="G28" i="6"/>
  <c r="F28" i="6"/>
  <c r="E28" i="6"/>
  <c r="D28" i="6"/>
  <c r="C28" i="6"/>
  <c r="R27" i="6"/>
  <c r="Q27" i="6"/>
  <c r="P27" i="6"/>
  <c r="O27" i="6"/>
  <c r="N27" i="6"/>
  <c r="M27" i="6"/>
  <c r="L27" i="6"/>
  <c r="K27" i="6"/>
  <c r="J27" i="6"/>
  <c r="I27" i="6"/>
  <c r="H27" i="6"/>
  <c r="G27" i="6"/>
  <c r="F27" i="6"/>
  <c r="E27" i="6"/>
  <c r="D27" i="6"/>
  <c r="C27" i="6"/>
  <c r="S27" i="6" s="1"/>
  <c r="R26" i="6"/>
  <c r="Q26" i="6"/>
  <c r="P26" i="6"/>
  <c r="O26" i="6"/>
  <c r="N26" i="6"/>
  <c r="M26" i="6"/>
  <c r="L26" i="6"/>
  <c r="K26" i="6"/>
  <c r="J26" i="6"/>
  <c r="I26" i="6"/>
  <c r="H26" i="6"/>
  <c r="G26" i="6"/>
  <c r="F26" i="6"/>
  <c r="E26" i="6"/>
  <c r="D26" i="6"/>
  <c r="C26" i="6"/>
  <c r="R25" i="6"/>
  <c r="Q25" i="6"/>
  <c r="P25" i="6"/>
  <c r="O25" i="6"/>
  <c r="N25" i="6"/>
  <c r="M25" i="6"/>
  <c r="L25" i="6"/>
  <c r="K25" i="6"/>
  <c r="J25" i="6"/>
  <c r="I25" i="6"/>
  <c r="H25" i="6"/>
  <c r="G25" i="6"/>
  <c r="F25" i="6"/>
  <c r="E25" i="6"/>
  <c r="D25" i="6"/>
  <c r="C25" i="6"/>
  <c r="S25" i="6" s="1"/>
  <c r="R24" i="6"/>
  <c r="Q24" i="6"/>
  <c r="P24" i="6"/>
  <c r="O24" i="6"/>
  <c r="N24" i="6"/>
  <c r="M24" i="6"/>
  <c r="L24" i="6"/>
  <c r="K24" i="6"/>
  <c r="J24" i="6"/>
  <c r="I24" i="6"/>
  <c r="H24" i="6"/>
  <c r="G24" i="6"/>
  <c r="F24" i="6"/>
  <c r="E24" i="6"/>
  <c r="D24" i="6"/>
  <c r="C24" i="6"/>
  <c r="R23" i="6"/>
  <c r="Q23" i="6"/>
  <c r="P23" i="6"/>
  <c r="O23" i="6"/>
  <c r="N23" i="6"/>
  <c r="M23" i="6"/>
  <c r="L23" i="6"/>
  <c r="K23" i="6"/>
  <c r="J23" i="6"/>
  <c r="I23" i="6"/>
  <c r="H23" i="6"/>
  <c r="G23" i="6"/>
  <c r="F23" i="6"/>
  <c r="E23" i="6"/>
  <c r="D23" i="6"/>
  <c r="C23" i="6"/>
  <c r="S23" i="6" s="1"/>
  <c r="R18" i="6"/>
  <c r="Q18" i="6"/>
  <c r="P18" i="6"/>
  <c r="O18" i="6"/>
  <c r="N18" i="6"/>
  <c r="M18" i="6"/>
  <c r="L18" i="6"/>
  <c r="K18" i="6"/>
  <c r="J18" i="6"/>
  <c r="I18" i="6"/>
  <c r="H18" i="6"/>
  <c r="G18" i="6"/>
  <c r="F18" i="6"/>
  <c r="E18" i="6"/>
  <c r="D18" i="6"/>
  <c r="C18" i="6"/>
  <c r="S18" i="6" s="1"/>
  <c r="R17" i="6"/>
  <c r="Q17" i="6"/>
  <c r="P17" i="6"/>
  <c r="O17" i="6"/>
  <c r="N17" i="6"/>
  <c r="M17" i="6"/>
  <c r="L17" i="6"/>
  <c r="K17" i="6"/>
  <c r="J17" i="6"/>
  <c r="I17" i="6"/>
  <c r="H17" i="6"/>
  <c r="G17" i="6"/>
  <c r="F17" i="6"/>
  <c r="E17" i="6"/>
  <c r="D17" i="6"/>
  <c r="C17" i="6"/>
  <c r="S17" i="6" s="1"/>
  <c r="R16" i="6"/>
  <c r="Q16" i="6"/>
  <c r="P16" i="6"/>
  <c r="O16" i="6"/>
  <c r="N16" i="6"/>
  <c r="M16" i="6"/>
  <c r="L16" i="6"/>
  <c r="K16" i="6"/>
  <c r="J16" i="6"/>
  <c r="I16" i="6"/>
  <c r="H16" i="6"/>
  <c r="G16" i="6"/>
  <c r="F16" i="6"/>
  <c r="E16" i="6"/>
  <c r="D16" i="6"/>
  <c r="C16" i="6"/>
  <c r="S16" i="6" s="1"/>
  <c r="R15" i="6"/>
  <c r="Q15" i="6"/>
  <c r="P15" i="6"/>
  <c r="O15" i="6"/>
  <c r="N15" i="6"/>
  <c r="M15" i="6"/>
  <c r="L15" i="6"/>
  <c r="K15" i="6"/>
  <c r="J15" i="6"/>
  <c r="I15" i="6"/>
  <c r="H15" i="6"/>
  <c r="G15" i="6"/>
  <c r="F15" i="6"/>
  <c r="E15" i="6"/>
  <c r="D15" i="6"/>
  <c r="C15" i="6"/>
  <c r="S15" i="6" s="1"/>
  <c r="R14" i="6"/>
  <c r="Q14" i="6"/>
  <c r="P14" i="6"/>
  <c r="O14" i="6"/>
  <c r="N14" i="6"/>
  <c r="M14" i="6"/>
  <c r="L14" i="6"/>
  <c r="K14" i="6"/>
  <c r="J14" i="6"/>
  <c r="I14" i="6"/>
  <c r="H14" i="6"/>
  <c r="G14" i="6"/>
  <c r="F14" i="6"/>
  <c r="E14" i="6"/>
  <c r="D14" i="6"/>
  <c r="C14" i="6"/>
  <c r="R13" i="6"/>
  <c r="Q13" i="6"/>
  <c r="P13" i="6"/>
  <c r="O13" i="6"/>
  <c r="N13" i="6"/>
  <c r="M13" i="6"/>
  <c r="L13" i="6"/>
  <c r="K13" i="6"/>
  <c r="J13" i="6"/>
  <c r="I13" i="6"/>
  <c r="H13" i="6"/>
  <c r="G13" i="6"/>
  <c r="F13" i="6"/>
  <c r="E13" i="6"/>
  <c r="D13" i="6"/>
  <c r="C13" i="6"/>
  <c r="R12" i="6"/>
  <c r="Q12" i="6"/>
  <c r="P12" i="6"/>
  <c r="O12" i="6"/>
  <c r="N12" i="6"/>
  <c r="M12" i="6"/>
  <c r="L12" i="6"/>
  <c r="K12" i="6"/>
  <c r="J12" i="6"/>
  <c r="I12" i="6"/>
  <c r="H12" i="6"/>
  <c r="G12" i="6"/>
  <c r="F12" i="6"/>
  <c r="E12" i="6"/>
  <c r="D12" i="6"/>
  <c r="C12" i="6"/>
  <c r="R11" i="6"/>
  <c r="Q11" i="6"/>
  <c r="P11" i="6"/>
  <c r="O11" i="6"/>
  <c r="N11" i="6"/>
  <c r="M11" i="6"/>
  <c r="L11" i="6"/>
  <c r="K11" i="6"/>
  <c r="J11" i="6"/>
  <c r="I11" i="6"/>
  <c r="H11" i="6"/>
  <c r="G11" i="6"/>
  <c r="F11" i="6"/>
  <c r="E11" i="6"/>
  <c r="D11" i="6"/>
  <c r="C11" i="6"/>
  <c r="R10" i="6"/>
  <c r="Q10" i="6"/>
  <c r="P10" i="6"/>
  <c r="O10" i="6"/>
  <c r="N10" i="6"/>
  <c r="M10" i="6"/>
  <c r="L10" i="6"/>
  <c r="K10" i="6"/>
  <c r="J10" i="6"/>
  <c r="I10" i="6"/>
  <c r="H10" i="6"/>
  <c r="G10" i="6"/>
  <c r="F10" i="6"/>
  <c r="E10" i="6"/>
  <c r="D10" i="6"/>
  <c r="C10" i="6"/>
  <c r="R9" i="6"/>
  <c r="Q9" i="6"/>
  <c r="P9" i="6"/>
  <c r="O9" i="6"/>
  <c r="N9" i="6"/>
  <c r="M9" i="6"/>
  <c r="L9" i="6"/>
  <c r="K9" i="6"/>
  <c r="J9" i="6"/>
  <c r="I9" i="6"/>
  <c r="H9" i="6"/>
  <c r="G9" i="6"/>
  <c r="F9" i="6"/>
  <c r="E9" i="6"/>
  <c r="D9" i="6"/>
  <c r="C9" i="6"/>
  <c r="S9" i="6" s="1"/>
  <c r="Q564" i="4"/>
  <c r="N564" i="4"/>
  <c r="I564" i="4"/>
  <c r="F564" i="4"/>
  <c r="R563" i="4"/>
  <c r="O563" i="4"/>
  <c r="J563" i="4"/>
  <c r="G563" i="4"/>
  <c r="R560" i="4"/>
  <c r="Q560" i="4"/>
  <c r="P560" i="4"/>
  <c r="P564" i="4" s="1"/>
  <c r="O560" i="4"/>
  <c r="N560" i="4"/>
  <c r="M560" i="4"/>
  <c r="L560" i="4"/>
  <c r="K560" i="4"/>
  <c r="J560" i="4"/>
  <c r="I560" i="4"/>
  <c r="H560" i="4"/>
  <c r="H564" i="4" s="1"/>
  <c r="G560" i="4"/>
  <c r="F560" i="4"/>
  <c r="E560" i="4"/>
  <c r="D560" i="4"/>
  <c r="C560" i="4"/>
  <c r="S560" i="4" s="1"/>
  <c r="R559" i="4"/>
  <c r="Q559" i="4"/>
  <c r="Q563" i="4" s="1"/>
  <c r="P559" i="4"/>
  <c r="O559" i="4"/>
  <c r="N559" i="4"/>
  <c r="M559" i="4"/>
  <c r="L559" i="4"/>
  <c r="K559" i="4"/>
  <c r="J559" i="4"/>
  <c r="I559" i="4"/>
  <c r="I563" i="4" s="1"/>
  <c r="H559" i="4"/>
  <c r="G559" i="4"/>
  <c r="F559" i="4"/>
  <c r="E559" i="4"/>
  <c r="D559" i="4"/>
  <c r="C559" i="4"/>
  <c r="S559" i="4" s="1"/>
  <c r="R558" i="4"/>
  <c r="R564" i="4" s="1"/>
  <c r="Q558" i="4"/>
  <c r="P558" i="4"/>
  <c r="O558" i="4"/>
  <c r="O564" i="4" s="1"/>
  <c r="N558" i="4"/>
  <c r="M558" i="4"/>
  <c r="M564" i="4" s="1"/>
  <c r="L558" i="4"/>
  <c r="L564" i="4" s="1"/>
  <c r="K558" i="4"/>
  <c r="K564" i="4" s="1"/>
  <c r="J558" i="4"/>
  <c r="J564" i="4" s="1"/>
  <c r="I558" i="4"/>
  <c r="H558" i="4"/>
  <c r="G558" i="4"/>
  <c r="G564" i="4" s="1"/>
  <c r="F558" i="4"/>
  <c r="E558" i="4"/>
  <c r="E564" i="4" s="1"/>
  <c r="D558" i="4"/>
  <c r="D564" i="4" s="1"/>
  <c r="C558" i="4"/>
  <c r="C564" i="4" s="1"/>
  <c r="S564" i="4" s="1"/>
  <c r="R557" i="4"/>
  <c r="Q557" i="4"/>
  <c r="P557" i="4"/>
  <c r="P563" i="4" s="1"/>
  <c r="O557" i="4"/>
  <c r="N557" i="4"/>
  <c r="N563" i="4" s="1"/>
  <c r="M557" i="4"/>
  <c r="M563" i="4" s="1"/>
  <c r="L557" i="4"/>
  <c r="L563" i="4" s="1"/>
  <c r="K557" i="4"/>
  <c r="K563" i="4" s="1"/>
  <c r="J557" i="4"/>
  <c r="I557" i="4"/>
  <c r="H557" i="4"/>
  <c r="H563" i="4" s="1"/>
  <c r="G557" i="4"/>
  <c r="F557" i="4"/>
  <c r="F563" i="4" s="1"/>
  <c r="E557" i="4"/>
  <c r="E563" i="4" s="1"/>
  <c r="D557" i="4"/>
  <c r="D563" i="4" s="1"/>
  <c r="C557" i="4"/>
  <c r="C563" i="4" s="1"/>
  <c r="N548" i="4"/>
  <c r="N546" i="4"/>
  <c r="M545" i="4"/>
  <c r="E545" i="4"/>
  <c r="R544" i="4"/>
  <c r="Q544" i="4"/>
  <c r="P544" i="4"/>
  <c r="O544" i="4"/>
  <c r="N544" i="4"/>
  <c r="M544" i="4"/>
  <c r="L544" i="4"/>
  <c r="K544" i="4"/>
  <c r="J544" i="4"/>
  <c r="I544" i="4"/>
  <c r="H544" i="4"/>
  <c r="G544" i="4"/>
  <c r="F544" i="4"/>
  <c r="E544" i="4"/>
  <c r="D544" i="4"/>
  <c r="C544" i="4"/>
  <c r="R543" i="4"/>
  <c r="Q543" i="4"/>
  <c r="P543" i="4"/>
  <c r="O543" i="4"/>
  <c r="N543" i="4"/>
  <c r="M543" i="4"/>
  <c r="L543" i="4"/>
  <c r="K543" i="4"/>
  <c r="J543" i="4"/>
  <c r="I543" i="4"/>
  <c r="H543" i="4"/>
  <c r="G543" i="4"/>
  <c r="F543" i="4"/>
  <c r="E543" i="4"/>
  <c r="D543" i="4"/>
  <c r="C543" i="4"/>
  <c r="S543" i="4" s="1"/>
  <c r="R542" i="4"/>
  <c r="Q542" i="4"/>
  <c r="P542" i="4"/>
  <c r="O542" i="4"/>
  <c r="N542" i="4"/>
  <c r="M542" i="4"/>
  <c r="L542" i="4"/>
  <c r="K542" i="4"/>
  <c r="J542" i="4"/>
  <c r="I542" i="4"/>
  <c r="H542" i="4"/>
  <c r="G542" i="4"/>
  <c r="F542" i="4"/>
  <c r="E542" i="4"/>
  <c r="D542" i="4"/>
  <c r="C542" i="4"/>
  <c r="S542" i="4" s="1"/>
  <c r="R541" i="4"/>
  <c r="Q541" i="4"/>
  <c r="P541" i="4"/>
  <c r="O541" i="4"/>
  <c r="N541" i="4"/>
  <c r="M541" i="4"/>
  <c r="L541" i="4"/>
  <c r="K541" i="4"/>
  <c r="J541" i="4"/>
  <c r="I541" i="4"/>
  <c r="H541" i="4"/>
  <c r="G541" i="4"/>
  <c r="F541" i="4"/>
  <c r="E541" i="4"/>
  <c r="D541" i="4"/>
  <c r="C541" i="4"/>
  <c r="R540" i="4"/>
  <c r="Q540" i="4"/>
  <c r="P540" i="4"/>
  <c r="O540" i="4"/>
  <c r="N540" i="4"/>
  <c r="M540" i="4"/>
  <c r="L540" i="4"/>
  <c r="K540" i="4"/>
  <c r="J540" i="4"/>
  <c r="I540" i="4"/>
  <c r="H540" i="4"/>
  <c r="G540" i="4"/>
  <c r="F540" i="4"/>
  <c r="E540" i="4"/>
  <c r="D540" i="4"/>
  <c r="C540" i="4"/>
  <c r="P539" i="4"/>
  <c r="R536" i="4"/>
  <c r="M536" i="4"/>
  <c r="E536" i="4"/>
  <c r="N535" i="4"/>
  <c r="K535" i="4"/>
  <c r="F535" i="4"/>
  <c r="C535" i="4"/>
  <c r="R532" i="4"/>
  <c r="Q532" i="4"/>
  <c r="P532" i="4"/>
  <c r="O532" i="4"/>
  <c r="N532" i="4"/>
  <c r="M532" i="4"/>
  <c r="L532" i="4"/>
  <c r="L536" i="4" s="1"/>
  <c r="K532" i="4"/>
  <c r="J532" i="4"/>
  <c r="I532" i="4"/>
  <c r="H532" i="4"/>
  <c r="G532" i="4"/>
  <c r="F532" i="4"/>
  <c r="E532" i="4"/>
  <c r="D532" i="4"/>
  <c r="D536" i="4" s="1"/>
  <c r="C532" i="4"/>
  <c r="S532" i="4" s="1"/>
  <c r="R531" i="4"/>
  <c r="Q531" i="4"/>
  <c r="P531" i="4"/>
  <c r="O531" i="4"/>
  <c r="N531" i="4"/>
  <c r="M531" i="4"/>
  <c r="M535" i="4" s="1"/>
  <c r="L531" i="4"/>
  <c r="K531" i="4"/>
  <c r="J531" i="4"/>
  <c r="I531" i="4"/>
  <c r="H531" i="4"/>
  <c r="G531" i="4"/>
  <c r="F531" i="4"/>
  <c r="E531" i="4"/>
  <c r="E535" i="4" s="1"/>
  <c r="D531" i="4"/>
  <c r="C531" i="4"/>
  <c r="R530" i="4"/>
  <c r="Q530" i="4"/>
  <c r="Q536" i="4" s="1"/>
  <c r="P530" i="4"/>
  <c r="P536" i="4" s="1"/>
  <c r="O530" i="4"/>
  <c r="O536" i="4" s="1"/>
  <c r="N530" i="4"/>
  <c r="N536" i="4" s="1"/>
  <c r="M530" i="4"/>
  <c r="L530" i="4"/>
  <c r="K530" i="4"/>
  <c r="K536" i="4" s="1"/>
  <c r="J530" i="4"/>
  <c r="J536" i="4" s="1"/>
  <c r="I530" i="4"/>
  <c r="I536" i="4" s="1"/>
  <c r="H530" i="4"/>
  <c r="H536" i="4" s="1"/>
  <c r="G530" i="4"/>
  <c r="G536" i="4" s="1"/>
  <c r="F530" i="4"/>
  <c r="F536" i="4" s="1"/>
  <c r="E530" i="4"/>
  <c r="D530" i="4"/>
  <c r="C530" i="4"/>
  <c r="R529" i="4"/>
  <c r="R535" i="4" s="1"/>
  <c r="Q529" i="4"/>
  <c r="P529" i="4"/>
  <c r="P535" i="4" s="1"/>
  <c r="O529" i="4"/>
  <c r="O535" i="4" s="1"/>
  <c r="N529" i="4"/>
  <c r="M529" i="4"/>
  <c r="L529" i="4"/>
  <c r="L535" i="4" s="1"/>
  <c r="K529" i="4"/>
  <c r="J529" i="4"/>
  <c r="J535" i="4" s="1"/>
  <c r="I529" i="4"/>
  <c r="H529" i="4"/>
  <c r="H535" i="4" s="1"/>
  <c r="G529" i="4"/>
  <c r="G535" i="4" s="1"/>
  <c r="F529" i="4"/>
  <c r="E529" i="4"/>
  <c r="D529" i="4"/>
  <c r="D535" i="4" s="1"/>
  <c r="C529" i="4"/>
  <c r="N520" i="4"/>
  <c r="N519" i="4"/>
  <c r="F519" i="4"/>
  <c r="O518" i="4"/>
  <c r="N518" i="4"/>
  <c r="G518" i="4"/>
  <c r="R517" i="4"/>
  <c r="O517" i="4"/>
  <c r="O519" i="4" s="1"/>
  <c r="N517" i="4"/>
  <c r="G517" i="4"/>
  <c r="G519" i="4" s="1"/>
  <c r="F517" i="4"/>
  <c r="R516" i="4"/>
  <c r="R519" i="4" s="1"/>
  <c r="Q516" i="4"/>
  <c r="P516" i="4"/>
  <c r="O516" i="4"/>
  <c r="N516" i="4"/>
  <c r="M516" i="4"/>
  <c r="L516" i="4"/>
  <c r="K516" i="4"/>
  <c r="J516" i="4"/>
  <c r="I516" i="4"/>
  <c r="H516" i="4"/>
  <c r="G516" i="4"/>
  <c r="F516" i="4"/>
  <c r="E516" i="4"/>
  <c r="D516" i="4"/>
  <c r="C516" i="4"/>
  <c r="R515" i="4"/>
  <c r="Q515" i="4"/>
  <c r="P515" i="4"/>
  <c r="O515" i="4"/>
  <c r="N515" i="4"/>
  <c r="M515" i="4"/>
  <c r="L515" i="4"/>
  <c r="K515" i="4"/>
  <c r="J515" i="4"/>
  <c r="I515" i="4"/>
  <c r="H515" i="4"/>
  <c r="G515" i="4"/>
  <c r="F515" i="4"/>
  <c r="E515" i="4"/>
  <c r="D515" i="4"/>
  <c r="C515" i="4"/>
  <c r="R514" i="4"/>
  <c r="Q514" i="4"/>
  <c r="P514" i="4"/>
  <c r="O514" i="4"/>
  <c r="N514" i="4"/>
  <c r="M514" i="4"/>
  <c r="L514" i="4"/>
  <c r="K514" i="4"/>
  <c r="J514" i="4"/>
  <c r="I514" i="4"/>
  <c r="H514" i="4"/>
  <c r="G514" i="4"/>
  <c r="F514" i="4"/>
  <c r="E514" i="4"/>
  <c r="D514" i="4"/>
  <c r="C514" i="4"/>
  <c r="R513" i="4"/>
  <c r="Q513" i="4"/>
  <c r="P513" i="4"/>
  <c r="O513" i="4"/>
  <c r="N513" i="4"/>
  <c r="M513" i="4"/>
  <c r="L513" i="4"/>
  <c r="K513" i="4"/>
  <c r="J513" i="4"/>
  <c r="I513" i="4"/>
  <c r="H513" i="4"/>
  <c r="G513" i="4"/>
  <c r="F513" i="4"/>
  <c r="E513" i="4"/>
  <c r="D513" i="4"/>
  <c r="C513" i="4"/>
  <c r="S513" i="4" s="1"/>
  <c r="R512" i="4"/>
  <c r="Q512" i="4"/>
  <c r="P512" i="4"/>
  <c r="O512" i="4"/>
  <c r="N512" i="4"/>
  <c r="M512" i="4"/>
  <c r="L512" i="4"/>
  <c r="K512" i="4"/>
  <c r="J512" i="4"/>
  <c r="I512" i="4"/>
  <c r="H512" i="4"/>
  <c r="G512" i="4"/>
  <c r="F512" i="4"/>
  <c r="E512" i="4"/>
  <c r="D512" i="4"/>
  <c r="C512" i="4"/>
  <c r="S512" i="4" s="1"/>
  <c r="H511" i="4"/>
  <c r="K508" i="4"/>
  <c r="C508" i="4"/>
  <c r="S508" i="4" s="1"/>
  <c r="L507" i="4"/>
  <c r="D507" i="4"/>
  <c r="R504" i="4"/>
  <c r="Q504" i="4"/>
  <c r="P504" i="4"/>
  <c r="P508" i="4" s="1"/>
  <c r="O504" i="4"/>
  <c r="N504" i="4"/>
  <c r="M504" i="4"/>
  <c r="M508" i="4" s="1"/>
  <c r="L504" i="4"/>
  <c r="K504" i="4"/>
  <c r="J504" i="4"/>
  <c r="I504" i="4"/>
  <c r="H504" i="4"/>
  <c r="H508" i="4" s="1"/>
  <c r="G504" i="4"/>
  <c r="F504" i="4"/>
  <c r="E504" i="4"/>
  <c r="E508" i="4" s="1"/>
  <c r="D504" i="4"/>
  <c r="C504" i="4"/>
  <c r="R503" i="4"/>
  <c r="Q503" i="4"/>
  <c r="Q507" i="4" s="1"/>
  <c r="P503" i="4"/>
  <c r="O503" i="4"/>
  <c r="N503" i="4"/>
  <c r="N507" i="4" s="1"/>
  <c r="M503" i="4"/>
  <c r="L503" i="4"/>
  <c r="K503" i="4"/>
  <c r="J503" i="4"/>
  <c r="I503" i="4"/>
  <c r="I507" i="4" s="1"/>
  <c r="H503" i="4"/>
  <c r="G503" i="4"/>
  <c r="F503" i="4"/>
  <c r="F507" i="4" s="1"/>
  <c r="E503" i="4"/>
  <c r="D503" i="4"/>
  <c r="C503" i="4"/>
  <c r="S503" i="4" s="1"/>
  <c r="R502" i="4"/>
  <c r="R508" i="4" s="1"/>
  <c r="Q502" i="4"/>
  <c r="Q508" i="4" s="1"/>
  <c r="P502" i="4"/>
  <c r="O502" i="4"/>
  <c r="O508" i="4" s="1"/>
  <c r="N502" i="4"/>
  <c r="N508" i="4" s="1"/>
  <c r="M502" i="4"/>
  <c r="L502" i="4"/>
  <c r="L508" i="4" s="1"/>
  <c r="K502" i="4"/>
  <c r="J502" i="4"/>
  <c r="J508" i="4" s="1"/>
  <c r="I502" i="4"/>
  <c r="I508" i="4" s="1"/>
  <c r="H502" i="4"/>
  <c r="G502" i="4"/>
  <c r="G508" i="4" s="1"/>
  <c r="F502" i="4"/>
  <c r="F508" i="4" s="1"/>
  <c r="E502" i="4"/>
  <c r="D502" i="4"/>
  <c r="D508" i="4" s="1"/>
  <c r="C502" i="4"/>
  <c r="S502" i="4" s="1"/>
  <c r="R501" i="4"/>
  <c r="R507" i="4" s="1"/>
  <c r="Q501" i="4"/>
  <c r="P501" i="4"/>
  <c r="P507" i="4" s="1"/>
  <c r="O501" i="4"/>
  <c r="O507" i="4" s="1"/>
  <c r="N501" i="4"/>
  <c r="M501" i="4"/>
  <c r="M507" i="4" s="1"/>
  <c r="L501" i="4"/>
  <c r="K501" i="4"/>
  <c r="K507" i="4" s="1"/>
  <c r="J501" i="4"/>
  <c r="J507" i="4" s="1"/>
  <c r="I501" i="4"/>
  <c r="H501" i="4"/>
  <c r="H507" i="4" s="1"/>
  <c r="G501" i="4"/>
  <c r="G507" i="4" s="1"/>
  <c r="F501" i="4"/>
  <c r="E501" i="4"/>
  <c r="E507" i="4" s="1"/>
  <c r="D501" i="4"/>
  <c r="C501" i="4"/>
  <c r="C507" i="4" s="1"/>
  <c r="K492" i="4"/>
  <c r="K500" i="4" s="1"/>
  <c r="K510" i="4" s="1"/>
  <c r="C492" i="4"/>
  <c r="C500" i="4" s="1"/>
  <c r="D491" i="4"/>
  <c r="D499" i="4" s="1"/>
  <c r="L490" i="4"/>
  <c r="K490" i="4"/>
  <c r="D490" i="4"/>
  <c r="C490" i="4"/>
  <c r="D489" i="4"/>
  <c r="C489" i="4"/>
  <c r="R488" i="4"/>
  <c r="Q488" i="4"/>
  <c r="P488" i="4"/>
  <c r="O488" i="4"/>
  <c r="N488" i="4"/>
  <c r="M488" i="4"/>
  <c r="L488" i="4"/>
  <c r="L492" i="4" s="1"/>
  <c r="K488" i="4"/>
  <c r="J488" i="4"/>
  <c r="I488" i="4"/>
  <c r="H488" i="4"/>
  <c r="G488" i="4"/>
  <c r="F488" i="4"/>
  <c r="E488" i="4"/>
  <c r="D488" i="4"/>
  <c r="D492" i="4" s="1"/>
  <c r="C488" i="4"/>
  <c r="C491" i="4" s="1"/>
  <c r="R487" i="4"/>
  <c r="Q487" i="4"/>
  <c r="P487" i="4"/>
  <c r="O487" i="4"/>
  <c r="N487" i="4"/>
  <c r="M487" i="4"/>
  <c r="L487" i="4"/>
  <c r="K487" i="4"/>
  <c r="J487" i="4"/>
  <c r="I487" i="4"/>
  <c r="H487" i="4"/>
  <c r="G487" i="4"/>
  <c r="F487" i="4"/>
  <c r="E487" i="4"/>
  <c r="D487" i="4"/>
  <c r="C487" i="4"/>
  <c r="S487" i="4" s="1"/>
  <c r="R486" i="4"/>
  <c r="Q486" i="4"/>
  <c r="P486" i="4"/>
  <c r="O486" i="4"/>
  <c r="N486" i="4"/>
  <c r="M486" i="4"/>
  <c r="L486" i="4"/>
  <c r="K486" i="4"/>
  <c r="J486" i="4"/>
  <c r="I486" i="4"/>
  <c r="H486" i="4"/>
  <c r="G486" i="4"/>
  <c r="F486" i="4"/>
  <c r="E486" i="4"/>
  <c r="D486" i="4"/>
  <c r="C486" i="4"/>
  <c r="S486" i="4" s="1"/>
  <c r="R485" i="4"/>
  <c r="Q485" i="4"/>
  <c r="P485" i="4"/>
  <c r="O485" i="4"/>
  <c r="N485" i="4"/>
  <c r="M485" i="4"/>
  <c r="L485" i="4"/>
  <c r="K485" i="4"/>
  <c r="J485" i="4"/>
  <c r="I485" i="4"/>
  <c r="H485" i="4"/>
  <c r="G485" i="4"/>
  <c r="F485" i="4"/>
  <c r="E485" i="4"/>
  <c r="D485" i="4"/>
  <c r="C485" i="4"/>
  <c r="S485" i="4" s="1"/>
  <c r="R484" i="4"/>
  <c r="Q484" i="4"/>
  <c r="P484" i="4"/>
  <c r="O484" i="4"/>
  <c r="N484" i="4"/>
  <c r="M484" i="4"/>
  <c r="L484" i="4"/>
  <c r="K484" i="4"/>
  <c r="J484" i="4"/>
  <c r="I484" i="4"/>
  <c r="H484" i="4"/>
  <c r="G484" i="4"/>
  <c r="F484" i="4"/>
  <c r="E484" i="4"/>
  <c r="D484" i="4"/>
  <c r="C484" i="4"/>
  <c r="R483" i="4"/>
  <c r="Q483" i="4"/>
  <c r="P483" i="4"/>
  <c r="O483" i="4"/>
  <c r="N483" i="4"/>
  <c r="M483" i="4"/>
  <c r="L483" i="4"/>
  <c r="K483" i="4"/>
  <c r="J483" i="4"/>
  <c r="I483" i="4"/>
  <c r="H483" i="4"/>
  <c r="G483" i="4"/>
  <c r="F483" i="4"/>
  <c r="E483" i="4"/>
  <c r="D483" i="4"/>
  <c r="C483" i="4"/>
  <c r="N481" i="4"/>
  <c r="R480" i="4"/>
  <c r="O480" i="4"/>
  <c r="G480" i="4"/>
  <c r="K479" i="4"/>
  <c r="C479" i="4"/>
  <c r="R476" i="4"/>
  <c r="Q476" i="4"/>
  <c r="Q480" i="4" s="1"/>
  <c r="P476" i="4"/>
  <c r="O476" i="4"/>
  <c r="N476" i="4"/>
  <c r="M476" i="4"/>
  <c r="L476" i="4"/>
  <c r="L480" i="4" s="1"/>
  <c r="K476" i="4"/>
  <c r="J476" i="4"/>
  <c r="I476" i="4"/>
  <c r="I480" i="4" s="1"/>
  <c r="H476" i="4"/>
  <c r="G476" i="4"/>
  <c r="F476" i="4"/>
  <c r="E476" i="4"/>
  <c r="D476" i="4"/>
  <c r="D480" i="4" s="1"/>
  <c r="C476" i="4"/>
  <c r="S476" i="4" s="1"/>
  <c r="R475" i="4"/>
  <c r="R479" i="4" s="1"/>
  <c r="Q475" i="4"/>
  <c r="P475" i="4"/>
  <c r="O475" i="4"/>
  <c r="N475" i="4"/>
  <c r="M475" i="4"/>
  <c r="M479" i="4" s="1"/>
  <c r="L475" i="4"/>
  <c r="K475" i="4"/>
  <c r="J475" i="4"/>
  <c r="J479" i="4" s="1"/>
  <c r="I475" i="4"/>
  <c r="H475" i="4"/>
  <c r="G475" i="4"/>
  <c r="F475" i="4"/>
  <c r="E475" i="4"/>
  <c r="E479" i="4" s="1"/>
  <c r="D475" i="4"/>
  <c r="C475" i="4"/>
  <c r="S475" i="4" s="1"/>
  <c r="R474" i="4"/>
  <c r="Q474" i="4"/>
  <c r="P474" i="4"/>
  <c r="P480" i="4" s="1"/>
  <c r="O474" i="4"/>
  <c r="N474" i="4"/>
  <c r="N480" i="4" s="1"/>
  <c r="M474" i="4"/>
  <c r="M480" i="4" s="1"/>
  <c r="L474" i="4"/>
  <c r="K474" i="4"/>
  <c r="K480" i="4" s="1"/>
  <c r="J474" i="4"/>
  <c r="J480" i="4" s="1"/>
  <c r="I474" i="4"/>
  <c r="H474" i="4"/>
  <c r="H480" i="4" s="1"/>
  <c r="G474" i="4"/>
  <c r="F474" i="4"/>
  <c r="F480" i="4" s="1"/>
  <c r="E474" i="4"/>
  <c r="E480" i="4" s="1"/>
  <c r="D474" i="4"/>
  <c r="C474" i="4"/>
  <c r="C480" i="4" s="1"/>
  <c r="R473" i="4"/>
  <c r="Q473" i="4"/>
  <c r="Q479" i="4" s="1"/>
  <c r="P473" i="4"/>
  <c r="P479" i="4" s="1"/>
  <c r="O473" i="4"/>
  <c r="O479" i="4" s="1"/>
  <c r="N473" i="4"/>
  <c r="N479" i="4" s="1"/>
  <c r="M473" i="4"/>
  <c r="L473" i="4"/>
  <c r="L479" i="4" s="1"/>
  <c r="K473" i="4"/>
  <c r="J473" i="4"/>
  <c r="I473" i="4"/>
  <c r="I479" i="4" s="1"/>
  <c r="H473" i="4"/>
  <c r="H479" i="4" s="1"/>
  <c r="G473" i="4"/>
  <c r="G479" i="4" s="1"/>
  <c r="F473" i="4"/>
  <c r="F479" i="4" s="1"/>
  <c r="E473" i="4"/>
  <c r="D473" i="4"/>
  <c r="D479" i="4" s="1"/>
  <c r="C473" i="4"/>
  <c r="P472" i="4"/>
  <c r="P482" i="4" s="1"/>
  <c r="H472" i="4"/>
  <c r="R471" i="4"/>
  <c r="R481" i="4" s="1"/>
  <c r="Q471" i="4"/>
  <c r="N471" i="4"/>
  <c r="J471" i="4"/>
  <c r="J481" i="4" s="1"/>
  <c r="I471" i="4"/>
  <c r="F471" i="4"/>
  <c r="F481" i="4" s="1"/>
  <c r="R457" i="4"/>
  <c r="Q457" i="4"/>
  <c r="P457" i="4"/>
  <c r="O457" i="4"/>
  <c r="O472" i="4" s="1"/>
  <c r="N457" i="4"/>
  <c r="M457" i="4"/>
  <c r="L457" i="4"/>
  <c r="K457" i="4"/>
  <c r="J457" i="4"/>
  <c r="I457" i="4"/>
  <c r="H457" i="4"/>
  <c r="G457" i="4"/>
  <c r="G472" i="4" s="1"/>
  <c r="F457" i="4"/>
  <c r="E457" i="4"/>
  <c r="D457" i="4"/>
  <c r="C457" i="4"/>
  <c r="S457" i="4" s="1"/>
  <c r="R456" i="4"/>
  <c r="Q456" i="4"/>
  <c r="P456" i="4"/>
  <c r="P471" i="4" s="1"/>
  <c r="O456" i="4"/>
  <c r="O471" i="4" s="1"/>
  <c r="N456" i="4"/>
  <c r="M456" i="4"/>
  <c r="M471" i="4" s="1"/>
  <c r="M481" i="4" s="1"/>
  <c r="L456" i="4"/>
  <c r="L471" i="4" s="1"/>
  <c r="K456" i="4"/>
  <c r="K471" i="4" s="1"/>
  <c r="K481" i="4" s="1"/>
  <c r="J456" i="4"/>
  <c r="I456" i="4"/>
  <c r="H456" i="4"/>
  <c r="H471" i="4" s="1"/>
  <c r="G456" i="4"/>
  <c r="G471" i="4" s="1"/>
  <c r="G481" i="4" s="1"/>
  <c r="F456" i="4"/>
  <c r="E456" i="4"/>
  <c r="E471" i="4" s="1"/>
  <c r="E481" i="4" s="1"/>
  <c r="D456" i="4"/>
  <c r="D471" i="4" s="1"/>
  <c r="C456" i="4"/>
  <c r="C471" i="4" s="1"/>
  <c r="P455" i="4"/>
  <c r="O455" i="4"/>
  <c r="N455" i="4"/>
  <c r="N472" i="4" s="1"/>
  <c r="N482" i="4" s="1"/>
  <c r="M455" i="4"/>
  <c r="M472" i="4" s="1"/>
  <c r="M482" i="4" s="1"/>
  <c r="H455" i="4"/>
  <c r="G455" i="4"/>
  <c r="F455" i="4"/>
  <c r="F472" i="4" s="1"/>
  <c r="F482" i="4" s="1"/>
  <c r="E455" i="4"/>
  <c r="E472" i="4" s="1"/>
  <c r="E482" i="4" s="1"/>
  <c r="O452" i="4"/>
  <c r="L452" i="4"/>
  <c r="G452" i="4"/>
  <c r="P451" i="4"/>
  <c r="I451" i="4"/>
  <c r="H451" i="4"/>
  <c r="R448" i="4"/>
  <c r="Q448" i="4"/>
  <c r="Q452" i="4" s="1"/>
  <c r="P448" i="4"/>
  <c r="O448" i="4"/>
  <c r="N448" i="4"/>
  <c r="N452" i="4" s="1"/>
  <c r="M448" i="4"/>
  <c r="L448" i="4"/>
  <c r="K448" i="4"/>
  <c r="J448" i="4"/>
  <c r="I448" i="4"/>
  <c r="I452" i="4" s="1"/>
  <c r="H448" i="4"/>
  <c r="G448" i="4"/>
  <c r="F448" i="4"/>
  <c r="F452" i="4" s="1"/>
  <c r="E448" i="4"/>
  <c r="D448" i="4"/>
  <c r="C448" i="4"/>
  <c r="S448" i="4" s="1"/>
  <c r="R447" i="4"/>
  <c r="R451" i="4" s="1"/>
  <c r="Q447" i="4"/>
  <c r="P447" i="4"/>
  <c r="O447" i="4"/>
  <c r="O451" i="4" s="1"/>
  <c r="N447" i="4"/>
  <c r="M447" i="4"/>
  <c r="L447" i="4"/>
  <c r="K447" i="4"/>
  <c r="J447" i="4"/>
  <c r="J451" i="4" s="1"/>
  <c r="I447" i="4"/>
  <c r="H447" i="4"/>
  <c r="G447" i="4"/>
  <c r="G451" i="4" s="1"/>
  <c r="F447" i="4"/>
  <c r="E447" i="4"/>
  <c r="D447" i="4"/>
  <c r="C447" i="4"/>
  <c r="S447" i="4" s="1"/>
  <c r="R446" i="4"/>
  <c r="R452" i="4" s="1"/>
  <c r="Q446" i="4"/>
  <c r="P446" i="4"/>
  <c r="P452" i="4" s="1"/>
  <c r="O446" i="4"/>
  <c r="N446" i="4"/>
  <c r="M446" i="4"/>
  <c r="M452" i="4" s="1"/>
  <c r="L446" i="4"/>
  <c r="K446" i="4"/>
  <c r="K452" i="4" s="1"/>
  <c r="J446" i="4"/>
  <c r="J452" i="4" s="1"/>
  <c r="I446" i="4"/>
  <c r="H446" i="4"/>
  <c r="H452" i="4" s="1"/>
  <c r="G446" i="4"/>
  <c r="F446" i="4"/>
  <c r="E446" i="4"/>
  <c r="E452" i="4" s="1"/>
  <c r="D446" i="4"/>
  <c r="D452" i="4" s="1"/>
  <c r="C446" i="4"/>
  <c r="C452" i="4" s="1"/>
  <c r="R445" i="4"/>
  <c r="Q445" i="4"/>
  <c r="Q451" i="4" s="1"/>
  <c r="P445" i="4"/>
  <c r="O445" i="4"/>
  <c r="N445" i="4"/>
  <c r="N451" i="4" s="1"/>
  <c r="M445" i="4"/>
  <c r="M451" i="4" s="1"/>
  <c r="L445" i="4"/>
  <c r="L451" i="4" s="1"/>
  <c r="K445" i="4"/>
  <c r="K451" i="4" s="1"/>
  <c r="J445" i="4"/>
  <c r="I445" i="4"/>
  <c r="H445" i="4"/>
  <c r="G445" i="4"/>
  <c r="F445" i="4"/>
  <c r="F451" i="4" s="1"/>
  <c r="E445" i="4"/>
  <c r="E451" i="4" s="1"/>
  <c r="D445" i="4"/>
  <c r="D451" i="4" s="1"/>
  <c r="C445" i="4"/>
  <c r="C451" i="4" s="1"/>
  <c r="R442" i="4"/>
  <c r="Q442" i="4"/>
  <c r="P442" i="4"/>
  <c r="O442" i="4"/>
  <c r="N442" i="4"/>
  <c r="M442" i="4"/>
  <c r="L442" i="4"/>
  <c r="K442" i="4"/>
  <c r="J442" i="4"/>
  <c r="I442" i="4"/>
  <c r="H442" i="4"/>
  <c r="G442" i="4"/>
  <c r="F442" i="4"/>
  <c r="E442" i="4"/>
  <c r="D442" i="4"/>
  <c r="C442" i="4"/>
  <c r="S442" i="4" s="1"/>
  <c r="R441" i="4"/>
  <c r="Q441" i="4"/>
  <c r="P441" i="4"/>
  <c r="O441" i="4"/>
  <c r="N441" i="4"/>
  <c r="M441" i="4"/>
  <c r="L441" i="4"/>
  <c r="K441" i="4"/>
  <c r="J441" i="4"/>
  <c r="I441" i="4"/>
  <c r="H441" i="4"/>
  <c r="G441" i="4"/>
  <c r="F441" i="4"/>
  <c r="E441" i="4"/>
  <c r="D441" i="4"/>
  <c r="C441" i="4"/>
  <c r="D434" i="4"/>
  <c r="D436" i="4" s="1"/>
  <c r="Q433" i="4"/>
  <c r="E433" i="4"/>
  <c r="R432" i="4"/>
  <c r="Q432" i="4"/>
  <c r="Q435" i="4" s="1"/>
  <c r="P432" i="4"/>
  <c r="O432" i="4"/>
  <c r="N432" i="4"/>
  <c r="M432" i="4"/>
  <c r="L432" i="4"/>
  <c r="K432" i="4"/>
  <c r="J432" i="4"/>
  <c r="I432" i="4"/>
  <c r="H432" i="4"/>
  <c r="G432" i="4"/>
  <c r="F432" i="4"/>
  <c r="E432" i="4"/>
  <c r="D432" i="4"/>
  <c r="C432" i="4"/>
  <c r="R431" i="4"/>
  <c r="Q431" i="4"/>
  <c r="P431" i="4"/>
  <c r="O431" i="4"/>
  <c r="N431" i="4"/>
  <c r="M431" i="4"/>
  <c r="L431" i="4"/>
  <c r="K431" i="4"/>
  <c r="J431" i="4"/>
  <c r="I431" i="4"/>
  <c r="H431" i="4"/>
  <c r="G431" i="4"/>
  <c r="F431" i="4"/>
  <c r="E431" i="4"/>
  <c r="D431" i="4"/>
  <c r="C431" i="4"/>
  <c r="R430" i="4"/>
  <c r="Q430" i="4"/>
  <c r="P430" i="4"/>
  <c r="O430" i="4"/>
  <c r="N430" i="4"/>
  <c r="M430" i="4"/>
  <c r="L430" i="4"/>
  <c r="K430" i="4"/>
  <c r="J430" i="4"/>
  <c r="I430" i="4"/>
  <c r="H430" i="4"/>
  <c r="G430" i="4"/>
  <c r="F430" i="4"/>
  <c r="E430" i="4"/>
  <c r="D430" i="4"/>
  <c r="C430" i="4"/>
  <c r="S430" i="4" s="1"/>
  <c r="R429" i="4"/>
  <c r="Q429" i="4"/>
  <c r="P429" i="4"/>
  <c r="O429" i="4"/>
  <c r="N429" i="4"/>
  <c r="M429" i="4"/>
  <c r="L429" i="4"/>
  <c r="K429" i="4"/>
  <c r="J429" i="4"/>
  <c r="I429" i="4"/>
  <c r="H429" i="4"/>
  <c r="G429" i="4"/>
  <c r="F429" i="4"/>
  <c r="E429" i="4"/>
  <c r="D429" i="4"/>
  <c r="C429" i="4"/>
  <c r="S429" i="4" s="1"/>
  <c r="R428" i="4"/>
  <c r="Q428" i="4"/>
  <c r="Q443" i="4" s="1"/>
  <c r="P428" i="4"/>
  <c r="O428" i="4"/>
  <c r="N428" i="4"/>
  <c r="M428" i="4"/>
  <c r="L428" i="4"/>
  <c r="K428" i="4"/>
  <c r="J428" i="4"/>
  <c r="I428" i="4"/>
  <c r="H428" i="4"/>
  <c r="G428" i="4"/>
  <c r="F428" i="4"/>
  <c r="E428" i="4"/>
  <c r="D428" i="4"/>
  <c r="C428" i="4"/>
  <c r="S428" i="4" s="1"/>
  <c r="R427" i="4"/>
  <c r="Q427" i="4"/>
  <c r="P427" i="4"/>
  <c r="O427" i="4"/>
  <c r="N427" i="4"/>
  <c r="M427" i="4"/>
  <c r="L427" i="4"/>
  <c r="K427" i="4"/>
  <c r="J427" i="4"/>
  <c r="I427" i="4"/>
  <c r="H427" i="4"/>
  <c r="G427" i="4"/>
  <c r="F427" i="4"/>
  <c r="E427" i="4"/>
  <c r="D427" i="4"/>
  <c r="C427" i="4"/>
  <c r="N425" i="4"/>
  <c r="F425" i="4"/>
  <c r="R424" i="4"/>
  <c r="Q424" i="4"/>
  <c r="P424" i="4"/>
  <c r="O424" i="4"/>
  <c r="N424" i="4"/>
  <c r="M424" i="4"/>
  <c r="L424" i="4"/>
  <c r="K424" i="4"/>
  <c r="J424" i="4"/>
  <c r="I424" i="4"/>
  <c r="H424" i="4"/>
  <c r="G424" i="4"/>
  <c r="F424" i="4"/>
  <c r="E424" i="4"/>
  <c r="D424" i="4"/>
  <c r="C424" i="4"/>
  <c r="S424" i="4" s="1"/>
  <c r="R423" i="4"/>
  <c r="Q423" i="4"/>
  <c r="P423" i="4"/>
  <c r="O423" i="4"/>
  <c r="N423" i="4"/>
  <c r="M423" i="4"/>
  <c r="L423" i="4"/>
  <c r="K423" i="4"/>
  <c r="J423" i="4"/>
  <c r="I423" i="4"/>
  <c r="H423" i="4"/>
  <c r="G423" i="4"/>
  <c r="F423" i="4"/>
  <c r="E423" i="4"/>
  <c r="D423" i="4"/>
  <c r="C423" i="4"/>
  <c r="Q416" i="4"/>
  <c r="Q426" i="4" s="1"/>
  <c r="P416" i="4"/>
  <c r="P426" i="4" s="1"/>
  <c r="H416" i="4"/>
  <c r="H426" i="4" s="1"/>
  <c r="Q415" i="4"/>
  <c r="Q425" i="4" s="1"/>
  <c r="N415" i="4"/>
  <c r="J415" i="4"/>
  <c r="J425" i="4" s="1"/>
  <c r="I415" i="4"/>
  <c r="I425" i="4" s="1"/>
  <c r="F415" i="4"/>
  <c r="R401" i="4"/>
  <c r="R416" i="4" s="1"/>
  <c r="R426" i="4" s="1"/>
  <c r="Q401" i="4"/>
  <c r="P401" i="4"/>
  <c r="O401" i="4"/>
  <c r="O416" i="4" s="1"/>
  <c r="O426" i="4" s="1"/>
  <c r="N401" i="4"/>
  <c r="M401" i="4"/>
  <c r="L401" i="4"/>
  <c r="K401" i="4"/>
  <c r="J401" i="4"/>
  <c r="J416" i="4" s="1"/>
  <c r="J426" i="4" s="1"/>
  <c r="I401" i="4"/>
  <c r="H401" i="4"/>
  <c r="G401" i="4"/>
  <c r="G416" i="4" s="1"/>
  <c r="G426" i="4" s="1"/>
  <c r="F401" i="4"/>
  <c r="E401" i="4"/>
  <c r="D401" i="4"/>
  <c r="C401" i="4"/>
  <c r="S401" i="4" s="1"/>
  <c r="R400" i="4"/>
  <c r="R415" i="4" s="1"/>
  <c r="R425" i="4" s="1"/>
  <c r="Q400" i="4"/>
  <c r="P400" i="4"/>
  <c r="P415" i="4" s="1"/>
  <c r="O400" i="4"/>
  <c r="O415" i="4" s="1"/>
  <c r="O425" i="4" s="1"/>
  <c r="N400" i="4"/>
  <c r="M400" i="4"/>
  <c r="M415" i="4" s="1"/>
  <c r="M425" i="4" s="1"/>
  <c r="L400" i="4"/>
  <c r="L415" i="4" s="1"/>
  <c r="K400" i="4"/>
  <c r="K415" i="4" s="1"/>
  <c r="K425" i="4" s="1"/>
  <c r="J400" i="4"/>
  <c r="I400" i="4"/>
  <c r="H400" i="4"/>
  <c r="H415" i="4" s="1"/>
  <c r="G400" i="4"/>
  <c r="G415" i="4" s="1"/>
  <c r="G425" i="4" s="1"/>
  <c r="F400" i="4"/>
  <c r="E400" i="4"/>
  <c r="E415" i="4" s="1"/>
  <c r="E425" i="4" s="1"/>
  <c r="D400" i="4"/>
  <c r="D415" i="4" s="1"/>
  <c r="D425" i="4" s="1"/>
  <c r="C400" i="4"/>
  <c r="C415" i="4" s="1"/>
  <c r="R399" i="4"/>
  <c r="Q399" i="4"/>
  <c r="P399" i="4"/>
  <c r="O399" i="4"/>
  <c r="N399" i="4"/>
  <c r="N416" i="4" s="1"/>
  <c r="N426" i="4" s="1"/>
  <c r="K399" i="4"/>
  <c r="K416" i="4" s="1"/>
  <c r="K426" i="4" s="1"/>
  <c r="J399" i="4"/>
  <c r="I399" i="4"/>
  <c r="I416" i="4" s="1"/>
  <c r="I426" i="4" s="1"/>
  <c r="H399" i="4"/>
  <c r="G399" i="4"/>
  <c r="F399" i="4"/>
  <c r="F416" i="4" s="1"/>
  <c r="F426" i="4" s="1"/>
  <c r="C399" i="4"/>
  <c r="P396" i="4"/>
  <c r="O396" i="4"/>
  <c r="L396" i="4"/>
  <c r="G396" i="4"/>
  <c r="Q395" i="4"/>
  <c r="P395" i="4"/>
  <c r="M395" i="4"/>
  <c r="H395" i="4"/>
  <c r="S394" i="4"/>
  <c r="S393" i="4"/>
  <c r="R392" i="4"/>
  <c r="Q392" i="4"/>
  <c r="P392" i="4"/>
  <c r="O392" i="4"/>
  <c r="N392" i="4"/>
  <c r="M392" i="4"/>
  <c r="L392" i="4"/>
  <c r="K392" i="4"/>
  <c r="K396" i="4" s="1"/>
  <c r="J392" i="4"/>
  <c r="I392" i="4"/>
  <c r="H392" i="4"/>
  <c r="H396" i="4" s="1"/>
  <c r="G392" i="4"/>
  <c r="F392" i="4"/>
  <c r="E392" i="4"/>
  <c r="D392" i="4"/>
  <c r="C392" i="4"/>
  <c r="C396" i="4" s="1"/>
  <c r="R391" i="4"/>
  <c r="Q391" i="4"/>
  <c r="P391" i="4"/>
  <c r="O391" i="4"/>
  <c r="N391" i="4"/>
  <c r="M391" i="4"/>
  <c r="L391" i="4"/>
  <c r="L395" i="4" s="1"/>
  <c r="K391" i="4"/>
  <c r="J391" i="4"/>
  <c r="I391" i="4"/>
  <c r="I395" i="4" s="1"/>
  <c r="H391" i="4"/>
  <c r="G391" i="4"/>
  <c r="F391" i="4"/>
  <c r="E391" i="4"/>
  <c r="D391" i="4"/>
  <c r="D395" i="4" s="1"/>
  <c r="C391" i="4"/>
  <c r="S391" i="4" s="1"/>
  <c r="R390" i="4"/>
  <c r="R396" i="4" s="1"/>
  <c r="Q390" i="4"/>
  <c r="Q396" i="4" s="1"/>
  <c r="P390" i="4"/>
  <c r="O390" i="4"/>
  <c r="N390" i="4"/>
  <c r="N396" i="4" s="1"/>
  <c r="M390" i="4"/>
  <c r="M396" i="4" s="1"/>
  <c r="L390" i="4"/>
  <c r="K390" i="4"/>
  <c r="J390" i="4"/>
  <c r="J396" i="4" s="1"/>
  <c r="I390" i="4"/>
  <c r="I396" i="4" s="1"/>
  <c r="H390" i="4"/>
  <c r="G390" i="4"/>
  <c r="F390" i="4"/>
  <c r="F396" i="4" s="1"/>
  <c r="E390" i="4"/>
  <c r="E396" i="4" s="1"/>
  <c r="D390" i="4"/>
  <c r="D396" i="4" s="1"/>
  <c r="C390" i="4"/>
  <c r="R389" i="4"/>
  <c r="R395" i="4" s="1"/>
  <c r="Q389" i="4"/>
  <c r="P389" i="4"/>
  <c r="O389" i="4"/>
  <c r="O395" i="4" s="1"/>
  <c r="N389" i="4"/>
  <c r="N395" i="4" s="1"/>
  <c r="M389" i="4"/>
  <c r="L389" i="4"/>
  <c r="K389" i="4"/>
  <c r="K395" i="4" s="1"/>
  <c r="J389" i="4"/>
  <c r="J395" i="4" s="1"/>
  <c r="I389" i="4"/>
  <c r="H389" i="4"/>
  <c r="G389" i="4"/>
  <c r="G395" i="4" s="1"/>
  <c r="F389" i="4"/>
  <c r="F395" i="4" s="1"/>
  <c r="E389" i="4"/>
  <c r="E395" i="4" s="1"/>
  <c r="D389" i="4"/>
  <c r="C389" i="4"/>
  <c r="C395" i="4" s="1"/>
  <c r="R386" i="4"/>
  <c r="Q386" i="4"/>
  <c r="P386" i="4"/>
  <c r="O386" i="4"/>
  <c r="N386" i="4"/>
  <c r="M386" i="4"/>
  <c r="L386" i="4"/>
  <c r="K386" i="4"/>
  <c r="J386" i="4"/>
  <c r="I386" i="4"/>
  <c r="H386" i="4"/>
  <c r="G386" i="4"/>
  <c r="F386" i="4"/>
  <c r="E386" i="4"/>
  <c r="D386" i="4"/>
  <c r="C386" i="4"/>
  <c r="R385" i="4"/>
  <c r="Q385" i="4"/>
  <c r="P385" i="4"/>
  <c r="O385" i="4"/>
  <c r="N385" i="4"/>
  <c r="M385" i="4"/>
  <c r="L385" i="4"/>
  <c r="K385" i="4"/>
  <c r="J385" i="4"/>
  <c r="I385" i="4"/>
  <c r="H385" i="4"/>
  <c r="G385" i="4"/>
  <c r="F385" i="4"/>
  <c r="E385" i="4"/>
  <c r="D385" i="4"/>
  <c r="C385" i="4"/>
  <c r="S385" i="4" s="1"/>
  <c r="P378" i="4"/>
  <c r="O378" i="4"/>
  <c r="P377" i="4"/>
  <c r="O377" i="4"/>
  <c r="H377" i="4"/>
  <c r="G377" i="4"/>
  <c r="R376" i="4"/>
  <c r="Q376" i="4"/>
  <c r="P376" i="4"/>
  <c r="P380" i="4" s="1"/>
  <c r="O376" i="4"/>
  <c r="N376" i="4"/>
  <c r="M376" i="4"/>
  <c r="L376" i="4"/>
  <c r="K376" i="4"/>
  <c r="J376" i="4"/>
  <c r="I376" i="4"/>
  <c r="H376" i="4"/>
  <c r="G376" i="4"/>
  <c r="F376" i="4"/>
  <c r="E376" i="4"/>
  <c r="D376" i="4"/>
  <c r="C376" i="4"/>
  <c r="R375" i="4"/>
  <c r="Q375" i="4"/>
  <c r="P375" i="4"/>
  <c r="O375" i="4"/>
  <c r="N375" i="4"/>
  <c r="M375" i="4"/>
  <c r="L375" i="4"/>
  <c r="K375" i="4"/>
  <c r="J375" i="4"/>
  <c r="I375" i="4"/>
  <c r="H375" i="4"/>
  <c r="G375" i="4"/>
  <c r="F375" i="4"/>
  <c r="E375" i="4"/>
  <c r="D375" i="4"/>
  <c r="C375" i="4"/>
  <c r="R374" i="4"/>
  <c r="Q374" i="4"/>
  <c r="P374" i="4"/>
  <c r="O374" i="4"/>
  <c r="N374" i="4"/>
  <c r="M374" i="4"/>
  <c r="L374" i="4"/>
  <c r="K374" i="4"/>
  <c r="J374" i="4"/>
  <c r="I374" i="4"/>
  <c r="H374" i="4"/>
  <c r="G374" i="4"/>
  <c r="F374" i="4"/>
  <c r="E374" i="4"/>
  <c r="D374" i="4"/>
  <c r="C374" i="4"/>
  <c r="S374" i="4" s="1"/>
  <c r="R373" i="4"/>
  <c r="Q373" i="4"/>
  <c r="P373" i="4"/>
  <c r="O373" i="4"/>
  <c r="N373" i="4"/>
  <c r="M373" i="4"/>
  <c r="L373" i="4"/>
  <c r="K373" i="4"/>
  <c r="J373" i="4"/>
  <c r="I373" i="4"/>
  <c r="H373" i="4"/>
  <c r="G373" i="4"/>
  <c r="F373" i="4"/>
  <c r="E373" i="4"/>
  <c r="D373" i="4"/>
  <c r="C373" i="4"/>
  <c r="R372" i="4"/>
  <c r="Q372" i="4"/>
  <c r="P372" i="4"/>
  <c r="O372" i="4"/>
  <c r="N372" i="4"/>
  <c r="M372" i="4"/>
  <c r="L372" i="4"/>
  <c r="K372" i="4"/>
  <c r="J372" i="4"/>
  <c r="I372" i="4"/>
  <c r="H372" i="4"/>
  <c r="G372" i="4"/>
  <c r="F372" i="4"/>
  <c r="E372" i="4"/>
  <c r="D372" i="4"/>
  <c r="C372" i="4"/>
  <c r="R371" i="4"/>
  <c r="Q371" i="4"/>
  <c r="O371" i="4"/>
  <c r="N371" i="4"/>
  <c r="M371" i="4"/>
  <c r="L371" i="4"/>
  <c r="J371" i="4"/>
  <c r="I371" i="4"/>
  <c r="G371" i="4"/>
  <c r="F371" i="4"/>
  <c r="E371" i="4"/>
  <c r="D371" i="4"/>
  <c r="P368" i="4"/>
  <c r="M368" i="4"/>
  <c r="H368" i="4"/>
  <c r="G368" i="4"/>
  <c r="E368" i="4"/>
  <c r="Q367" i="4"/>
  <c r="N367" i="4"/>
  <c r="I367" i="4"/>
  <c r="S366" i="4"/>
  <c r="S365" i="4"/>
  <c r="R364" i="4"/>
  <c r="Q364" i="4"/>
  <c r="Q368" i="4" s="1"/>
  <c r="P364" i="4"/>
  <c r="O364" i="4"/>
  <c r="N364" i="4"/>
  <c r="M364" i="4"/>
  <c r="L364" i="4"/>
  <c r="L368" i="4" s="1"/>
  <c r="K364" i="4"/>
  <c r="J364" i="4"/>
  <c r="I364" i="4"/>
  <c r="I368" i="4" s="1"/>
  <c r="H364" i="4"/>
  <c r="G364" i="4"/>
  <c r="F364" i="4"/>
  <c r="E364" i="4"/>
  <c r="D364" i="4"/>
  <c r="D368" i="4" s="1"/>
  <c r="C364" i="4"/>
  <c r="S364" i="4" s="1"/>
  <c r="R363" i="4"/>
  <c r="R367" i="4" s="1"/>
  <c r="Q363" i="4"/>
  <c r="P363" i="4"/>
  <c r="O363" i="4"/>
  <c r="N363" i="4"/>
  <c r="M363" i="4"/>
  <c r="M367" i="4" s="1"/>
  <c r="L363" i="4"/>
  <c r="K363" i="4"/>
  <c r="J363" i="4"/>
  <c r="J367" i="4" s="1"/>
  <c r="I363" i="4"/>
  <c r="H363" i="4"/>
  <c r="G363" i="4"/>
  <c r="F363" i="4"/>
  <c r="F367" i="4" s="1"/>
  <c r="E363" i="4"/>
  <c r="E367" i="4" s="1"/>
  <c r="D363" i="4"/>
  <c r="C363" i="4"/>
  <c r="R362" i="4"/>
  <c r="R368" i="4" s="1"/>
  <c r="Q362" i="4"/>
  <c r="P362" i="4"/>
  <c r="O362" i="4"/>
  <c r="O368" i="4" s="1"/>
  <c r="N362" i="4"/>
  <c r="N368" i="4" s="1"/>
  <c r="M362" i="4"/>
  <c r="L362" i="4"/>
  <c r="K362" i="4"/>
  <c r="K368" i="4" s="1"/>
  <c r="J362" i="4"/>
  <c r="J368" i="4" s="1"/>
  <c r="I362" i="4"/>
  <c r="H362" i="4"/>
  <c r="G362" i="4"/>
  <c r="F362" i="4"/>
  <c r="F368" i="4" s="1"/>
  <c r="E362" i="4"/>
  <c r="D362" i="4"/>
  <c r="C362" i="4"/>
  <c r="C368" i="4" s="1"/>
  <c r="R361" i="4"/>
  <c r="Q361" i="4"/>
  <c r="P361" i="4"/>
  <c r="P367" i="4" s="1"/>
  <c r="O361" i="4"/>
  <c r="O367" i="4" s="1"/>
  <c r="N361" i="4"/>
  <c r="M361" i="4"/>
  <c r="L361" i="4"/>
  <c r="L367" i="4" s="1"/>
  <c r="K361" i="4"/>
  <c r="K367" i="4" s="1"/>
  <c r="J361" i="4"/>
  <c r="I361" i="4"/>
  <c r="H361" i="4"/>
  <c r="H367" i="4" s="1"/>
  <c r="G361" i="4"/>
  <c r="G367" i="4" s="1"/>
  <c r="F361" i="4"/>
  <c r="E361" i="4"/>
  <c r="D361" i="4"/>
  <c r="D367" i="4" s="1"/>
  <c r="C361" i="4"/>
  <c r="R358" i="4"/>
  <c r="Q358" i="4"/>
  <c r="P358" i="4"/>
  <c r="O358" i="4"/>
  <c r="N358" i="4"/>
  <c r="M358" i="4"/>
  <c r="L358" i="4"/>
  <c r="K358" i="4"/>
  <c r="J358" i="4"/>
  <c r="I358" i="4"/>
  <c r="H358" i="4"/>
  <c r="G358" i="4"/>
  <c r="F358" i="4"/>
  <c r="E358" i="4"/>
  <c r="D358" i="4"/>
  <c r="C358" i="4"/>
  <c r="S358" i="4" s="1"/>
  <c r="R357" i="4"/>
  <c r="Q357" i="4"/>
  <c r="P357" i="4"/>
  <c r="O357" i="4"/>
  <c r="N357" i="4"/>
  <c r="M357" i="4"/>
  <c r="L357" i="4"/>
  <c r="K357" i="4"/>
  <c r="J357" i="4"/>
  <c r="I357" i="4"/>
  <c r="H357" i="4"/>
  <c r="G357" i="4"/>
  <c r="F357" i="4"/>
  <c r="E357" i="4"/>
  <c r="D357" i="4"/>
  <c r="C357" i="4"/>
  <c r="S357" i="4" s="1"/>
  <c r="S355" i="4"/>
  <c r="D352" i="4"/>
  <c r="Q350" i="4"/>
  <c r="P350" i="4"/>
  <c r="L350" i="4"/>
  <c r="L352" i="4" s="1"/>
  <c r="K350" i="4"/>
  <c r="I350" i="4"/>
  <c r="H350" i="4"/>
  <c r="D350" i="4"/>
  <c r="C350" i="4"/>
  <c r="Q349" i="4"/>
  <c r="P349" i="4"/>
  <c r="L349" i="4"/>
  <c r="I349" i="4"/>
  <c r="H349" i="4"/>
  <c r="D349" i="4"/>
  <c r="R348" i="4"/>
  <c r="Q348" i="4"/>
  <c r="P348" i="4"/>
  <c r="O348" i="4"/>
  <c r="N348" i="4"/>
  <c r="M348" i="4"/>
  <c r="L348" i="4"/>
  <c r="L351" i="4" s="1"/>
  <c r="K348" i="4"/>
  <c r="K352" i="4" s="1"/>
  <c r="J348" i="4"/>
  <c r="I348" i="4"/>
  <c r="H348" i="4"/>
  <c r="G348" i="4"/>
  <c r="F348" i="4"/>
  <c r="E348" i="4"/>
  <c r="D348" i="4"/>
  <c r="D351" i="4" s="1"/>
  <c r="C348" i="4"/>
  <c r="R347" i="4"/>
  <c r="Q347" i="4"/>
  <c r="P347" i="4"/>
  <c r="O347" i="4"/>
  <c r="N347" i="4"/>
  <c r="M347" i="4"/>
  <c r="L347" i="4"/>
  <c r="K347" i="4"/>
  <c r="J347" i="4"/>
  <c r="I347" i="4"/>
  <c r="H347" i="4"/>
  <c r="G347" i="4"/>
  <c r="F347" i="4"/>
  <c r="E347" i="4"/>
  <c r="D347" i="4"/>
  <c r="C347" i="4"/>
  <c r="S347" i="4" s="1"/>
  <c r="R346" i="4"/>
  <c r="Q346" i="4"/>
  <c r="P346" i="4"/>
  <c r="O346" i="4"/>
  <c r="N346" i="4"/>
  <c r="M346" i="4"/>
  <c r="L346" i="4"/>
  <c r="K346" i="4"/>
  <c r="J346" i="4"/>
  <c r="I346" i="4"/>
  <c r="H346" i="4"/>
  <c r="G346" i="4"/>
  <c r="F346" i="4"/>
  <c r="E346" i="4"/>
  <c r="D346" i="4"/>
  <c r="C346" i="4"/>
  <c r="S346" i="4" s="1"/>
  <c r="R345" i="4"/>
  <c r="Q345" i="4"/>
  <c r="P345" i="4"/>
  <c r="O345" i="4"/>
  <c r="N345" i="4"/>
  <c r="M345" i="4"/>
  <c r="L345" i="4"/>
  <c r="K345" i="4"/>
  <c r="J345" i="4"/>
  <c r="I345" i="4"/>
  <c r="H345" i="4"/>
  <c r="G345" i="4"/>
  <c r="F345" i="4"/>
  <c r="E345" i="4"/>
  <c r="D345" i="4"/>
  <c r="C345" i="4"/>
  <c r="S345" i="4" s="1"/>
  <c r="R344" i="4"/>
  <c r="Q344" i="4"/>
  <c r="P344" i="4"/>
  <c r="O344" i="4"/>
  <c r="N344" i="4"/>
  <c r="M344" i="4"/>
  <c r="L344" i="4"/>
  <c r="K344" i="4"/>
  <c r="J344" i="4"/>
  <c r="I344" i="4"/>
  <c r="H344" i="4"/>
  <c r="G344" i="4"/>
  <c r="F344" i="4"/>
  <c r="E344" i="4"/>
  <c r="D344" i="4"/>
  <c r="C344" i="4"/>
  <c r="R343" i="4"/>
  <c r="Q343" i="4"/>
  <c r="K343" i="4"/>
  <c r="K360" i="4" s="1"/>
  <c r="K370" i="4" s="1"/>
  <c r="J343" i="4"/>
  <c r="I343" i="4"/>
  <c r="D343" i="4"/>
  <c r="C343" i="4"/>
  <c r="R340" i="4"/>
  <c r="H340" i="4"/>
  <c r="O339" i="4"/>
  <c r="N339" i="4"/>
  <c r="I339" i="4"/>
  <c r="F339" i="4"/>
  <c r="S338" i="4"/>
  <c r="S337" i="4"/>
  <c r="R336" i="4"/>
  <c r="Q336" i="4"/>
  <c r="Q340" i="4" s="1"/>
  <c r="P336" i="4"/>
  <c r="P340" i="4" s="1"/>
  <c r="O336" i="4"/>
  <c r="N336" i="4"/>
  <c r="M336" i="4"/>
  <c r="L336" i="4"/>
  <c r="K336" i="4"/>
  <c r="J336" i="4"/>
  <c r="I336" i="4"/>
  <c r="H336" i="4"/>
  <c r="G336" i="4"/>
  <c r="F336" i="4"/>
  <c r="E336" i="4"/>
  <c r="D336" i="4"/>
  <c r="C336" i="4"/>
  <c r="S336" i="4" s="1"/>
  <c r="R335" i="4"/>
  <c r="R339" i="4" s="1"/>
  <c r="Q335" i="4"/>
  <c r="Q339" i="4" s="1"/>
  <c r="P335" i="4"/>
  <c r="O335" i="4"/>
  <c r="N335" i="4"/>
  <c r="M335" i="4"/>
  <c r="L335" i="4"/>
  <c r="K335" i="4"/>
  <c r="J335" i="4"/>
  <c r="I335" i="4"/>
  <c r="H335" i="4"/>
  <c r="G335" i="4"/>
  <c r="F335" i="4"/>
  <c r="E335" i="4"/>
  <c r="E339" i="4" s="1"/>
  <c r="D335" i="4"/>
  <c r="C335" i="4"/>
  <c r="S335" i="4" s="1"/>
  <c r="R334" i="4"/>
  <c r="Q334" i="4"/>
  <c r="P334" i="4"/>
  <c r="O334" i="4"/>
  <c r="O340" i="4" s="1"/>
  <c r="N334" i="4"/>
  <c r="N340" i="4" s="1"/>
  <c r="M334" i="4"/>
  <c r="M340" i="4" s="1"/>
  <c r="L334" i="4"/>
  <c r="K334" i="4"/>
  <c r="K340" i="4" s="1"/>
  <c r="J334" i="4"/>
  <c r="J340" i="4" s="1"/>
  <c r="I334" i="4"/>
  <c r="I340" i="4" s="1"/>
  <c r="H334" i="4"/>
  <c r="G334" i="4"/>
  <c r="G340" i="4" s="1"/>
  <c r="F334" i="4"/>
  <c r="F340" i="4" s="1"/>
  <c r="E334" i="4"/>
  <c r="E340" i="4" s="1"/>
  <c r="D334" i="4"/>
  <c r="C334" i="4"/>
  <c r="C340" i="4" s="1"/>
  <c r="R333" i="4"/>
  <c r="Q333" i="4"/>
  <c r="P333" i="4"/>
  <c r="P339" i="4" s="1"/>
  <c r="O333" i="4"/>
  <c r="N333" i="4"/>
  <c r="M333" i="4"/>
  <c r="L333" i="4"/>
  <c r="L339" i="4" s="1"/>
  <c r="K333" i="4"/>
  <c r="K339" i="4" s="1"/>
  <c r="J333" i="4"/>
  <c r="J339" i="4" s="1"/>
  <c r="I333" i="4"/>
  <c r="H333" i="4"/>
  <c r="H339" i="4" s="1"/>
  <c r="G333" i="4"/>
  <c r="G339" i="4" s="1"/>
  <c r="F333" i="4"/>
  <c r="E333" i="4"/>
  <c r="D333" i="4"/>
  <c r="D339" i="4" s="1"/>
  <c r="C333" i="4"/>
  <c r="S333" i="4" s="1"/>
  <c r="S330" i="4"/>
  <c r="S329" i="4"/>
  <c r="S328" i="4"/>
  <c r="S327" i="4"/>
  <c r="S326" i="4"/>
  <c r="S325" i="4"/>
  <c r="E324" i="4"/>
  <c r="E332" i="4" s="1"/>
  <c r="R322" i="4"/>
  <c r="J322" i="4"/>
  <c r="G322" i="4"/>
  <c r="E322" i="4"/>
  <c r="G321" i="4"/>
  <c r="R320" i="4"/>
  <c r="R324" i="4" s="1"/>
  <c r="Q320" i="4"/>
  <c r="P320" i="4"/>
  <c r="O320" i="4"/>
  <c r="N320" i="4"/>
  <c r="M320" i="4"/>
  <c r="L320" i="4"/>
  <c r="K320" i="4"/>
  <c r="J320" i="4"/>
  <c r="J324" i="4" s="1"/>
  <c r="I320" i="4"/>
  <c r="H320" i="4"/>
  <c r="G320" i="4"/>
  <c r="G324" i="4" s="1"/>
  <c r="F320" i="4"/>
  <c r="E320" i="4"/>
  <c r="D320" i="4"/>
  <c r="C320" i="4"/>
  <c r="R319" i="4"/>
  <c r="Q319" i="4"/>
  <c r="P319" i="4"/>
  <c r="O319" i="4"/>
  <c r="N319" i="4"/>
  <c r="M319" i="4"/>
  <c r="L319" i="4"/>
  <c r="K319" i="4"/>
  <c r="J319" i="4"/>
  <c r="I319" i="4"/>
  <c r="H319" i="4"/>
  <c r="G319" i="4"/>
  <c r="F319" i="4"/>
  <c r="E319" i="4"/>
  <c r="D319" i="4"/>
  <c r="C319" i="4"/>
  <c r="S319" i="4" s="1"/>
  <c r="R318" i="4"/>
  <c r="Q318" i="4"/>
  <c r="P318" i="4"/>
  <c r="O318" i="4"/>
  <c r="N318" i="4"/>
  <c r="M318" i="4"/>
  <c r="L318" i="4"/>
  <c r="K318" i="4"/>
  <c r="J318" i="4"/>
  <c r="I318" i="4"/>
  <c r="H318" i="4"/>
  <c r="G318" i="4"/>
  <c r="F318" i="4"/>
  <c r="E318" i="4"/>
  <c r="D318" i="4"/>
  <c r="C318" i="4"/>
  <c r="S318" i="4" s="1"/>
  <c r="R317" i="4"/>
  <c r="Q317" i="4"/>
  <c r="P317" i="4"/>
  <c r="O317" i="4"/>
  <c r="N317" i="4"/>
  <c r="M317" i="4"/>
  <c r="L317" i="4"/>
  <c r="K317" i="4"/>
  <c r="J317" i="4"/>
  <c r="I317" i="4"/>
  <c r="H317" i="4"/>
  <c r="G317" i="4"/>
  <c r="F317" i="4"/>
  <c r="E317" i="4"/>
  <c r="D317" i="4"/>
  <c r="C317" i="4"/>
  <c r="S317" i="4" s="1"/>
  <c r="R316" i="4"/>
  <c r="Q316" i="4"/>
  <c r="P316" i="4"/>
  <c r="O316" i="4"/>
  <c r="N316" i="4"/>
  <c r="M316" i="4"/>
  <c r="L316" i="4"/>
  <c r="K316" i="4"/>
  <c r="J316" i="4"/>
  <c r="I316" i="4"/>
  <c r="H316" i="4"/>
  <c r="G316" i="4"/>
  <c r="F316" i="4"/>
  <c r="E316" i="4"/>
  <c r="D316" i="4"/>
  <c r="C316" i="4"/>
  <c r="S316" i="4" s="1"/>
  <c r="R315" i="4"/>
  <c r="R332" i="4" s="1"/>
  <c r="R342" i="4" s="1"/>
  <c r="Q315" i="4"/>
  <c r="P315" i="4"/>
  <c r="O315" i="4"/>
  <c r="N315" i="4"/>
  <c r="M315" i="4"/>
  <c r="L315" i="4"/>
  <c r="K315" i="4"/>
  <c r="J315" i="4"/>
  <c r="J332" i="4" s="1"/>
  <c r="J342" i="4" s="1"/>
  <c r="I315" i="4"/>
  <c r="H315" i="4"/>
  <c r="G315" i="4"/>
  <c r="G332" i="4" s="1"/>
  <c r="G342" i="4" s="1"/>
  <c r="F315" i="4"/>
  <c r="E315" i="4"/>
  <c r="D315" i="4"/>
  <c r="C315" i="4"/>
  <c r="S315" i="4" s="1"/>
  <c r="Q312" i="4"/>
  <c r="L312" i="4"/>
  <c r="I312" i="4"/>
  <c r="D312" i="4"/>
  <c r="R311" i="4"/>
  <c r="M311" i="4"/>
  <c r="J311" i="4"/>
  <c r="E311" i="4"/>
  <c r="S310" i="4"/>
  <c r="S309" i="4"/>
  <c r="R308" i="4"/>
  <c r="Q308" i="4"/>
  <c r="P308" i="4"/>
  <c r="P312" i="4" s="1"/>
  <c r="O308" i="4"/>
  <c r="N308" i="4"/>
  <c r="M308" i="4"/>
  <c r="L308" i="4"/>
  <c r="K308" i="4"/>
  <c r="J308" i="4"/>
  <c r="I308" i="4"/>
  <c r="H308" i="4"/>
  <c r="H312" i="4" s="1"/>
  <c r="G308" i="4"/>
  <c r="F308" i="4"/>
  <c r="E308" i="4"/>
  <c r="D308" i="4"/>
  <c r="C308" i="4"/>
  <c r="S308" i="4" s="1"/>
  <c r="R307" i="4"/>
  <c r="Q307" i="4"/>
  <c r="P307" i="4"/>
  <c r="O307" i="4"/>
  <c r="N307" i="4"/>
  <c r="M307" i="4"/>
  <c r="L307" i="4"/>
  <c r="K307" i="4"/>
  <c r="J307" i="4"/>
  <c r="I307" i="4"/>
  <c r="H307" i="4"/>
  <c r="G307" i="4"/>
  <c r="F307" i="4"/>
  <c r="E307" i="4"/>
  <c r="D307" i="4"/>
  <c r="C307" i="4"/>
  <c r="S307" i="4" s="1"/>
  <c r="R306" i="4"/>
  <c r="R312" i="4" s="1"/>
  <c r="Q306" i="4"/>
  <c r="P306" i="4"/>
  <c r="O306" i="4"/>
  <c r="O312" i="4" s="1"/>
  <c r="N306" i="4"/>
  <c r="N312" i="4" s="1"/>
  <c r="M306" i="4"/>
  <c r="M312" i="4" s="1"/>
  <c r="L306" i="4"/>
  <c r="K306" i="4"/>
  <c r="K312" i="4" s="1"/>
  <c r="J306" i="4"/>
  <c r="J312" i="4" s="1"/>
  <c r="I306" i="4"/>
  <c r="H306" i="4"/>
  <c r="G306" i="4"/>
  <c r="G312" i="4" s="1"/>
  <c r="F306" i="4"/>
  <c r="F312" i="4" s="1"/>
  <c r="E306" i="4"/>
  <c r="E312" i="4" s="1"/>
  <c r="D306" i="4"/>
  <c r="C306" i="4"/>
  <c r="S306" i="4" s="1"/>
  <c r="R305" i="4"/>
  <c r="Q305" i="4"/>
  <c r="Q311" i="4" s="1"/>
  <c r="P305" i="4"/>
  <c r="P311" i="4" s="1"/>
  <c r="O305" i="4"/>
  <c r="O311" i="4" s="1"/>
  <c r="N305" i="4"/>
  <c r="N311" i="4" s="1"/>
  <c r="M305" i="4"/>
  <c r="L305" i="4"/>
  <c r="L311" i="4" s="1"/>
  <c r="K305" i="4"/>
  <c r="K311" i="4" s="1"/>
  <c r="J305" i="4"/>
  <c r="I305" i="4"/>
  <c r="I311" i="4" s="1"/>
  <c r="H305" i="4"/>
  <c r="H311" i="4" s="1"/>
  <c r="G305" i="4"/>
  <c r="G311" i="4" s="1"/>
  <c r="F305" i="4"/>
  <c r="F311" i="4" s="1"/>
  <c r="E305" i="4"/>
  <c r="D305" i="4"/>
  <c r="D311" i="4" s="1"/>
  <c r="C305" i="4"/>
  <c r="S305" i="4" s="1"/>
  <c r="R302" i="4"/>
  <c r="Q302" i="4"/>
  <c r="P302" i="4"/>
  <c r="O302" i="4"/>
  <c r="N302" i="4"/>
  <c r="M302" i="4"/>
  <c r="L302" i="4"/>
  <c r="K302" i="4"/>
  <c r="J302" i="4"/>
  <c r="I302" i="4"/>
  <c r="H302" i="4"/>
  <c r="G302" i="4"/>
  <c r="F302" i="4"/>
  <c r="E302" i="4"/>
  <c r="D302" i="4"/>
  <c r="C302" i="4"/>
  <c r="S302" i="4" s="1"/>
  <c r="R301" i="4"/>
  <c r="Q301" i="4"/>
  <c r="P301" i="4"/>
  <c r="O301" i="4"/>
  <c r="N301" i="4"/>
  <c r="M301" i="4"/>
  <c r="L301" i="4"/>
  <c r="K301" i="4"/>
  <c r="J301" i="4"/>
  <c r="I301" i="4"/>
  <c r="H301" i="4"/>
  <c r="G301" i="4"/>
  <c r="F301" i="4"/>
  <c r="E301" i="4"/>
  <c r="D301" i="4"/>
  <c r="C301" i="4"/>
  <c r="S301" i="4" s="1"/>
  <c r="S300" i="4"/>
  <c r="S299" i="4"/>
  <c r="S298" i="4"/>
  <c r="S297" i="4"/>
  <c r="N294" i="4"/>
  <c r="H294" i="4"/>
  <c r="F294" i="4"/>
  <c r="N293" i="4"/>
  <c r="R292" i="4"/>
  <c r="Q292" i="4"/>
  <c r="P292" i="4"/>
  <c r="O292" i="4"/>
  <c r="N292" i="4"/>
  <c r="N296" i="4" s="1"/>
  <c r="M292" i="4"/>
  <c r="L292" i="4"/>
  <c r="K292" i="4"/>
  <c r="J292" i="4"/>
  <c r="I292" i="4"/>
  <c r="H292" i="4"/>
  <c r="H296" i="4" s="1"/>
  <c r="G292" i="4"/>
  <c r="F292" i="4"/>
  <c r="F296" i="4" s="1"/>
  <c r="E292" i="4"/>
  <c r="D292" i="4"/>
  <c r="C292" i="4"/>
  <c r="S292" i="4" s="1"/>
  <c r="R291" i="4"/>
  <c r="Q291" i="4"/>
  <c r="P291" i="4"/>
  <c r="O291" i="4"/>
  <c r="N291" i="4"/>
  <c r="M291" i="4"/>
  <c r="L291" i="4"/>
  <c r="K291" i="4"/>
  <c r="J291" i="4"/>
  <c r="I291" i="4"/>
  <c r="H291" i="4"/>
  <c r="G291" i="4"/>
  <c r="F291" i="4"/>
  <c r="E291" i="4"/>
  <c r="D291" i="4"/>
  <c r="C291" i="4"/>
  <c r="S291" i="4" s="1"/>
  <c r="R290" i="4"/>
  <c r="Q290" i="4"/>
  <c r="P290" i="4"/>
  <c r="O290" i="4"/>
  <c r="N290" i="4"/>
  <c r="M290" i="4"/>
  <c r="L290" i="4"/>
  <c r="K290" i="4"/>
  <c r="J290" i="4"/>
  <c r="I290" i="4"/>
  <c r="H290" i="4"/>
  <c r="G290" i="4"/>
  <c r="F290" i="4"/>
  <c r="E290" i="4"/>
  <c r="D290" i="4"/>
  <c r="C290" i="4"/>
  <c r="S290" i="4" s="1"/>
  <c r="R289" i="4"/>
  <c r="Q289" i="4"/>
  <c r="P289" i="4"/>
  <c r="O289" i="4"/>
  <c r="N289" i="4"/>
  <c r="M289" i="4"/>
  <c r="L289" i="4"/>
  <c r="K289" i="4"/>
  <c r="J289" i="4"/>
  <c r="I289" i="4"/>
  <c r="H289" i="4"/>
  <c r="G289" i="4"/>
  <c r="F289" i="4"/>
  <c r="E289" i="4"/>
  <c r="D289" i="4"/>
  <c r="C289" i="4"/>
  <c r="S289" i="4" s="1"/>
  <c r="R288" i="4"/>
  <c r="Q288" i="4"/>
  <c r="P288" i="4"/>
  <c r="O288" i="4"/>
  <c r="N288" i="4"/>
  <c r="M288" i="4"/>
  <c r="L288" i="4"/>
  <c r="K288" i="4"/>
  <c r="J288" i="4"/>
  <c r="I288" i="4"/>
  <c r="H288" i="4"/>
  <c r="G288" i="4"/>
  <c r="F288" i="4"/>
  <c r="E288" i="4"/>
  <c r="D288" i="4"/>
  <c r="C288" i="4"/>
  <c r="S288" i="4" s="1"/>
  <c r="R287" i="4"/>
  <c r="O287" i="4"/>
  <c r="N287" i="4"/>
  <c r="N304" i="4" s="1"/>
  <c r="N314" i="4" s="1"/>
  <c r="M287" i="4"/>
  <c r="L287" i="4"/>
  <c r="K287" i="4"/>
  <c r="J287" i="4"/>
  <c r="G287" i="4"/>
  <c r="F287" i="4"/>
  <c r="E287" i="4"/>
  <c r="D287" i="4"/>
  <c r="C287" i="4"/>
  <c r="P284" i="4"/>
  <c r="M284" i="4"/>
  <c r="H284" i="4"/>
  <c r="E284" i="4"/>
  <c r="Q283" i="4"/>
  <c r="N283" i="4"/>
  <c r="I283" i="4"/>
  <c r="F283" i="4"/>
  <c r="S282" i="4"/>
  <c r="S281" i="4"/>
  <c r="R280" i="4"/>
  <c r="Q280" i="4"/>
  <c r="P280" i="4"/>
  <c r="O280" i="4"/>
  <c r="N280" i="4"/>
  <c r="M280" i="4"/>
  <c r="L280" i="4"/>
  <c r="K280" i="4"/>
  <c r="J280" i="4"/>
  <c r="I280" i="4"/>
  <c r="H280" i="4"/>
  <c r="G280" i="4"/>
  <c r="F280" i="4"/>
  <c r="E280" i="4"/>
  <c r="D280" i="4"/>
  <c r="C280" i="4"/>
  <c r="S280" i="4" s="1"/>
  <c r="R279" i="4"/>
  <c r="Q279" i="4"/>
  <c r="P279" i="4"/>
  <c r="O279" i="4"/>
  <c r="N279" i="4"/>
  <c r="M279" i="4"/>
  <c r="L279" i="4"/>
  <c r="K279" i="4"/>
  <c r="J279" i="4"/>
  <c r="I279" i="4"/>
  <c r="H279" i="4"/>
  <c r="G279" i="4"/>
  <c r="F279" i="4"/>
  <c r="E279" i="4"/>
  <c r="D279" i="4"/>
  <c r="C279" i="4"/>
  <c r="S279" i="4" s="1"/>
  <c r="R278" i="4"/>
  <c r="R284" i="4" s="1"/>
  <c r="Q278" i="4"/>
  <c r="P278" i="4"/>
  <c r="O278" i="4"/>
  <c r="O284" i="4" s="1"/>
  <c r="N278" i="4"/>
  <c r="N284" i="4" s="1"/>
  <c r="M278" i="4"/>
  <c r="L278" i="4"/>
  <c r="L284" i="4" s="1"/>
  <c r="K278" i="4"/>
  <c r="K284" i="4" s="1"/>
  <c r="J278" i="4"/>
  <c r="J284" i="4" s="1"/>
  <c r="I278" i="4"/>
  <c r="H278" i="4"/>
  <c r="G278" i="4"/>
  <c r="G284" i="4" s="1"/>
  <c r="F278" i="4"/>
  <c r="F284" i="4" s="1"/>
  <c r="E278" i="4"/>
  <c r="D278" i="4"/>
  <c r="D284" i="4" s="1"/>
  <c r="C278" i="4"/>
  <c r="C284" i="4" s="1"/>
  <c r="R277" i="4"/>
  <c r="R283" i="4" s="1"/>
  <c r="Q277" i="4"/>
  <c r="P277" i="4"/>
  <c r="P283" i="4" s="1"/>
  <c r="O277" i="4"/>
  <c r="O283" i="4" s="1"/>
  <c r="N277" i="4"/>
  <c r="M277" i="4"/>
  <c r="M283" i="4" s="1"/>
  <c r="L277" i="4"/>
  <c r="L283" i="4" s="1"/>
  <c r="K277" i="4"/>
  <c r="K283" i="4" s="1"/>
  <c r="J277" i="4"/>
  <c r="J283" i="4" s="1"/>
  <c r="I277" i="4"/>
  <c r="H277" i="4"/>
  <c r="H283" i="4" s="1"/>
  <c r="G277" i="4"/>
  <c r="G283" i="4" s="1"/>
  <c r="F277" i="4"/>
  <c r="E277" i="4"/>
  <c r="E283" i="4" s="1"/>
  <c r="D277" i="4"/>
  <c r="D283" i="4" s="1"/>
  <c r="C277" i="4"/>
  <c r="P274" i="4"/>
  <c r="O274" i="4"/>
  <c r="N274" i="4"/>
  <c r="S274" i="4" s="1"/>
  <c r="S273" i="4"/>
  <c r="P273" i="4"/>
  <c r="O273" i="4"/>
  <c r="N273" i="4"/>
  <c r="S270" i="4"/>
  <c r="S269" i="4"/>
  <c r="O266" i="4"/>
  <c r="L266" i="4"/>
  <c r="K266" i="4"/>
  <c r="K268" i="4" s="1"/>
  <c r="I266" i="4"/>
  <c r="G266" i="4"/>
  <c r="D266" i="4"/>
  <c r="C266" i="4"/>
  <c r="I265" i="4"/>
  <c r="G265" i="4"/>
  <c r="R264" i="4"/>
  <c r="Q264" i="4"/>
  <c r="P264" i="4"/>
  <c r="O264" i="4"/>
  <c r="O268" i="4" s="1"/>
  <c r="N264" i="4"/>
  <c r="M264" i="4"/>
  <c r="L264" i="4"/>
  <c r="L268" i="4" s="1"/>
  <c r="K264" i="4"/>
  <c r="J264" i="4"/>
  <c r="I264" i="4"/>
  <c r="I268" i="4" s="1"/>
  <c r="H264" i="4"/>
  <c r="G264" i="4"/>
  <c r="G268" i="4" s="1"/>
  <c r="F264" i="4"/>
  <c r="E264" i="4"/>
  <c r="D264" i="4"/>
  <c r="D268" i="4" s="1"/>
  <c r="C264" i="4"/>
  <c r="R263" i="4"/>
  <c r="Q263" i="4"/>
  <c r="P263" i="4"/>
  <c r="O263" i="4"/>
  <c r="N263" i="4"/>
  <c r="M263" i="4"/>
  <c r="L263" i="4"/>
  <c r="K263" i="4"/>
  <c r="J263" i="4"/>
  <c r="I263" i="4"/>
  <c r="H263" i="4"/>
  <c r="G263" i="4"/>
  <c r="F263" i="4"/>
  <c r="E263" i="4"/>
  <c r="D263" i="4"/>
  <c r="C263" i="4"/>
  <c r="R262" i="4"/>
  <c r="Q262" i="4"/>
  <c r="P262" i="4"/>
  <c r="O262" i="4"/>
  <c r="N262" i="4"/>
  <c r="M262" i="4"/>
  <c r="L262" i="4"/>
  <c r="K262" i="4"/>
  <c r="J262" i="4"/>
  <c r="I262" i="4"/>
  <c r="H262" i="4"/>
  <c r="G262" i="4"/>
  <c r="F262" i="4"/>
  <c r="E262" i="4"/>
  <c r="D262" i="4"/>
  <c r="C262" i="4"/>
  <c r="R261" i="4"/>
  <c r="Q261" i="4"/>
  <c r="P261" i="4"/>
  <c r="O261" i="4"/>
  <c r="N261" i="4"/>
  <c r="M261" i="4"/>
  <c r="L261" i="4"/>
  <c r="K261" i="4"/>
  <c r="J261" i="4"/>
  <c r="I261" i="4"/>
  <c r="H261" i="4"/>
  <c r="G261" i="4"/>
  <c r="F261" i="4"/>
  <c r="E261" i="4"/>
  <c r="D261" i="4"/>
  <c r="C261" i="4"/>
  <c r="R260" i="4"/>
  <c r="Q260" i="4"/>
  <c r="P260" i="4"/>
  <c r="O260" i="4"/>
  <c r="N260" i="4"/>
  <c r="M260" i="4"/>
  <c r="L260" i="4"/>
  <c r="K260" i="4"/>
  <c r="J260" i="4"/>
  <c r="I260" i="4"/>
  <c r="H260" i="4"/>
  <c r="G260" i="4"/>
  <c r="F260" i="4"/>
  <c r="E260" i="4"/>
  <c r="D260" i="4"/>
  <c r="C260" i="4"/>
  <c r="R259" i="4"/>
  <c r="O259" i="4"/>
  <c r="O276" i="4" s="1"/>
  <c r="N259" i="4"/>
  <c r="M259" i="4"/>
  <c r="L259" i="4"/>
  <c r="K259" i="4"/>
  <c r="K276" i="4" s="1"/>
  <c r="K286" i="4" s="1"/>
  <c r="J259" i="4"/>
  <c r="G259" i="4"/>
  <c r="G276" i="4" s="1"/>
  <c r="G286" i="4" s="1"/>
  <c r="F259" i="4"/>
  <c r="E259" i="4"/>
  <c r="D259" i="4"/>
  <c r="C259" i="4"/>
  <c r="D258" i="4"/>
  <c r="Q256" i="4"/>
  <c r="N256" i="4"/>
  <c r="I256" i="4"/>
  <c r="F256" i="4"/>
  <c r="R255" i="4"/>
  <c r="O255" i="4"/>
  <c r="J255" i="4"/>
  <c r="G255" i="4"/>
  <c r="S254" i="4"/>
  <c r="S253" i="4"/>
  <c r="R252" i="4"/>
  <c r="Q252" i="4"/>
  <c r="P252" i="4"/>
  <c r="O252" i="4"/>
  <c r="N252" i="4"/>
  <c r="M252" i="4"/>
  <c r="L252" i="4"/>
  <c r="K252" i="4"/>
  <c r="J252" i="4"/>
  <c r="I252" i="4"/>
  <c r="H252" i="4"/>
  <c r="G252" i="4"/>
  <c r="F252" i="4"/>
  <c r="E252" i="4"/>
  <c r="D252" i="4"/>
  <c r="C252" i="4"/>
  <c r="R251" i="4"/>
  <c r="Q251" i="4"/>
  <c r="P251" i="4"/>
  <c r="O251" i="4"/>
  <c r="N251" i="4"/>
  <c r="M251" i="4"/>
  <c r="L251" i="4"/>
  <c r="K251" i="4"/>
  <c r="J251" i="4"/>
  <c r="I251" i="4"/>
  <c r="H251" i="4"/>
  <c r="G251" i="4"/>
  <c r="F251" i="4"/>
  <c r="E251" i="4"/>
  <c r="D251" i="4"/>
  <c r="C251" i="4"/>
  <c r="S251" i="4" s="1"/>
  <c r="R250" i="4"/>
  <c r="Q250" i="4"/>
  <c r="P250" i="4"/>
  <c r="P256" i="4" s="1"/>
  <c r="O250" i="4"/>
  <c r="O256" i="4" s="1"/>
  <c r="N250" i="4"/>
  <c r="M250" i="4"/>
  <c r="M256" i="4" s="1"/>
  <c r="L250" i="4"/>
  <c r="L256" i="4" s="1"/>
  <c r="K250" i="4"/>
  <c r="K256" i="4" s="1"/>
  <c r="J250" i="4"/>
  <c r="I250" i="4"/>
  <c r="H250" i="4"/>
  <c r="H256" i="4" s="1"/>
  <c r="G250" i="4"/>
  <c r="G256" i="4" s="1"/>
  <c r="F250" i="4"/>
  <c r="E250" i="4"/>
  <c r="E256" i="4" s="1"/>
  <c r="D250" i="4"/>
  <c r="D256" i="4" s="1"/>
  <c r="C250" i="4"/>
  <c r="S250" i="4" s="1"/>
  <c r="R249" i="4"/>
  <c r="Q249" i="4"/>
  <c r="Q255" i="4" s="1"/>
  <c r="P249" i="4"/>
  <c r="P255" i="4" s="1"/>
  <c r="O249" i="4"/>
  <c r="N249" i="4"/>
  <c r="N255" i="4" s="1"/>
  <c r="M249" i="4"/>
  <c r="M255" i="4" s="1"/>
  <c r="L249" i="4"/>
  <c r="L255" i="4" s="1"/>
  <c r="K249" i="4"/>
  <c r="K255" i="4" s="1"/>
  <c r="J249" i="4"/>
  <c r="I249" i="4"/>
  <c r="I255" i="4" s="1"/>
  <c r="H249" i="4"/>
  <c r="H255" i="4" s="1"/>
  <c r="G249" i="4"/>
  <c r="F249" i="4"/>
  <c r="F255" i="4" s="1"/>
  <c r="E249" i="4"/>
  <c r="E255" i="4" s="1"/>
  <c r="D249" i="4"/>
  <c r="D255" i="4" s="1"/>
  <c r="C249" i="4"/>
  <c r="S246" i="4"/>
  <c r="S245" i="4"/>
  <c r="Q240" i="4"/>
  <c r="Q248" i="4" s="1"/>
  <c r="Q258" i="4" s="1"/>
  <c r="I240" i="4"/>
  <c r="I248" i="4" s="1"/>
  <c r="I258" i="4" s="1"/>
  <c r="D240" i="4"/>
  <c r="Q238" i="4"/>
  <c r="P238" i="4"/>
  <c r="I238" i="4"/>
  <c r="D238" i="4"/>
  <c r="R237" i="4"/>
  <c r="L237" i="4"/>
  <c r="H237" i="4"/>
  <c r="R236" i="4"/>
  <c r="Q236" i="4"/>
  <c r="P236" i="4"/>
  <c r="P240" i="4" s="1"/>
  <c r="O236" i="4"/>
  <c r="N236" i="4"/>
  <c r="M236" i="4"/>
  <c r="L236" i="4"/>
  <c r="L239" i="4" s="1"/>
  <c r="K236" i="4"/>
  <c r="J236" i="4"/>
  <c r="I236" i="4"/>
  <c r="H236" i="4"/>
  <c r="G236" i="4"/>
  <c r="F236" i="4"/>
  <c r="E236" i="4"/>
  <c r="D236" i="4"/>
  <c r="C236" i="4"/>
  <c r="R235" i="4"/>
  <c r="Q235" i="4"/>
  <c r="P235" i="4"/>
  <c r="O235" i="4"/>
  <c r="N235" i="4"/>
  <c r="M235" i="4"/>
  <c r="L235" i="4"/>
  <c r="K235" i="4"/>
  <c r="J235" i="4"/>
  <c r="I235" i="4"/>
  <c r="H235" i="4"/>
  <c r="G235" i="4"/>
  <c r="F235" i="4"/>
  <c r="E235" i="4"/>
  <c r="D235" i="4"/>
  <c r="C235" i="4"/>
  <c r="S235" i="4" s="1"/>
  <c r="R234" i="4"/>
  <c r="Q234" i="4"/>
  <c r="P234" i="4"/>
  <c r="O234" i="4"/>
  <c r="N234" i="4"/>
  <c r="M234" i="4"/>
  <c r="L234" i="4"/>
  <c r="K234" i="4"/>
  <c r="J234" i="4"/>
  <c r="I234" i="4"/>
  <c r="H234" i="4"/>
  <c r="G234" i="4"/>
  <c r="F234" i="4"/>
  <c r="E234" i="4"/>
  <c r="D234" i="4"/>
  <c r="C234" i="4"/>
  <c r="S234" i="4" s="1"/>
  <c r="R233" i="4"/>
  <c r="Q233" i="4"/>
  <c r="P233" i="4"/>
  <c r="O233" i="4"/>
  <c r="N233" i="4"/>
  <c r="M233" i="4"/>
  <c r="L233" i="4"/>
  <c r="K233" i="4"/>
  <c r="J233" i="4"/>
  <c r="I233" i="4"/>
  <c r="H233" i="4"/>
  <c r="G233" i="4"/>
  <c r="F233" i="4"/>
  <c r="E233" i="4"/>
  <c r="D233" i="4"/>
  <c r="C233" i="4"/>
  <c r="S233" i="4" s="1"/>
  <c r="R232" i="4"/>
  <c r="Q232" i="4"/>
  <c r="P232" i="4"/>
  <c r="O232" i="4"/>
  <c r="N232" i="4"/>
  <c r="M232" i="4"/>
  <c r="L232" i="4"/>
  <c r="L247" i="4" s="1"/>
  <c r="L257" i="4" s="1"/>
  <c r="K232" i="4"/>
  <c r="J232" i="4"/>
  <c r="I232" i="4"/>
  <c r="H232" i="4"/>
  <c r="G232" i="4"/>
  <c r="F232" i="4"/>
  <c r="E232" i="4"/>
  <c r="D232" i="4"/>
  <c r="C232" i="4"/>
  <c r="S232" i="4" s="1"/>
  <c r="R231" i="4"/>
  <c r="Q231" i="4"/>
  <c r="L231" i="4"/>
  <c r="K231" i="4"/>
  <c r="J231" i="4"/>
  <c r="I231" i="4"/>
  <c r="D231" i="4"/>
  <c r="D248" i="4" s="1"/>
  <c r="C231" i="4"/>
  <c r="R228" i="4"/>
  <c r="M228" i="4"/>
  <c r="J228" i="4"/>
  <c r="E228" i="4"/>
  <c r="N227" i="4"/>
  <c r="K227" i="4"/>
  <c r="F227" i="4"/>
  <c r="C227" i="4"/>
  <c r="S226" i="4"/>
  <c r="S225" i="4"/>
  <c r="R224" i="4"/>
  <c r="Q224" i="4"/>
  <c r="P224" i="4"/>
  <c r="O224" i="4"/>
  <c r="N224" i="4"/>
  <c r="M224" i="4"/>
  <c r="L224" i="4"/>
  <c r="K224" i="4"/>
  <c r="J224" i="4"/>
  <c r="I224" i="4"/>
  <c r="H224" i="4"/>
  <c r="G224" i="4"/>
  <c r="F224" i="4"/>
  <c r="E224" i="4"/>
  <c r="D224" i="4"/>
  <c r="C224" i="4"/>
  <c r="R223" i="4"/>
  <c r="Q223" i="4"/>
  <c r="P223" i="4"/>
  <c r="O223" i="4"/>
  <c r="N223" i="4"/>
  <c r="M223" i="4"/>
  <c r="L223" i="4"/>
  <c r="K223" i="4"/>
  <c r="J223" i="4"/>
  <c r="I223" i="4"/>
  <c r="H223" i="4"/>
  <c r="G223" i="4"/>
  <c r="F223" i="4"/>
  <c r="E223" i="4"/>
  <c r="D223" i="4"/>
  <c r="C223" i="4"/>
  <c r="R222" i="4"/>
  <c r="Q222" i="4"/>
  <c r="Q228" i="4" s="1"/>
  <c r="P222" i="4"/>
  <c r="P228" i="4" s="1"/>
  <c r="O222" i="4"/>
  <c r="O228" i="4" s="1"/>
  <c r="N222" i="4"/>
  <c r="N228" i="4" s="1"/>
  <c r="M222" i="4"/>
  <c r="L222" i="4"/>
  <c r="L228" i="4" s="1"/>
  <c r="K222" i="4"/>
  <c r="K228" i="4" s="1"/>
  <c r="J222" i="4"/>
  <c r="I222" i="4"/>
  <c r="I228" i="4" s="1"/>
  <c r="H222" i="4"/>
  <c r="H228" i="4" s="1"/>
  <c r="G222" i="4"/>
  <c r="G228" i="4" s="1"/>
  <c r="F222" i="4"/>
  <c r="F228" i="4" s="1"/>
  <c r="E222" i="4"/>
  <c r="D222" i="4"/>
  <c r="D228" i="4" s="1"/>
  <c r="C222" i="4"/>
  <c r="R221" i="4"/>
  <c r="R227" i="4" s="1"/>
  <c r="Q221" i="4"/>
  <c r="Q227" i="4" s="1"/>
  <c r="P221" i="4"/>
  <c r="P227" i="4" s="1"/>
  <c r="O221" i="4"/>
  <c r="O227" i="4" s="1"/>
  <c r="N221" i="4"/>
  <c r="M221" i="4"/>
  <c r="M227" i="4" s="1"/>
  <c r="L221" i="4"/>
  <c r="L227" i="4" s="1"/>
  <c r="K221" i="4"/>
  <c r="J221" i="4"/>
  <c r="J227" i="4" s="1"/>
  <c r="I221" i="4"/>
  <c r="I227" i="4" s="1"/>
  <c r="H221" i="4"/>
  <c r="H227" i="4" s="1"/>
  <c r="G221" i="4"/>
  <c r="G227" i="4" s="1"/>
  <c r="F221" i="4"/>
  <c r="E221" i="4"/>
  <c r="E227" i="4" s="1"/>
  <c r="D221" i="4"/>
  <c r="D227" i="4" s="1"/>
  <c r="S227" i="4" s="1"/>
  <c r="C221" i="4"/>
  <c r="R218" i="4"/>
  <c r="Q218" i="4"/>
  <c r="P218" i="4"/>
  <c r="O218" i="4"/>
  <c r="N218" i="4"/>
  <c r="M218" i="4"/>
  <c r="L218" i="4"/>
  <c r="K218" i="4"/>
  <c r="J218" i="4"/>
  <c r="I218" i="4"/>
  <c r="H218" i="4"/>
  <c r="G218" i="4"/>
  <c r="F218" i="4"/>
  <c r="E218" i="4"/>
  <c r="D218" i="4"/>
  <c r="C218" i="4"/>
  <c r="S218" i="4" s="1"/>
  <c r="S217" i="4"/>
  <c r="Q212" i="4"/>
  <c r="F211" i="4"/>
  <c r="R210" i="4"/>
  <c r="Q210" i="4"/>
  <c r="Q209" i="4"/>
  <c r="M209" i="4"/>
  <c r="F209" i="4"/>
  <c r="R208" i="4"/>
  <c r="R212" i="4" s="1"/>
  <c r="R220" i="4" s="1"/>
  <c r="R230" i="4" s="1"/>
  <c r="Q208" i="4"/>
  <c r="Q211" i="4" s="1"/>
  <c r="P208" i="4"/>
  <c r="O208" i="4"/>
  <c r="N208" i="4"/>
  <c r="M208" i="4"/>
  <c r="L208" i="4"/>
  <c r="K208" i="4"/>
  <c r="J208" i="4"/>
  <c r="I208" i="4"/>
  <c r="H208" i="4"/>
  <c r="G208" i="4"/>
  <c r="F208" i="4"/>
  <c r="E208" i="4"/>
  <c r="D208" i="4"/>
  <c r="C208" i="4"/>
  <c r="R207" i="4"/>
  <c r="Q207" i="4"/>
  <c r="P207" i="4"/>
  <c r="O207" i="4"/>
  <c r="N207" i="4"/>
  <c r="M207" i="4"/>
  <c r="L207" i="4"/>
  <c r="K207" i="4"/>
  <c r="J207" i="4"/>
  <c r="I207" i="4"/>
  <c r="H207" i="4"/>
  <c r="G207" i="4"/>
  <c r="F207" i="4"/>
  <c r="E207" i="4"/>
  <c r="D207" i="4"/>
  <c r="C207" i="4"/>
  <c r="S207" i="4" s="1"/>
  <c r="R206" i="4"/>
  <c r="Q206" i="4"/>
  <c r="P206" i="4"/>
  <c r="O206" i="4"/>
  <c r="N206" i="4"/>
  <c r="M206" i="4"/>
  <c r="L206" i="4"/>
  <c r="K206" i="4"/>
  <c r="J206" i="4"/>
  <c r="I206" i="4"/>
  <c r="H206" i="4"/>
  <c r="G206" i="4"/>
  <c r="F206" i="4"/>
  <c r="E206" i="4"/>
  <c r="D206" i="4"/>
  <c r="C206" i="4"/>
  <c r="S206" i="4" s="1"/>
  <c r="R205" i="4"/>
  <c r="Q205" i="4"/>
  <c r="P205" i="4"/>
  <c r="O205" i="4"/>
  <c r="N205" i="4"/>
  <c r="M205" i="4"/>
  <c r="L205" i="4"/>
  <c r="K205" i="4"/>
  <c r="J205" i="4"/>
  <c r="I205" i="4"/>
  <c r="H205" i="4"/>
  <c r="G205" i="4"/>
  <c r="F205" i="4"/>
  <c r="E205" i="4"/>
  <c r="D205" i="4"/>
  <c r="C205" i="4"/>
  <c r="S205" i="4" s="1"/>
  <c r="R204" i="4"/>
  <c r="Q204" i="4"/>
  <c r="P204" i="4"/>
  <c r="O204" i="4"/>
  <c r="N204" i="4"/>
  <c r="M204" i="4"/>
  <c r="L204" i="4"/>
  <c r="K204" i="4"/>
  <c r="J204" i="4"/>
  <c r="I204" i="4"/>
  <c r="H204" i="4"/>
  <c r="G204" i="4"/>
  <c r="F204" i="4"/>
  <c r="F219" i="4" s="1"/>
  <c r="F229" i="4" s="1"/>
  <c r="E204" i="4"/>
  <c r="D204" i="4"/>
  <c r="C204" i="4"/>
  <c r="S204" i="4" s="1"/>
  <c r="R203" i="4"/>
  <c r="Q203" i="4"/>
  <c r="Q220" i="4" s="1"/>
  <c r="P203" i="4"/>
  <c r="O203" i="4"/>
  <c r="N203" i="4"/>
  <c r="M203" i="4"/>
  <c r="L203" i="4"/>
  <c r="K203" i="4"/>
  <c r="J203" i="4"/>
  <c r="I203" i="4"/>
  <c r="H203" i="4"/>
  <c r="G203" i="4"/>
  <c r="F203" i="4"/>
  <c r="E203" i="4"/>
  <c r="D203" i="4"/>
  <c r="C203" i="4"/>
  <c r="S203" i="4" s="1"/>
  <c r="K200" i="4"/>
  <c r="C200" i="4"/>
  <c r="L199" i="4"/>
  <c r="D199" i="4"/>
  <c r="S198" i="4"/>
  <c r="S197" i="4"/>
  <c r="R196" i="4"/>
  <c r="Q196" i="4"/>
  <c r="P196" i="4"/>
  <c r="P200" i="4" s="1"/>
  <c r="O196" i="4"/>
  <c r="N196" i="4"/>
  <c r="M196" i="4"/>
  <c r="L196" i="4"/>
  <c r="L200" i="4" s="1"/>
  <c r="K196" i="4"/>
  <c r="J196" i="4"/>
  <c r="I196" i="4"/>
  <c r="H196" i="4"/>
  <c r="H200" i="4" s="1"/>
  <c r="G196" i="4"/>
  <c r="F196" i="4"/>
  <c r="E196" i="4"/>
  <c r="D196" i="4"/>
  <c r="D200" i="4" s="1"/>
  <c r="C196" i="4"/>
  <c r="S196" i="4" s="1"/>
  <c r="R195" i="4"/>
  <c r="Q195" i="4"/>
  <c r="Q199" i="4" s="1"/>
  <c r="P195" i="4"/>
  <c r="O195" i="4"/>
  <c r="N195" i="4"/>
  <c r="M195" i="4"/>
  <c r="M199" i="4" s="1"/>
  <c r="L195" i="4"/>
  <c r="K195" i="4"/>
  <c r="J195" i="4"/>
  <c r="I195" i="4"/>
  <c r="I199" i="4" s="1"/>
  <c r="I201" i="4" s="1"/>
  <c r="H195" i="4"/>
  <c r="G195" i="4"/>
  <c r="F195" i="4"/>
  <c r="E195" i="4"/>
  <c r="E199" i="4" s="1"/>
  <c r="D195" i="4"/>
  <c r="C195" i="4"/>
  <c r="S195" i="4" s="1"/>
  <c r="R194" i="4"/>
  <c r="R200" i="4" s="1"/>
  <c r="Q194" i="4"/>
  <c r="Q200" i="4" s="1"/>
  <c r="P194" i="4"/>
  <c r="O194" i="4"/>
  <c r="O200" i="4" s="1"/>
  <c r="N194" i="4"/>
  <c r="N200" i="4" s="1"/>
  <c r="M194" i="4"/>
  <c r="M200" i="4" s="1"/>
  <c r="L194" i="4"/>
  <c r="K194" i="4"/>
  <c r="J194" i="4"/>
  <c r="J200" i="4" s="1"/>
  <c r="I194" i="4"/>
  <c r="I200" i="4" s="1"/>
  <c r="H194" i="4"/>
  <c r="G194" i="4"/>
  <c r="G200" i="4" s="1"/>
  <c r="F194" i="4"/>
  <c r="F200" i="4" s="1"/>
  <c r="E194" i="4"/>
  <c r="E200" i="4" s="1"/>
  <c r="D194" i="4"/>
  <c r="C194" i="4"/>
  <c r="S194" i="4" s="1"/>
  <c r="R193" i="4"/>
  <c r="R199" i="4" s="1"/>
  <c r="Q193" i="4"/>
  <c r="P193" i="4"/>
  <c r="P199" i="4" s="1"/>
  <c r="O193" i="4"/>
  <c r="O199" i="4" s="1"/>
  <c r="N193" i="4"/>
  <c r="N199" i="4" s="1"/>
  <c r="M193" i="4"/>
  <c r="L193" i="4"/>
  <c r="K193" i="4"/>
  <c r="K199" i="4" s="1"/>
  <c r="J193" i="4"/>
  <c r="J199" i="4" s="1"/>
  <c r="I193" i="4"/>
  <c r="H193" i="4"/>
  <c r="H199" i="4" s="1"/>
  <c r="G193" i="4"/>
  <c r="G199" i="4" s="1"/>
  <c r="F193" i="4"/>
  <c r="F199" i="4" s="1"/>
  <c r="E193" i="4"/>
  <c r="D193" i="4"/>
  <c r="C193" i="4"/>
  <c r="S193" i="4" s="1"/>
  <c r="R191" i="4"/>
  <c r="R201" i="4" s="1"/>
  <c r="Q191" i="4"/>
  <c r="Q201" i="4" s="1"/>
  <c r="L191" i="4"/>
  <c r="L201" i="4" s="1"/>
  <c r="J191" i="4"/>
  <c r="I191" i="4"/>
  <c r="D191" i="4"/>
  <c r="D201" i="4" s="1"/>
  <c r="R190" i="4"/>
  <c r="Q190" i="4"/>
  <c r="P190" i="4"/>
  <c r="O190" i="4"/>
  <c r="N190" i="4"/>
  <c r="M190" i="4"/>
  <c r="L190" i="4"/>
  <c r="K190" i="4"/>
  <c r="K192" i="4" s="1"/>
  <c r="K202" i="4" s="1"/>
  <c r="J190" i="4"/>
  <c r="I190" i="4"/>
  <c r="H190" i="4"/>
  <c r="G190" i="4"/>
  <c r="F190" i="4"/>
  <c r="E190" i="4"/>
  <c r="D190" i="4"/>
  <c r="C190" i="4"/>
  <c r="C192" i="4" s="1"/>
  <c r="R177" i="4"/>
  <c r="Q177" i="4"/>
  <c r="P177" i="4"/>
  <c r="O177" i="4"/>
  <c r="O192" i="4" s="1"/>
  <c r="O202" i="4" s="1"/>
  <c r="N177" i="4"/>
  <c r="M177" i="4"/>
  <c r="L177" i="4"/>
  <c r="L192" i="4" s="1"/>
  <c r="L202" i="4" s="1"/>
  <c r="K177" i="4"/>
  <c r="J177" i="4"/>
  <c r="I177" i="4"/>
  <c r="H177" i="4"/>
  <c r="G177" i="4"/>
  <c r="G192" i="4" s="1"/>
  <c r="G202" i="4" s="1"/>
  <c r="F177" i="4"/>
  <c r="E177" i="4"/>
  <c r="D177" i="4"/>
  <c r="D192" i="4" s="1"/>
  <c r="D202" i="4" s="1"/>
  <c r="C177" i="4"/>
  <c r="S177" i="4" s="1"/>
  <c r="R176" i="4"/>
  <c r="Q176" i="4"/>
  <c r="P176" i="4"/>
  <c r="P191" i="4" s="1"/>
  <c r="P201" i="4" s="1"/>
  <c r="O176" i="4"/>
  <c r="O191" i="4" s="1"/>
  <c r="O201" i="4" s="1"/>
  <c r="N176" i="4"/>
  <c r="N191" i="4" s="1"/>
  <c r="M176" i="4"/>
  <c r="M191" i="4" s="1"/>
  <c r="L176" i="4"/>
  <c r="K176" i="4"/>
  <c r="K191" i="4" s="1"/>
  <c r="J176" i="4"/>
  <c r="I176" i="4"/>
  <c r="H176" i="4"/>
  <c r="H191" i="4" s="1"/>
  <c r="H201" i="4" s="1"/>
  <c r="G176" i="4"/>
  <c r="G191" i="4" s="1"/>
  <c r="G201" i="4" s="1"/>
  <c r="F176" i="4"/>
  <c r="F191" i="4" s="1"/>
  <c r="E176" i="4"/>
  <c r="E191" i="4" s="1"/>
  <c r="D176" i="4"/>
  <c r="C176" i="4"/>
  <c r="C191" i="4" s="1"/>
  <c r="R175" i="4"/>
  <c r="R192" i="4" s="1"/>
  <c r="O175" i="4"/>
  <c r="N175" i="4"/>
  <c r="N192" i="4" s="1"/>
  <c r="N202" i="4" s="1"/>
  <c r="M175" i="4"/>
  <c r="M192" i="4" s="1"/>
  <c r="M202" i="4" s="1"/>
  <c r="L175" i="4"/>
  <c r="K175" i="4"/>
  <c r="J175" i="4"/>
  <c r="J192" i="4" s="1"/>
  <c r="J202" i="4" s="1"/>
  <c r="G175" i="4"/>
  <c r="F175" i="4"/>
  <c r="F192" i="4" s="1"/>
  <c r="E175" i="4"/>
  <c r="E192" i="4" s="1"/>
  <c r="E202" i="4" s="1"/>
  <c r="D175" i="4"/>
  <c r="C175" i="4"/>
  <c r="R172" i="4"/>
  <c r="Q172" i="4"/>
  <c r="P172" i="4"/>
  <c r="O172" i="4"/>
  <c r="N172" i="4"/>
  <c r="M172" i="4"/>
  <c r="L172" i="4"/>
  <c r="K172" i="4"/>
  <c r="J172" i="4"/>
  <c r="I172" i="4"/>
  <c r="H172" i="4"/>
  <c r="G172" i="4"/>
  <c r="F172" i="4"/>
  <c r="E172" i="4"/>
  <c r="D172" i="4"/>
  <c r="C172" i="4"/>
  <c r="S172" i="4" s="1"/>
  <c r="R171" i="4"/>
  <c r="Q171" i="4"/>
  <c r="P171" i="4"/>
  <c r="O171" i="4"/>
  <c r="N171" i="4"/>
  <c r="M171" i="4"/>
  <c r="L171" i="4"/>
  <c r="K171" i="4"/>
  <c r="J171" i="4"/>
  <c r="I171" i="4"/>
  <c r="H171" i="4"/>
  <c r="G171" i="4"/>
  <c r="F171" i="4"/>
  <c r="E171" i="4"/>
  <c r="D171" i="4"/>
  <c r="C171" i="4"/>
  <c r="S171" i="4" s="1"/>
  <c r="K164" i="4"/>
  <c r="K174" i="4" s="1"/>
  <c r="C164" i="4"/>
  <c r="N163" i="4"/>
  <c r="N173" i="4" s="1"/>
  <c r="L163" i="4"/>
  <c r="L173" i="4" s="1"/>
  <c r="K163" i="4"/>
  <c r="K173" i="4" s="1"/>
  <c r="F163" i="4"/>
  <c r="F173" i="4" s="1"/>
  <c r="D163" i="4"/>
  <c r="D173" i="4" s="1"/>
  <c r="C163" i="4"/>
  <c r="C173" i="4" s="1"/>
  <c r="R162" i="4"/>
  <c r="Q162" i="4"/>
  <c r="P162" i="4"/>
  <c r="O162" i="4"/>
  <c r="N162" i="4"/>
  <c r="M162" i="4"/>
  <c r="M164" i="4" s="1"/>
  <c r="M174" i="4" s="1"/>
  <c r="L162" i="4"/>
  <c r="K162" i="4"/>
  <c r="J162" i="4"/>
  <c r="I162" i="4"/>
  <c r="H162" i="4"/>
  <c r="G162" i="4"/>
  <c r="F162" i="4"/>
  <c r="E162" i="4"/>
  <c r="E164" i="4" s="1"/>
  <c r="E174" i="4" s="1"/>
  <c r="D162" i="4"/>
  <c r="C162" i="4"/>
  <c r="S162" i="4" s="1"/>
  <c r="R149" i="4"/>
  <c r="Q149" i="4"/>
  <c r="Q164" i="4" s="1"/>
  <c r="Q174" i="4" s="1"/>
  <c r="P149" i="4"/>
  <c r="O149" i="4"/>
  <c r="N149" i="4"/>
  <c r="N164" i="4" s="1"/>
  <c r="N174" i="4" s="1"/>
  <c r="M149" i="4"/>
  <c r="L149" i="4"/>
  <c r="K149" i="4"/>
  <c r="J149" i="4"/>
  <c r="I149" i="4"/>
  <c r="I164" i="4" s="1"/>
  <c r="I174" i="4" s="1"/>
  <c r="H149" i="4"/>
  <c r="G149" i="4"/>
  <c r="F149" i="4"/>
  <c r="F164" i="4" s="1"/>
  <c r="F174" i="4" s="1"/>
  <c r="E149" i="4"/>
  <c r="D149" i="4"/>
  <c r="C149" i="4"/>
  <c r="S149" i="4" s="1"/>
  <c r="R148" i="4"/>
  <c r="R163" i="4" s="1"/>
  <c r="R173" i="4" s="1"/>
  <c r="Q148" i="4"/>
  <c r="Q163" i="4" s="1"/>
  <c r="Q173" i="4" s="1"/>
  <c r="P148" i="4"/>
  <c r="P163" i="4" s="1"/>
  <c r="P173" i="4" s="1"/>
  <c r="O148" i="4"/>
  <c r="O163" i="4" s="1"/>
  <c r="O173" i="4" s="1"/>
  <c r="N148" i="4"/>
  <c r="M148" i="4"/>
  <c r="M163" i="4" s="1"/>
  <c r="M173" i="4" s="1"/>
  <c r="L148" i="4"/>
  <c r="K148" i="4"/>
  <c r="J148" i="4"/>
  <c r="J163" i="4" s="1"/>
  <c r="J173" i="4" s="1"/>
  <c r="I148" i="4"/>
  <c r="I163" i="4" s="1"/>
  <c r="I173" i="4" s="1"/>
  <c r="H148" i="4"/>
  <c r="H163" i="4" s="1"/>
  <c r="H173" i="4" s="1"/>
  <c r="G148" i="4"/>
  <c r="G163" i="4" s="1"/>
  <c r="G173" i="4" s="1"/>
  <c r="F148" i="4"/>
  <c r="E148" i="4"/>
  <c r="E163" i="4" s="1"/>
  <c r="E173" i="4" s="1"/>
  <c r="D148" i="4"/>
  <c r="C148" i="4"/>
  <c r="S148" i="4" s="1"/>
  <c r="R147" i="4"/>
  <c r="R164" i="4" s="1"/>
  <c r="R174" i="4" s="1"/>
  <c r="Q147" i="4"/>
  <c r="P147" i="4"/>
  <c r="P164" i="4" s="1"/>
  <c r="P174" i="4" s="1"/>
  <c r="N147" i="4"/>
  <c r="M147" i="4"/>
  <c r="K147" i="4"/>
  <c r="J147" i="4"/>
  <c r="J164" i="4" s="1"/>
  <c r="J174" i="4" s="1"/>
  <c r="I147" i="4"/>
  <c r="H147" i="4"/>
  <c r="H164" i="4" s="1"/>
  <c r="H174" i="4" s="1"/>
  <c r="F147" i="4"/>
  <c r="E147" i="4"/>
  <c r="C147" i="4"/>
  <c r="K144" i="4"/>
  <c r="C144" i="4"/>
  <c r="L143" i="4"/>
  <c r="D143" i="4"/>
  <c r="R140" i="4"/>
  <c r="Q140" i="4"/>
  <c r="P140" i="4"/>
  <c r="P144" i="4" s="1"/>
  <c r="O140" i="4"/>
  <c r="N140" i="4"/>
  <c r="M140" i="4"/>
  <c r="M144" i="4" s="1"/>
  <c r="L140" i="4"/>
  <c r="K140" i="4"/>
  <c r="J140" i="4"/>
  <c r="I140" i="4"/>
  <c r="H140" i="4"/>
  <c r="H144" i="4" s="1"/>
  <c r="G140" i="4"/>
  <c r="F140" i="4"/>
  <c r="E140" i="4"/>
  <c r="E144" i="4" s="1"/>
  <c r="D140" i="4"/>
  <c r="C140" i="4"/>
  <c r="S140" i="4" s="1"/>
  <c r="R139" i="4"/>
  <c r="Q139" i="4"/>
  <c r="Q143" i="4" s="1"/>
  <c r="P139" i="4"/>
  <c r="O139" i="4"/>
  <c r="N139" i="4"/>
  <c r="N143" i="4" s="1"/>
  <c r="M139" i="4"/>
  <c r="L139" i="4"/>
  <c r="K139" i="4"/>
  <c r="J139" i="4"/>
  <c r="I139" i="4"/>
  <c r="I143" i="4" s="1"/>
  <c r="H139" i="4"/>
  <c r="G139" i="4"/>
  <c r="F139" i="4"/>
  <c r="F143" i="4" s="1"/>
  <c r="E139" i="4"/>
  <c r="D139" i="4"/>
  <c r="C139" i="4"/>
  <c r="S139" i="4" s="1"/>
  <c r="R138" i="4"/>
  <c r="R144" i="4" s="1"/>
  <c r="Q138" i="4"/>
  <c r="Q144" i="4" s="1"/>
  <c r="P138" i="4"/>
  <c r="O138" i="4"/>
  <c r="O144" i="4" s="1"/>
  <c r="N138" i="4"/>
  <c r="N144" i="4" s="1"/>
  <c r="M138" i="4"/>
  <c r="L138" i="4"/>
  <c r="L144" i="4" s="1"/>
  <c r="K138" i="4"/>
  <c r="J138" i="4"/>
  <c r="J144" i="4" s="1"/>
  <c r="I138" i="4"/>
  <c r="I144" i="4" s="1"/>
  <c r="H138" i="4"/>
  <c r="G138" i="4"/>
  <c r="G144" i="4" s="1"/>
  <c r="F138" i="4"/>
  <c r="F144" i="4" s="1"/>
  <c r="E138" i="4"/>
  <c r="D138" i="4"/>
  <c r="D144" i="4" s="1"/>
  <c r="C138" i="4"/>
  <c r="S138" i="4" s="1"/>
  <c r="R137" i="4"/>
  <c r="R143" i="4" s="1"/>
  <c r="Q137" i="4"/>
  <c r="P137" i="4"/>
  <c r="P143" i="4" s="1"/>
  <c r="O137" i="4"/>
  <c r="O143" i="4" s="1"/>
  <c r="N137" i="4"/>
  <c r="M137" i="4"/>
  <c r="M143" i="4" s="1"/>
  <c r="L137" i="4"/>
  <c r="K137" i="4"/>
  <c r="K143" i="4" s="1"/>
  <c r="J137" i="4"/>
  <c r="J143" i="4" s="1"/>
  <c r="I137" i="4"/>
  <c r="H137" i="4"/>
  <c r="H143" i="4" s="1"/>
  <c r="G137" i="4"/>
  <c r="G143" i="4" s="1"/>
  <c r="F137" i="4"/>
  <c r="E137" i="4"/>
  <c r="E143" i="4" s="1"/>
  <c r="D137" i="4"/>
  <c r="C137" i="4"/>
  <c r="S137" i="4" s="1"/>
  <c r="S130" i="4"/>
  <c r="S129" i="4"/>
  <c r="M128" i="4"/>
  <c r="E128" i="4"/>
  <c r="Q126" i="4"/>
  <c r="P126" i="4"/>
  <c r="M126" i="4"/>
  <c r="L126" i="4"/>
  <c r="I126" i="4"/>
  <c r="H126" i="4"/>
  <c r="E126" i="4"/>
  <c r="D126" i="4"/>
  <c r="Q125" i="4"/>
  <c r="L125" i="4"/>
  <c r="I125" i="4"/>
  <c r="R124" i="4"/>
  <c r="Q124" i="4"/>
  <c r="Q127" i="4" s="1"/>
  <c r="Q135" i="4" s="1"/>
  <c r="P124" i="4"/>
  <c r="P128" i="4" s="1"/>
  <c r="O124" i="4"/>
  <c r="N124" i="4"/>
  <c r="M124" i="4"/>
  <c r="L124" i="4"/>
  <c r="L128" i="4" s="1"/>
  <c r="K124" i="4"/>
  <c r="J124" i="4"/>
  <c r="I124" i="4"/>
  <c r="I127" i="4" s="1"/>
  <c r="I135" i="4" s="1"/>
  <c r="H124" i="4"/>
  <c r="H128" i="4" s="1"/>
  <c r="G124" i="4"/>
  <c r="F124" i="4"/>
  <c r="E124" i="4"/>
  <c r="D124" i="4"/>
  <c r="D128" i="4" s="1"/>
  <c r="C124" i="4"/>
  <c r="S124" i="4" s="1"/>
  <c r="R123" i="4"/>
  <c r="Q123" i="4"/>
  <c r="P123" i="4"/>
  <c r="O123" i="4"/>
  <c r="N123" i="4"/>
  <c r="M123" i="4"/>
  <c r="L123" i="4"/>
  <c r="K123" i="4"/>
  <c r="J123" i="4"/>
  <c r="I123" i="4"/>
  <c r="H123" i="4"/>
  <c r="G123" i="4"/>
  <c r="F123" i="4"/>
  <c r="E123" i="4"/>
  <c r="D123" i="4"/>
  <c r="C123" i="4"/>
  <c r="S123" i="4" s="1"/>
  <c r="R122" i="4"/>
  <c r="Q122" i="4"/>
  <c r="P122" i="4"/>
  <c r="O122" i="4"/>
  <c r="N122" i="4"/>
  <c r="M122" i="4"/>
  <c r="L122" i="4"/>
  <c r="K122" i="4"/>
  <c r="J122" i="4"/>
  <c r="I122" i="4"/>
  <c r="H122" i="4"/>
  <c r="G122" i="4"/>
  <c r="F122" i="4"/>
  <c r="E122" i="4"/>
  <c r="D122" i="4"/>
  <c r="C122" i="4"/>
  <c r="S122" i="4" s="1"/>
  <c r="R121" i="4"/>
  <c r="Q121" i="4"/>
  <c r="P121" i="4"/>
  <c r="O121" i="4"/>
  <c r="N121" i="4"/>
  <c r="M121" i="4"/>
  <c r="L121" i="4"/>
  <c r="K121" i="4"/>
  <c r="J121" i="4"/>
  <c r="I121" i="4"/>
  <c r="H121" i="4"/>
  <c r="G121" i="4"/>
  <c r="F121" i="4"/>
  <c r="E121" i="4"/>
  <c r="D121" i="4"/>
  <c r="C121" i="4"/>
  <c r="S121" i="4" s="1"/>
  <c r="R120" i="4"/>
  <c r="Q120" i="4"/>
  <c r="P120" i="4"/>
  <c r="O120" i="4"/>
  <c r="N120" i="4"/>
  <c r="M120" i="4"/>
  <c r="L120" i="4"/>
  <c r="K120" i="4"/>
  <c r="J120" i="4"/>
  <c r="I120" i="4"/>
  <c r="H120" i="4"/>
  <c r="G120" i="4"/>
  <c r="F120" i="4"/>
  <c r="E120" i="4"/>
  <c r="D120" i="4"/>
  <c r="C120" i="4"/>
  <c r="P119" i="4"/>
  <c r="P136" i="4" s="1"/>
  <c r="P146" i="4" s="1"/>
  <c r="O119" i="4"/>
  <c r="N119" i="4"/>
  <c r="M119" i="4"/>
  <c r="M136" i="4" s="1"/>
  <c r="H119" i="4"/>
  <c r="H136" i="4" s="1"/>
  <c r="H146" i="4" s="1"/>
  <c r="G119" i="4"/>
  <c r="F119" i="4"/>
  <c r="E119" i="4"/>
  <c r="E136" i="4" s="1"/>
  <c r="Q116" i="4"/>
  <c r="K116" i="4"/>
  <c r="I116" i="4"/>
  <c r="C116" i="4"/>
  <c r="R115" i="4"/>
  <c r="L115" i="4"/>
  <c r="J115" i="4"/>
  <c r="D115" i="4"/>
  <c r="S113" i="4"/>
  <c r="R112" i="4"/>
  <c r="Q112" i="4"/>
  <c r="P112" i="4"/>
  <c r="O112" i="4"/>
  <c r="O116" i="4" s="1"/>
  <c r="N112" i="4"/>
  <c r="M112" i="4"/>
  <c r="L112" i="4"/>
  <c r="L116" i="4" s="1"/>
  <c r="K112" i="4"/>
  <c r="J112" i="4"/>
  <c r="I112" i="4"/>
  <c r="H112" i="4"/>
  <c r="G112" i="4"/>
  <c r="G116" i="4" s="1"/>
  <c r="F112" i="4"/>
  <c r="E112" i="4"/>
  <c r="D112" i="4"/>
  <c r="D116" i="4" s="1"/>
  <c r="C112" i="4"/>
  <c r="S112" i="4" s="1"/>
  <c r="R111" i="4"/>
  <c r="Q111" i="4"/>
  <c r="P111" i="4"/>
  <c r="P115" i="4" s="1"/>
  <c r="O111" i="4"/>
  <c r="N111" i="4"/>
  <c r="M111" i="4"/>
  <c r="M115" i="4" s="1"/>
  <c r="L111" i="4"/>
  <c r="K111" i="4"/>
  <c r="J111" i="4"/>
  <c r="I111" i="4"/>
  <c r="H111" i="4"/>
  <c r="H115" i="4" s="1"/>
  <c r="G111" i="4"/>
  <c r="F111" i="4"/>
  <c r="E111" i="4"/>
  <c r="E115" i="4" s="1"/>
  <c r="D111" i="4"/>
  <c r="C111" i="4"/>
  <c r="S111" i="4" s="1"/>
  <c r="R110" i="4"/>
  <c r="R116" i="4" s="1"/>
  <c r="Q110" i="4"/>
  <c r="P110" i="4"/>
  <c r="P116" i="4" s="1"/>
  <c r="O110" i="4"/>
  <c r="N110" i="4"/>
  <c r="N116" i="4" s="1"/>
  <c r="M110" i="4"/>
  <c r="M116" i="4" s="1"/>
  <c r="L110" i="4"/>
  <c r="K110" i="4"/>
  <c r="J110" i="4"/>
  <c r="J116" i="4" s="1"/>
  <c r="I110" i="4"/>
  <c r="H110" i="4"/>
  <c r="H116" i="4" s="1"/>
  <c r="G110" i="4"/>
  <c r="F110" i="4"/>
  <c r="F116" i="4" s="1"/>
  <c r="E110" i="4"/>
  <c r="E116" i="4" s="1"/>
  <c r="D110" i="4"/>
  <c r="C110" i="4"/>
  <c r="S110" i="4" s="1"/>
  <c r="R109" i="4"/>
  <c r="Q109" i="4"/>
  <c r="Q115" i="4" s="1"/>
  <c r="P109" i="4"/>
  <c r="O109" i="4"/>
  <c r="O115" i="4" s="1"/>
  <c r="N109" i="4"/>
  <c r="N115" i="4" s="1"/>
  <c r="M109" i="4"/>
  <c r="L109" i="4"/>
  <c r="K109" i="4"/>
  <c r="K115" i="4" s="1"/>
  <c r="J109" i="4"/>
  <c r="I109" i="4"/>
  <c r="I115" i="4" s="1"/>
  <c r="H109" i="4"/>
  <c r="G109" i="4"/>
  <c r="G115" i="4" s="1"/>
  <c r="F109" i="4"/>
  <c r="F115" i="4" s="1"/>
  <c r="E109" i="4"/>
  <c r="D109" i="4"/>
  <c r="C109" i="4"/>
  <c r="C115" i="4" s="1"/>
  <c r="R106" i="4"/>
  <c r="Q106" i="4"/>
  <c r="P106" i="4"/>
  <c r="O106" i="4"/>
  <c r="N106" i="4"/>
  <c r="M106" i="4"/>
  <c r="L106" i="4"/>
  <c r="K106" i="4"/>
  <c r="J106" i="4"/>
  <c r="I106" i="4"/>
  <c r="H106" i="4"/>
  <c r="G106" i="4"/>
  <c r="F106" i="4"/>
  <c r="E106" i="4"/>
  <c r="D106" i="4"/>
  <c r="C106" i="4"/>
  <c r="S106" i="4" s="1"/>
  <c r="S105" i="4"/>
  <c r="S104" i="4"/>
  <c r="S103" i="4"/>
  <c r="S102" i="4"/>
  <c r="S101" i="4"/>
  <c r="R98" i="4"/>
  <c r="R100" i="4" s="1"/>
  <c r="R108" i="4" s="1"/>
  <c r="Q98" i="4"/>
  <c r="N98" i="4"/>
  <c r="M98" i="4"/>
  <c r="M100" i="4" s="1"/>
  <c r="J98" i="4"/>
  <c r="J100" i="4" s="1"/>
  <c r="J108" i="4" s="1"/>
  <c r="I98" i="4"/>
  <c r="F98" i="4"/>
  <c r="E98" i="4"/>
  <c r="E100" i="4" s="1"/>
  <c r="N97" i="4"/>
  <c r="M97" i="4"/>
  <c r="E97" i="4"/>
  <c r="R96" i="4"/>
  <c r="Q96" i="4"/>
  <c r="Q100" i="4" s="1"/>
  <c r="P96" i="4"/>
  <c r="O96" i="4"/>
  <c r="N96" i="4"/>
  <c r="N100" i="4" s="1"/>
  <c r="M96" i="4"/>
  <c r="M99" i="4" s="1"/>
  <c r="L96" i="4"/>
  <c r="K96" i="4"/>
  <c r="J96" i="4"/>
  <c r="I96" i="4"/>
  <c r="I100" i="4" s="1"/>
  <c r="H96" i="4"/>
  <c r="G96" i="4"/>
  <c r="F96" i="4"/>
  <c r="F100" i="4" s="1"/>
  <c r="E96" i="4"/>
  <c r="E99" i="4" s="1"/>
  <c r="D96" i="4"/>
  <c r="C96" i="4"/>
  <c r="R95" i="4"/>
  <c r="Q95" i="4"/>
  <c r="P95" i="4"/>
  <c r="O95" i="4"/>
  <c r="N95" i="4"/>
  <c r="M95" i="4"/>
  <c r="L95" i="4"/>
  <c r="K95" i="4"/>
  <c r="J95" i="4"/>
  <c r="I95" i="4"/>
  <c r="H95" i="4"/>
  <c r="G95" i="4"/>
  <c r="F95" i="4"/>
  <c r="E95" i="4"/>
  <c r="D95" i="4"/>
  <c r="C95" i="4"/>
  <c r="S95" i="4" s="1"/>
  <c r="R94" i="4"/>
  <c r="Q94" i="4"/>
  <c r="P94" i="4"/>
  <c r="O94" i="4"/>
  <c r="N94" i="4"/>
  <c r="M94" i="4"/>
  <c r="L94" i="4"/>
  <c r="K94" i="4"/>
  <c r="J94" i="4"/>
  <c r="I94" i="4"/>
  <c r="H94" i="4"/>
  <c r="G94" i="4"/>
  <c r="F94" i="4"/>
  <c r="E94" i="4"/>
  <c r="D94" i="4"/>
  <c r="C94" i="4"/>
  <c r="S94" i="4" s="1"/>
  <c r="R93" i="4"/>
  <c r="Q93" i="4"/>
  <c r="P93" i="4"/>
  <c r="O93" i="4"/>
  <c r="N93" i="4"/>
  <c r="M93" i="4"/>
  <c r="L93" i="4"/>
  <c r="K93" i="4"/>
  <c r="J93" i="4"/>
  <c r="I93" i="4"/>
  <c r="H93" i="4"/>
  <c r="G93" i="4"/>
  <c r="F93" i="4"/>
  <c r="E93" i="4"/>
  <c r="D93" i="4"/>
  <c r="C93" i="4"/>
  <c r="S93" i="4" s="1"/>
  <c r="R92" i="4"/>
  <c r="Q92" i="4"/>
  <c r="P92" i="4"/>
  <c r="O92" i="4"/>
  <c r="N92" i="4"/>
  <c r="M92" i="4"/>
  <c r="M107" i="4" s="1"/>
  <c r="M117" i="4" s="1"/>
  <c r="L92" i="4"/>
  <c r="K92" i="4"/>
  <c r="J92" i="4"/>
  <c r="I92" i="4"/>
  <c r="H92" i="4"/>
  <c r="G92" i="4"/>
  <c r="F92" i="4"/>
  <c r="E92" i="4"/>
  <c r="E107" i="4" s="1"/>
  <c r="E117" i="4" s="1"/>
  <c r="D92" i="4"/>
  <c r="C92" i="4"/>
  <c r="S92" i="4" s="1"/>
  <c r="R91" i="4"/>
  <c r="Q91" i="4"/>
  <c r="Q108" i="4" s="1"/>
  <c r="Q118" i="4" s="1"/>
  <c r="P91" i="4"/>
  <c r="O91" i="4"/>
  <c r="N91" i="4"/>
  <c r="N108" i="4" s="1"/>
  <c r="N118" i="4" s="1"/>
  <c r="M91" i="4"/>
  <c r="L91" i="4"/>
  <c r="K91" i="4"/>
  <c r="J91" i="4"/>
  <c r="I91" i="4"/>
  <c r="I108" i="4" s="1"/>
  <c r="I118" i="4" s="1"/>
  <c r="H91" i="4"/>
  <c r="G91" i="4"/>
  <c r="F91" i="4"/>
  <c r="F108" i="4" s="1"/>
  <c r="F118" i="4" s="1"/>
  <c r="E91" i="4"/>
  <c r="D91" i="4"/>
  <c r="C91" i="4"/>
  <c r="N88" i="4"/>
  <c r="L88" i="4"/>
  <c r="F88" i="4"/>
  <c r="D88" i="4"/>
  <c r="O87" i="4"/>
  <c r="M87" i="4"/>
  <c r="G87" i="4"/>
  <c r="E87" i="4"/>
  <c r="S85" i="4"/>
  <c r="R84" i="4"/>
  <c r="Q84" i="4"/>
  <c r="P84" i="4"/>
  <c r="O84" i="4"/>
  <c r="O88" i="4" s="1"/>
  <c r="N84" i="4"/>
  <c r="M84" i="4"/>
  <c r="L84" i="4"/>
  <c r="K84" i="4"/>
  <c r="J84" i="4"/>
  <c r="I84" i="4"/>
  <c r="H84" i="4"/>
  <c r="G84" i="4"/>
  <c r="G88" i="4" s="1"/>
  <c r="F84" i="4"/>
  <c r="E84" i="4"/>
  <c r="D84" i="4"/>
  <c r="C84" i="4"/>
  <c r="S84" i="4" s="1"/>
  <c r="R83" i="4"/>
  <c r="Q83" i="4"/>
  <c r="P83" i="4"/>
  <c r="P87" i="4" s="1"/>
  <c r="O83" i="4"/>
  <c r="N83" i="4"/>
  <c r="M83" i="4"/>
  <c r="L83" i="4"/>
  <c r="K83" i="4"/>
  <c r="J83" i="4"/>
  <c r="I83" i="4"/>
  <c r="H83" i="4"/>
  <c r="H87" i="4" s="1"/>
  <c r="G83" i="4"/>
  <c r="F83" i="4"/>
  <c r="E83" i="4"/>
  <c r="D83" i="4"/>
  <c r="C83" i="4"/>
  <c r="S83" i="4" s="1"/>
  <c r="R82" i="4"/>
  <c r="R88" i="4" s="1"/>
  <c r="Q82" i="4"/>
  <c r="Q88" i="4" s="1"/>
  <c r="P82" i="4"/>
  <c r="P88" i="4" s="1"/>
  <c r="O82" i="4"/>
  <c r="N82" i="4"/>
  <c r="M82" i="4"/>
  <c r="M88" i="4" s="1"/>
  <c r="L82" i="4"/>
  <c r="K82" i="4"/>
  <c r="K88" i="4" s="1"/>
  <c r="J82" i="4"/>
  <c r="J88" i="4" s="1"/>
  <c r="I82" i="4"/>
  <c r="I88" i="4" s="1"/>
  <c r="H82" i="4"/>
  <c r="H88" i="4" s="1"/>
  <c r="G82" i="4"/>
  <c r="F82" i="4"/>
  <c r="E82" i="4"/>
  <c r="E88" i="4" s="1"/>
  <c r="D82" i="4"/>
  <c r="C82" i="4"/>
  <c r="S82" i="4" s="1"/>
  <c r="R81" i="4"/>
  <c r="R87" i="4" s="1"/>
  <c r="Q81" i="4"/>
  <c r="Q87" i="4" s="1"/>
  <c r="P81" i="4"/>
  <c r="O81" i="4"/>
  <c r="N81" i="4"/>
  <c r="N87" i="4" s="1"/>
  <c r="M81" i="4"/>
  <c r="L81" i="4"/>
  <c r="L87" i="4" s="1"/>
  <c r="K81" i="4"/>
  <c r="K87" i="4" s="1"/>
  <c r="J81" i="4"/>
  <c r="J87" i="4" s="1"/>
  <c r="I81" i="4"/>
  <c r="I87" i="4" s="1"/>
  <c r="H81" i="4"/>
  <c r="G81" i="4"/>
  <c r="F81" i="4"/>
  <c r="F87" i="4" s="1"/>
  <c r="E81" i="4"/>
  <c r="D81" i="4"/>
  <c r="D87" i="4" s="1"/>
  <c r="C81" i="4"/>
  <c r="S81" i="4" s="1"/>
  <c r="R78" i="4"/>
  <c r="Q78" i="4"/>
  <c r="P78" i="4"/>
  <c r="O78" i="4"/>
  <c r="N78" i="4"/>
  <c r="M78" i="4"/>
  <c r="L78" i="4"/>
  <c r="K78" i="4"/>
  <c r="J78" i="4"/>
  <c r="I78" i="4"/>
  <c r="H78" i="4"/>
  <c r="G78" i="4"/>
  <c r="F78" i="4"/>
  <c r="E78" i="4"/>
  <c r="D78" i="4"/>
  <c r="C78" i="4"/>
  <c r="S78" i="4" s="1"/>
  <c r="S77" i="4"/>
  <c r="S76" i="4"/>
  <c r="S75" i="4"/>
  <c r="S74" i="4"/>
  <c r="S73" i="4"/>
  <c r="K72" i="4"/>
  <c r="K80" i="4" s="1"/>
  <c r="C72" i="4"/>
  <c r="C80" i="4" s="1"/>
  <c r="R70" i="4"/>
  <c r="O70" i="4"/>
  <c r="N70" i="4"/>
  <c r="K70" i="4"/>
  <c r="J70" i="4"/>
  <c r="G70" i="4"/>
  <c r="F70" i="4"/>
  <c r="C70" i="4"/>
  <c r="R69" i="4"/>
  <c r="O69" i="4"/>
  <c r="N69" i="4"/>
  <c r="N71" i="4" s="1"/>
  <c r="N79" i="4" s="1"/>
  <c r="R68" i="4"/>
  <c r="R72" i="4" s="1"/>
  <c r="Q68" i="4"/>
  <c r="P68" i="4"/>
  <c r="O68" i="4"/>
  <c r="O71" i="4" s="1"/>
  <c r="O79" i="4" s="1"/>
  <c r="O89" i="4" s="1"/>
  <c r="N68" i="4"/>
  <c r="N72" i="4" s="1"/>
  <c r="M68" i="4"/>
  <c r="L68" i="4"/>
  <c r="K68" i="4"/>
  <c r="J68" i="4"/>
  <c r="J72" i="4" s="1"/>
  <c r="I68" i="4"/>
  <c r="H68" i="4"/>
  <c r="G68" i="4"/>
  <c r="F68" i="4"/>
  <c r="F72" i="4" s="1"/>
  <c r="E68" i="4"/>
  <c r="D68" i="4"/>
  <c r="C68" i="4"/>
  <c r="S68" i="4" s="1"/>
  <c r="R67" i="4"/>
  <c r="Q67" i="4"/>
  <c r="P67" i="4"/>
  <c r="O67" i="4"/>
  <c r="N67" i="4"/>
  <c r="M67" i="4"/>
  <c r="L67" i="4"/>
  <c r="K67" i="4"/>
  <c r="J67" i="4"/>
  <c r="I67" i="4"/>
  <c r="H67" i="4"/>
  <c r="G67" i="4"/>
  <c r="F67" i="4"/>
  <c r="E67" i="4"/>
  <c r="D67" i="4"/>
  <c r="C67" i="4"/>
  <c r="S67" i="4" s="1"/>
  <c r="R66" i="4"/>
  <c r="Q66" i="4"/>
  <c r="P66" i="4"/>
  <c r="O66" i="4"/>
  <c r="N66" i="4"/>
  <c r="M66" i="4"/>
  <c r="L66" i="4"/>
  <c r="K66" i="4"/>
  <c r="J66" i="4"/>
  <c r="I66" i="4"/>
  <c r="H66" i="4"/>
  <c r="G66" i="4"/>
  <c r="F66" i="4"/>
  <c r="E66" i="4"/>
  <c r="D66" i="4"/>
  <c r="C66" i="4"/>
  <c r="S66" i="4" s="1"/>
  <c r="R65" i="4"/>
  <c r="Q65" i="4"/>
  <c r="P65" i="4"/>
  <c r="O65" i="4"/>
  <c r="N65" i="4"/>
  <c r="M65" i="4"/>
  <c r="L65" i="4"/>
  <c r="K65" i="4"/>
  <c r="J65" i="4"/>
  <c r="I65" i="4"/>
  <c r="H65" i="4"/>
  <c r="G65" i="4"/>
  <c r="F65" i="4"/>
  <c r="E65" i="4"/>
  <c r="D65" i="4"/>
  <c r="C65" i="4"/>
  <c r="S65" i="4" s="1"/>
  <c r="R64" i="4"/>
  <c r="Q64" i="4"/>
  <c r="P64" i="4"/>
  <c r="O64" i="4"/>
  <c r="N64" i="4"/>
  <c r="M64" i="4"/>
  <c r="L64" i="4"/>
  <c r="K64" i="4"/>
  <c r="J64" i="4"/>
  <c r="I64" i="4"/>
  <c r="H64" i="4"/>
  <c r="G64" i="4"/>
  <c r="F64" i="4"/>
  <c r="E64" i="4"/>
  <c r="D64" i="4"/>
  <c r="C64" i="4"/>
  <c r="S64" i="4" s="1"/>
  <c r="R63" i="4"/>
  <c r="R80" i="4" s="1"/>
  <c r="Q63" i="4"/>
  <c r="P63" i="4"/>
  <c r="O63" i="4"/>
  <c r="K63" i="4"/>
  <c r="J63" i="4"/>
  <c r="J80" i="4" s="1"/>
  <c r="I63" i="4"/>
  <c r="H63" i="4"/>
  <c r="G63" i="4"/>
  <c r="F63" i="4"/>
  <c r="C63" i="4"/>
  <c r="O60" i="4"/>
  <c r="G60" i="4"/>
  <c r="P59" i="4"/>
  <c r="S57" i="4"/>
  <c r="R56" i="4"/>
  <c r="Q56" i="4"/>
  <c r="Q60" i="4" s="1"/>
  <c r="P56" i="4"/>
  <c r="O56" i="4"/>
  <c r="N56" i="4"/>
  <c r="M56" i="4"/>
  <c r="L56" i="4"/>
  <c r="K56" i="4"/>
  <c r="J56" i="4"/>
  <c r="I56" i="4"/>
  <c r="I60" i="4" s="1"/>
  <c r="H56" i="4"/>
  <c r="G56" i="4"/>
  <c r="F56" i="4"/>
  <c r="E56" i="4"/>
  <c r="D56" i="4"/>
  <c r="C56" i="4"/>
  <c r="S56" i="4" s="1"/>
  <c r="R55" i="4"/>
  <c r="R59" i="4" s="1"/>
  <c r="Q55" i="4"/>
  <c r="P55" i="4"/>
  <c r="O55" i="4"/>
  <c r="N55" i="4"/>
  <c r="M55" i="4"/>
  <c r="L55" i="4"/>
  <c r="K55" i="4"/>
  <c r="J55" i="4"/>
  <c r="J59" i="4" s="1"/>
  <c r="I55" i="4"/>
  <c r="H55" i="4"/>
  <c r="G55" i="4"/>
  <c r="F55" i="4"/>
  <c r="E55" i="4"/>
  <c r="D55" i="4"/>
  <c r="C55" i="4"/>
  <c r="S55" i="4" s="1"/>
  <c r="R54" i="4"/>
  <c r="R60" i="4" s="1"/>
  <c r="Q54" i="4"/>
  <c r="P54" i="4"/>
  <c r="P60" i="4" s="1"/>
  <c r="O54" i="4"/>
  <c r="N54" i="4"/>
  <c r="N60" i="4" s="1"/>
  <c r="M54" i="4"/>
  <c r="M60" i="4" s="1"/>
  <c r="L54" i="4"/>
  <c r="L60" i="4" s="1"/>
  <c r="K54" i="4"/>
  <c r="K60" i="4" s="1"/>
  <c r="J54" i="4"/>
  <c r="J60" i="4" s="1"/>
  <c r="I54" i="4"/>
  <c r="H54" i="4"/>
  <c r="H60" i="4" s="1"/>
  <c r="G54" i="4"/>
  <c r="F54" i="4"/>
  <c r="F60" i="4" s="1"/>
  <c r="E54" i="4"/>
  <c r="E60" i="4" s="1"/>
  <c r="D54" i="4"/>
  <c r="D60" i="4" s="1"/>
  <c r="C54" i="4"/>
  <c r="S54" i="4" s="1"/>
  <c r="R53" i="4"/>
  <c r="Q53" i="4"/>
  <c r="Q59" i="4" s="1"/>
  <c r="P53" i="4"/>
  <c r="O53" i="4"/>
  <c r="O59" i="4" s="1"/>
  <c r="N53" i="4"/>
  <c r="N59" i="4" s="1"/>
  <c r="M53" i="4"/>
  <c r="M59" i="4" s="1"/>
  <c r="L53" i="4"/>
  <c r="L59" i="4" s="1"/>
  <c r="K53" i="4"/>
  <c r="K59" i="4" s="1"/>
  <c r="J53" i="4"/>
  <c r="I53" i="4"/>
  <c r="I59" i="4" s="1"/>
  <c r="H53" i="4"/>
  <c r="G53" i="4"/>
  <c r="G59" i="4" s="1"/>
  <c r="F53" i="4"/>
  <c r="F59" i="4" s="1"/>
  <c r="E53" i="4"/>
  <c r="E59" i="4" s="1"/>
  <c r="D53" i="4"/>
  <c r="D59" i="4" s="1"/>
  <c r="C53" i="4"/>
  <c r="C59" i="4" s="1"/>
  <c r="R50" i="4"/>
  <c r="Q50" i="4"/>
  <c r="P50" i="4"/>
  <c r="O50" i="4"/>
  <c r="N50" i="4"/>
  <c r="M50" i="4"/>
  <c r="L50" i="4"/>
  <c r="K50" i="4"/>
  <c r="J50" i="4"/>
  <c r="I50" i="4"/>
  <c r="H50" i="4"/>
  <c r="G50" i="4"/>
  <c r="F50" i="4"/>
  <c r="E50" i="4"/>
  <c r="D50" i="4"/>
  <c r="C50" i="4"/>
  <c r="S50" i="4" s="1"/>
  <c r="R49" i="4"/>
  <c r="Q49" i="4"/>
  <c r="P49" i="4"/>
  <c r="O49" i="4"/>
  <c r="N49" i="4"/>
  <c r="M49" i="4"/>
  <c r="L49" i="4"/>
  <c r="K49" i="4"/>
  <c r="J49" i="4"/>
  <c r="I49" i="4"/>
  <c r="H49" i="4"/>
  <c r="G49" i="4"/>
  <c r="F49" i="4"/>
  <c r="E49" i="4"/>
  <c r="D49" i="4"/>
  <c r="C49" i="4"/>
  <c r="S49" i="4" s="1"/>
  <c r="S46" i="4"/>
  <c r="S45" i="4"/>
  <c r="D43" i="4"/>
  <c r="C43" i="4"/>
  <c r="P42" i="4"/>
  <c r="O42" i="4"/>
  <c r="F42" i="4"/>
  <c r="N41" i="4"/>
  <c r="N43" i="4" s="1"/>
  <c r="N51" i="4" s="1"/>
  <c r="G41" i="4"/>
  <c r="F41" i="4"/>
  <c r="F43" i="4" s="1"/>
  <c r="F51" i="4" s="1"/>
  <c r="F61" i="4" s="1"/>
  <c r="D41" i="4"/>
  <c r="C41" i="4"/>
  <c r="R40" i="4"/>
  <c r="Q40" i="4"/>
  <c r="P40" i="4"/>
  <c r="P44" i="4" s="1"/>
  <c r="O40" i="4"/>
  <c r="N40" i="4"/>
  <c r="M40" i="4"/>
  <c r="L40" i="4"/>
  <c r="K40" i="4"/>
  <c r="J40" i="4"/>
  <c r="I40" i="4"/>
  <c r="H40" i="4"/>
  <c r="G40" i="4"/>
  <c r="G43" i="4" s="1"/>
  <c r="F40" i="4"/>
  <c r="F44" i="4" s="1"/>
  <c r="E40" i="4"/>
  <c r="D40" i="4"/>
  <c r="C40" i="4"/>
  <c r="S40" i="4" s="1"/>
  <c r="R39" i="4"/>
  <c r="Q39" i="4"/>
  <c r="P39" i="4"/>
  <c r="O39" i="4"/>
  <c r="N39" i="4"/>
  <c r="M39" i="4"/>
  <c r="L39" i="4"/>
  <c r="K39" i="4"/>
  <c r="J39" i="4"/>
  <c r="I39" i="4"/>
  <c r="H39" i="4"/>
  <c r="G39" i="4"/>
  <c r="F39" i="4"/>
  <c r="E39" i="4"/>
  <c r="D39" i="4"/>
  <c r="C39" i="4"/>
  <c r="S39" i="4" s="1"/>
  <c r="R38" i="4"/>
  <c r="Q38" i="4"/>
  <c r="P38" i="4"/>
  <c r="O38" i="4"/>
  <c r="N38" i="4"/>
  <c r="M38" i="4"/>
  <c r="L38" i="4"/>
  <c r="K38" i="4"/>
  <c r="J38" i="4"/>
  <c r="I38" i="4"/>
  <c r="H38" i="4"/>
  <c r="G38" i="4"/>
  <c r="F38" i="4"/>
  <c r="E38" i="4"/>
  <c r="D38" i="4"/>
  <c r="C38" i="4"/>
  <c r="S38" i="4" s="1"/>
  <c r="R37" i="4"/>
  <c r="Q37" i="4"/>
  <c r="P37" i="4"/>
  <c r="O37" i="4"/>
  <c r="N37" i="4"/>
  <c r="M37" i="4"/>
  <c r="L37" i="4"/>
  <c r="K37" i="4"/>
  <c r="J37" i="4"/>
  <c r="I37" i="4"/>
  <c r="H37" i="4"/>
  <c r="G37" i="4"/>
  <c r="F37" i="4"/>
  <c r="E37" i="4"/>
  <c r="D37" i="4"/>
  <c r="C37" i="4"/>
  <c r="S37" i="4" s="1"/>
  <c r="R36" i="4"/>
  <c r="Q36" i="4"/>
  <c r="P36" i="4"/>
  <c r="O36" i="4"/>
  <c r="N36" i="4"/>
  <c r="M36" i="4"/>
  <c r="L36" i="4"/>
  <c r="K36" i="4"/>
  <c r="J36" i="4"/>
  <c r="I36" i="4"/>
  <c r="H36" i="4"/>
  <c r="G36" i="4"/>
  <c r="G51" i="4" s="1"/>
  <c r="G61" i="4" s="1"/>
  <c r="F36" i="4"/>
  <c r="E36" i="4"/>
  <c r="D36" i="4"/>
  <c r="D51" i="4" s="1"/>
  <c r="C36" i="4"/>
  <c r="S36" i="4" s="1"/>
  <c r="R35" i="4"/>
  <c r="O35" i="4"/>
  <c r="N35" i="4"/>
  <c r="M35" i="4"/>
  <c r="L35" i="4"/>
  <c r="J35" i="4"/>
  <c r="G35" i="4"/>
  <c r="F35" i="4"/>
  <c r="E35" i="4"/>
  <c r="D35" i="4"/>
  <c r="R23" i="4"/>
  <c r="R33" i="4" s="1"/>
  <c r="P23" i="4"/>
  <c r="P33" i="4" s="1"/>
  <c r="J23" i="4"/>
  <c r="J33" i="4" s="1"/>
  <c r="H23" i="4"/>
  <c r="H33" i="4" s="1"/>
  <c r="R22" i="4"/>
  <c r="Q22" i="4"/>
  <c r="Q24" i="4" s="1"/>
  <c r="Q34" i="4" s="1"/>
  <c r="P22" i="4"/>
  <c r="O22" i="4"/>
  <c r="N22" i="4"/>
  <c r="M22" i="4"/>
  <c r="L22" i="4"/>
  <c r="K22" i="4"/>
  <c r="J22" i="4"/>
  <c r="I22" i="4"/>
  <c r="I24" i="4" s="1"/>
  <c r="I34" i="4" s="1"/>
  <c r="H22" i="4"/>
  <c r="G22" i="4"/>
  <c r="F22" i="4"/>
  <c r="E22" i="4"/>
  <c r="D22" i="4"/>
  <c r="C22" i="4"/>
  <c r="S22" i="4" s="1"/>
  <c r="S21" i="4"/>
  <c r="R9" i="4"/>
  <c r="R24" i="4" s="1"/>
  <c r="R34" i="4" s="1"/>
  <c r="Q9" i="4"/>
  <c r="P9" i="4"/>
  <c r="O9" i="4"/>
  <c r="N9" i="4"/>
  <c r="M9" i="4"/>
  <c r="L9" i="4"/>
  <c r="K9" i="4"/>
  <c r="J9" i="4"/>
  <c r="J24" i="4" s="1"/>
  <c r="J34" i="4" s="1"/>
  <c r="I9" i="4"/>
  <c r="H9" i="4"/>
  <c r="G9" i="4"/>
  <c r="F9" i="4"/>
  <c r="E9" i="4"/>
  <c r="D9" i="4"/>
  <c r="C9" i="4"/>
  <c r="S9" i="4" s="1"/>
  <c r="R8" i="4"/>
  <c r="Q8" i="4"/>
  <c r="Q23" i="4" s="1"/>
  <c r="Q33" i="4" s="1"/>
  <c r="P8" i="4"/>
  <c r="O8" i="4"/>
  <c r="O23" i="4" s="1"/>
  <c r="O33" i="4" s="1"/>
  <c r="N8" i="4"/>
  <c r="N23" i="4" s="1"/>
  <c r="N33" i="4" s="1"/>
  <c r="M8" i="4"/>
  <c r="M23" i="4" s="1"/>
  <c r="M33" i="4" s="1"/>
  <c r="L8" i="4"/>
  <c r="L23" i="4" s="1"/>
  <c r="L33" i="4" s="1"/>
  <c r="K8" i="4"/>
  <c r="K23" i="4" s="1"/>
  <c r="K33" i="4" s="1"/>
  <c r="J8" i="4"/>
  <c r="I8" i="4"/>
  <c r="I23" i="4" s="1"/>
  <c r="I33" i="4" s="1"/>
  <c r="H8" i="4"/>
  <c r="G8" i="4"/>
  <c r="G23" i="4" s="1"/>
  <c r="G33" i="4" s="1"/>
  <c r="F8" i="4"/>
  <c r="F23" i="4" s="1"/>
  <c r="F33" i="4" s="1"/>
  <c r="E8" i="4"/>
  <c r="E23" i="4" s="1"/>
  <c r="E33" i="4" s="1"/>
  <c r="D8" i="4"/>
  <c r="D23" i="4" s="1"/>
  <c r="D33" i="4" s="1"/>
  <c r="C8" i="4"/>
  <c r="C23" i="4" s="1"/>
  <c r="R7" i="4"/>
  <c r="Q7" i="4"/>
  <c r="L7" i="4"/>
  <c r="L24" i="4" s="1"/>
  <c r="L34" i="4" s="1"/>
  <c r="K7" i="4"/>
  <c r="K24" i="4" s="1"/>
  <c r="K34" i="4" s="1"/>
  <c r="J7" i="4"/>
  <c r="I7" i="4"/>
  <c r="C7" i="4"/>
  <c r="R58" i="3"/>
  <c r="R60" i="3" s="1"/>
  <c r="Q58" i="3"/>
  <c r="P58" i="3"/>
  <c r="O58" i="3"/>
  <c r="N58" i="3"/>
  <c r="M58" i="3"/>
  <c r="L58" i="3"/>
  <c r="K58" i="3"/>
  <c r="J58" i="3"/>
  <c r="J60" i="3" s="1"/>
  <c r="I58" i="3"/>
  <c r="H58" i="3"/>
  <c r="G58" i="3"/>
  <c r="F58" i="3"/>
  <c r="E58" i="3"/>
  <c r="D58" i="3"/>
  <c r="C58" i="3"/>
  <c r="S58" i="3" s="1"/>
  <c r="R57" i="3"/>
  <c r="Q57" i="3"/>
  <c r="P57" i="3"/>
  <c r="O57" i="3"/>
  <c r="N57" i="3"/>
  <c r="M57" i="3"/>
  <c r="L57" i="3"/>
  <c r="K57" i="3"/>
  <c r="K59" i="3" s="1"/>
  <c r="J57" i="3"/>
  <c r="I57" i="3"/>
  <c r="H57" i="3"/>
  <c r="G57" i="3"/>
  <c r="F57" i="3"/>
  <c r="E57" i="3"/>
  <c r="D57" i="3"/>
  <c r="C57" i="3"/>
  <c r="C59" i="3" s="1"/>
  <c r="R56" i="3"/>
  <c r="Q56" i="3"/>
  <c r="P56" i="3"/>
  <c r="O56" i="3"/>
  <c r="N56" i="3"/>
  <c r="M56" i="3"/>
  <c r="L56" i="3"/>
  <c r="K56" i="3"/>
  <c r="J56" i="3"/>
  <c r="I56" i="3"/>
  <c r="H56" i="3"/>
  <c r="G56" i="3"/>
  <c r="F56" i="3"/>
  <c r="E56" i="3"/>
  <c r="D56" i="3"/>
  <c r="C56" i="3"/>
  <c r="S56" i="3" s="1"/>
  <c r="R55" i="3"/>
  <c r="Q55" i="3"/>
  <c r="P55" i="3"/>
  <c r="O55" i="3"/>
  <c r="N55" i="3"/>
  <c r="M55" i="3"/>
  <c r="L55" i="3"/>
  <c r="K55" i="3"/>
  <c r="J55" i="3"/>
  <c r="I55" i="3"/>
  <c r="H55" i="3"/>
  <c r="G55" i="3"/>
  <c r="F55" i="3"/>
  <c r="E55" i="3"/>
  <c r="D55" i="3"/>
  <c r="C55" i="3"/>
  <c r="S55" i="3" s="1"/>
  <c r="R54" i="3"/>
  <c r="Q54" i="3"/>
  <c r="Q60" i="3" s="1"/>
  <c r="P54" i="3"/>
  <c r="P60" i="3" s="1"/>
  <c r="O54" i="3"/>
  <c r="O60" i="3" s="1"/>
  <c r="N54" i="3"/>
  <c r="N60" i="3" s="1"/>
  <c r="M54" i="3"/>
  <c r="M60" i="3" s="1"/>
  <c r="L54" i="3"/>
  <c r="L60" i="3" s="1"/>
  <c r="K54" i="3"/>
  <c r="K60" i="3" s="1"/>
  <c r="J54" i="3"/>
  <c r="I54" i="3"/>
  <c r="I60" i="3" s="1"/>
  <c r="H54" i="3"/>
  <c r="H60" i="3" s="1"/>
  <c r="G54" i="3"/>
  <c r="G60" i="3" s="1"/>
  <c r="F54" i="3"/>
  <c r="F60" i="3" s="1"/>
  <c r="E54" i="3"/>
  <c r="E60" i="3" s="1"/>
  <c r="D54" i="3"/>
  <c r="D60" i="3" s="1"/>
  <c r="C54" i="3"/>
  <c r="C60" i="3" s="1"/>
  <c r="R53" i="3"/>
  <c r="R59" i="3" s="1"/>
  <c r="Q53" i="3"/>
  <c r="Q59" i="3" s="1"/>
  <c r="P53" i="3"/>
  <c r="P59" i="3" s="1"/>
  <c r="O53" i="3"/>
  <c r="O59" i="3" s="1"/>
  <c r="N53" i="3"/>
  <c r="N59" i="3" s="1"/>
  <c r="M53" i="3"/>
  <c r="M59" i="3" s="1"/>
  <c r="L53" i="3"/>
  <c r="L59" i="3" s="1"/>
  <c r="K53" i="3"/>
  <c r="J53" i="3"/>
  <c r="J59" i="3" s="1"/>
  <c r="I53" i="3"/>
  <c r="I59" i="3" s="1"/>
  <c r="H53" i="3"/>
  <c r="H59" i="3" s="1"/>
  <c r="G53" i="3"/>
  <c r="G59" i="3" s="1"/>
  <c r="F53" i="3"/>
  <c r="F59" i="3" s="1"/>
  <c r="E53" i="3"/>
  <c r="E59" i="3" s="1"/>
  <c r="D53" i="3"/>
  <c r="D59" i="3" s="1"/>
  <c r="C53" i="3"/>
  <c r="S53" i="3" s="1"/>
  <c r="R50" i="3"/>
  <c r="Q50" i="3"/>
  <c r="P50" i="3"/>
  <c r="O50" i="3"/>
  <c r="N50" i="3"/>
  <c r="M50" i="3"/>
  <c r="L50" i="3"/>
  <c r="K50" i="3"/>
  <c r="J50" i="3"/>
  <c r="I50" i="3"/>
  <c r="H50" i="3"/>
  <c r="G50" i="3"/>
  <c r="F50" i="3"/>
  <c r="E50" i="3"/>
  <c r="D50" i="3"/>
  <c r="C50" i="3"/>
  <c r="S50" i="3" s="1"/>
  <c r="R49" i="3"/>
  <c r="Q49" i="3"/>
  <c r="P49" i="3"/>
  <c r="O49" i="3"/>
  <c r="N49" i="3"/>
  <c r="M49" i="3"/>
  <c r="L49" i="3"/>
  <c r="K49" i="3"/>
  <c r="J49" i="3"/>
  <c r="I49" i="3"/>
  <c r="H49" i="3"/>
  <c r="G49" i="3"/>
  <c r="F49" i="3"/>
  <c r="E49" i="3"/>
  <c r="D49" i="3"/>
  <c r="C49" i="3"/>
  <c r="S49" i="3" s="1"/>
  <c r="S48" i="3"/>
  <c r="R47" i="3"/>
  <c r="Q47" i="3"/>
  <c r="P47" i="3"/>
  <c r="O47" i="3"/>
  <c r="N47" i="3"/>
  <c r="M47" i="3"/>
  <c r="L47" i="3"/>
  <c r="K47" i="3"/>
  <c r="J47" i="3"/>
  <c r="I47" i="3"/>
  <c r="H47" i="3"/>
  <c r="G47" i="3"/>
  <c r="F47" i="3"/>
  <c r="E47" i="3"/>
  <c r="D47" i="3"/>
  <c r="C47" i="3"/>
  <c r="R46" i="3"/>
  <c r="Q46" i="3"/>
  <c r="P46" i="3"/>
  <c r="O46" i="3"/>
  <c r="N46" i="3"/>
  <c r="M46" i="3"/>
  <c r="L46" i="3"/>
  <c r="K46" i="3"/>
  <c r="J46" i="3"/>
  <c r="I46" i="3"/>
  <c r="H46" i="3"/>
  <c r="G46" i="3"/>
  <c r="F46" i="3"/>
  <c r="E46" i="3"/>
  <c r="D46" i="3"/>
  <c r="C46" i="3"/>
  <c r="S46" i="3" s="1"/>
  <c r="R45" i="3"/>
  <c r="Q45" i="3"/>
  <c r="P45" i="3"/>
  <c r="O45" i="3"/>
  <c r="N45" i="3"/>
  <c r="M45" i="3"/>
  <c r="L45" i="3"/>
  <c r="K45" i="3"/>
  <c r="J45" i="3"/>
  <c r="I45" i="3"/>
  <c r="H45" i="3"/>
  <c r="G45" i="3"/>
  <c r="F45" i="3"/>
  <c r="E45" i="3"/>
  <c r="D45" i="3"/>
  <c r="C45" i="3"/>
  <c r="R40" i="3"/>
  <c r="Q40" i="3"/>
  <c r="P40" i="3"/>
  <c r="O40" i="3"/>
  <c r="N40" i="3"/>
  <c r="M40" i="3"/>
  <c r="L40" i="3"/>
  <c r="K40" i="3"/>
  <c r="J40" i="3"/>
  <c r="I40" i="3"/>
  <c r="H40" i="3"/>
  <c r="G40" i="3"/>
  <c r="F40" i="3"/>
  <c r="E40" i="3"/>
  <c r="D40" i="3"/>
  <c r="C40" i="3"/>
  <c r="R39" i="3"/>
  <c r="Q39" i="3"/>
  <c r="P39" i="3"/>
  <c r="O39" i="3"/>
  <c r="N39" i="3"/>
  <c r="M39" i="3"/>
  <c r="L39" i="3"/>
  <c r="K39" i="3"/>
  <c r="J39" i="3"/>
  <c r="I39" i="3"/>
  <c r="H39" i="3"/>
  <c r="G39" i="3"/>
  <c r="F39" i="3"/>
  <c r="E39" i="3"/>
  <c r="D39" i="3"/>
  <c r="C39" i="3"/>
  <c r="R38" i="3"/>
  <c r="Q38" i="3"/>
  <c r="P38" i="3"/>
  <c r="O38" i="3"/>
  <c r="N38" i="3"/>
  <c r="M38" i="3"/>
  <c r="L38" i="3"/>
  <c r="K38" i="3"/>
  <c r="J38" i="3"/>
  <c r="I38" i="3"/>
  <c r="H38" i="3"/>
  <c r="G38" i="3"/>
  <c r="F38" i="3"/>
  <c r="E38" i="3"/>
  <c r="D38" i="3"/>
  <c r="C38" i="3"/>
  <c r="R37" i="3"/>
  <c r="Q37" i="3"/>
  <c r="P37" i="3"/>
  <c r="O37" i="3"/>
  <c r="N37" i="3"/>
  <c r="M37" i="3"/>
  <c r="L37" i="3"/>
  <c r="K37" i="3"/>
  <c r="J37" i="3"/>
  <c r="I37" i="3"/>
  <c r="H37" i="3"/>
  <c r="G37" i="3"/>
  <c r="F37" i="3"/>
  <c r="E37" i="3"/>
  <c r="D37" i="3"/>
  <c r="C37" i="3"/>
  <c r="R36" i="3"/>
  <c r="Q36" i="3"/>
  <c r="P36" i="3"/>
  <c r="O36" i="3"/>
  <c r="N36" i="3"/>
  <c r="M36" i="3"/>
  <c r="L36" i="3"/>
  <c r="K36" i="3"/>
  <c r="J36" i="3"/>
  <c r="I36" i="3"/>
  <c r="H36" i="3"/>
  <c r="G36" i="3"/>
  <c r="F36" i="3"/>
  <c r="E36" i="3"/>
  <c r="D36" i="3"/>
  <c r="C36" i="3"/>
  <c r="P35" i="3"/>
  <c r="S30" i="3"/>
  <c r="R30" i="3"/>
  <c r="Q30" i="3"/>
  <c r="P30" i="3"/>
  <c r="O30" i="3"/>
  <c r="N30" i="3"/>
  <c r="M30" i="3"/>
  <c r="L30" i="3"/>
  <c r="K30" i="3"/>
  <c r="J30" i="3"/>
  <c r="I30" i="3"/>
  <c r="H30" i="3"/>
  <c r="G30" i="3"/>
  <c r="F30" i="3"/>
  <c r="E30" i="3"/>
  <c r="D30" i="3"/>
  <c r="C30" i="3"/>
  <c r="R29" i="3"/>
  <c r="Q29" i="3"/>
  <c r="P29" i="3"/>
  <c r="O29" i="3"/>
  <c r="O31" i="3" s="1"/>
  <c r="N29" i="3"/>
  <c r="M29" i="3"/>
  <c r="L29" i="3"/>
  <c r="K29" i="3"/>
  <c r="J29" i="3"/>
  <c r="I29" i="3"/>
  <c r="H29" i="3"/>
  <c r="G29" i="3"/>
  <c r="F29" i="3"/>
  <c r="E29" i="3"/>
  <c r="D29" i="3"/>
  <c r="C29" i="3"/>
  <c r="R28" i="3"/>
  <c r="Q28" i="3"/>
  <c r="P28" i="3"/>
  <c r="O28" i="3"/>
  <c r="N28" i="3"/>
  <c r="M28" i="3"/>
  <c r="L28" i="3"/>
  <c r="L32" i="3" s="1"/>
  <c r="K28" i="3"/>
  <c r="J28" i="3"/>
  <c r="I28" i="3"/>
  <c r="H28" i="3"/>
  <c r="G28" i="3"/>
  <c r="F28" i="3"/>
  <c r="E28" i="3"/>
  <c r="D28" i="3"/>
  <c r="C28" i="3"/>
  <c r="S28" i="3" s="1"/>
  <c r="R27" i="3"/>
  <c r="Q27" i="3"/>
  <c r="P27" i="3"/>
  <c r="O27" i="3"/>
  <c r="N27" i="3"/>
  <c r="M27" i="3"/>
  <c r="M31" i="3" s="1"/>
  <c r="L27" i="3"/>
  <c r="K27" i="3"/>
  <c r="J27" i="3"/>
  <c r="I27" i="3"/>
  <c r="H27" i="3"/>
  <c r="G27" i="3"/>
  <c r="F27" i="3"/>
  <c r="E27" i="3"/>
  <c r="D27" i="3"/>
  <c r="C27" i="3"/>
  <c r="S27" i="3" s="1"/>
  <c r="R26" i="3"/>
  <c r="R32" i="3" s="1"/>
  <c r="Q26" i="3"/>
  <c r="P26" i="3"/>
  <c r="O26" i="3"/>
  <c r="N26" i="3"/>
  <c r="N32" i="3" s="1"/>
  <c r="M26" i="3"/>
  <c r="M32" i="3" s="1"/>
  <c r="L26" i="3"/>
  <c r="K26" i="3"/>
  <c r="K32" i="3" s="1"/>
  <c r="J26" i="3"/>
  <c r="J32" i="3" s="1"/>
  <c r="I26" i="3"/>
  <c r="H26" i="3"/>
  <c r="G26" i="3"/>
  <c r="F26" i="3"/>
  <c r="F32" i="3" s="1"/>
  <c r="E26" i="3"/>
  <c r="E32" i="3" s="1"/>
  <c r="D26" i="3"/>
  <c r="D32" i="3" s="1"/>
  <c r="C26" i="3"/>
  <c r="C32" i="3" s="1"/>
  <c r="R25" i="3"/>
  <c r="Q25" i="3"/>
  <c r="P25" i="3"/>
  <c r="O25" i="3"/>
  <c r="N25" i="3"/>
  <c r="N31" i="3" s="1"/>
  <c r="M25" i="3"/>
  <c r="L25" i="3"/>
  <c r="L31" i="3" s="1"/>
  <c r="K25" i="3"/>
  <c r="J25" i="3"/>
  <c r="I25" i="3"/>
  <c r="H25" i="3"/>
  <c r="G25" i="3"/>
  <c r="G31" i="3" s="1"/>
  <c r="F25" i="3"/>
  <c r="F31" i="3" s="1"/>
  <c r="E25" i="3"/>
  <c r="E31" i="3" s="1"/>
  <c r="D25" i="3"/>
  <c r="D31" i="3" s="1"/>
  <c r="C25" i="3"/>
  <c r="C31" i="3" s="1"/>
  <c r="R22" i="3"/>
  <c r="Q22" i="3"/>
  <c r="P22" i="3"/>
  <c r="O22" i="3"/>
  <c r="N22" i="3"/>
  <c r="M22" i="3"/>
  <c r="L22" i="3"/>
  <c r="K22" i="3"/>
  <c r="J22" i="3"/>
  <c r="I22" i="3"/>
  <c r="H22" i="3"/>
  <c r="G22" i="3"/>
  <c r="F22" i="3"/>
  <c r="E22" i="3"/>
  <c r="D22" i="3"/>
  <c r="C22" i="3"/>
  <c r="S22" i="3" s="1"/>
  <c r="R21" i="3"/>
  <c r="Q21" i="3"/>
  <c r="P21" i="3"/>
  <c r="O21" i="3"/>
  <c r="N21" i="3"/>
  <c r="M21" i="3"/>
  <c r="L21" i="3"/>
  <c r="K21" i="3"/>
  <c r="J21" i="3"/>
  <c r="I21" i="3"/>
  <c r="H21" i="3"/>
  <c r="G21" i="3"/>
  <c r="F21" i="3"/>
  <c r="E21" i="3"/>
  <c r="D21" i="3"/>
  <c r="C21" i="3"/>
  <c r="S21" i="3" s="1"/>
  <c r="R19" i="3"/>
  <c r="Q19" i="3"/>
  <c r="P19" i="3"/>
  <c r="O19" i="3"/>
  <c r="N19" i="3"/>
  <c r="M19" i="3"/>
  <c r="L19" i="3"/>
  <c r="K19" i="3"/>
  <c r="J19" i="3"/>
  <c r="I19" i="3"/>
  <c r="H19" i="3"/>
  <c r="G19" i="3"/>
  <c r="F19" i="3"/>
  <c r="E19" i="3"/>
  <c r="D19" i="3"/>
  <c r="C19" i="3"/>
  <c r="S18" i="3"/>
  <c r="R18" i="3"/>
  <c r="Q18" i="3"/>
  <c r="P18" i="3"/>
  <c r="O18" i="3"/>
  <c r="N18" i="3"/>
  <c r="M18" i="3"/>
  <c r="L18" i="3"/>
  <c r="K18" i="3"/>
  <c r="J18" i="3"/>
  <c r="I18" i="3"/>
  <c r="H18" i="3"/>
  <c r="G18" i="3"/>
  <c r="F18" i="3"/>
  <c r="E18" i="3"/>
  <c r="D18" i="3"/>
  <c r="C18" i="3"/>
  <c r="S17" i="3"/>
  <c r="R17" i="3"/>
  <c r="Q17" i="3"/>
  <c r="P17" i="3"/>
  <c r="O17" i="3"/>
  <c r="N17" i="3"/>
  <c r="M17" i="3"/>
  <c r="L17" i="3"/>
  <c r="K17" i="3"/>
  <c r="J17" i="3"/>
  <c r="I17" i="3"/>
  <c r="H17" i="3"/>
  <c r="G17" i="3"/>
  <c r="F17" i="3"/>
  <c r="E17" i="3"/>
  <c r="D17" i="3"/>
  <c r="C17" i="3"/>
  <c r="R12" i="3"/>
  <c r="Q12" i="3"/>
  <c r="P12" i="3"/>
  <c r="O12" i="3"/>
  <c r="N12" i="3"/>
  <c r="M12" i="3"/>
  <c r="L12" i="3"/>
  <c r="K12" i="3"/>
  <c r="J12" i="3"/>
  <c r="I12" i="3"/>
  <c r="H12" i="3"/>
  <c r="G12" i="3"/>
  <c r="F12" i="3"/>
  <c r="E12" i="3"/>
  <c r="D12" i="3"/>
  <c r="C12" i="3"/>
  <c r="S12" i="3" s="1"/>
  <c r="R11" i="3"/>
  <c r="Q11" i="3"/>
  <c r="P11" i="3"/>
  <c r="O11" i="3"/>
  <c r="N11" i="3"/>
  <c r="M11" i="3"/>
  <c r="L11" i="3"/>
  <c r="K11" i="3"/>
  <c r="J11" i="3"/>
  <c r="I11" i="3"/>
  <c r="H11" i="3"/>
  <c r="G11" i="3"/>
  <c r="F11" i="3"/>
  <c r="E11" i="3"/>
  <c r="D11" i="3"/>
  <c r="C11" i="3"/>
  <c r="S11" i="3" s="1"/>
  <c r="R10" i="3"/>
  <c r="Q10" i="3"/>
  <c r="P10" i="3"/>
  <c r="O10" i="3"/>
  <c r="N10" i="3"/>
  <c r="M10" i="3"/>
  <c r="L10" i="3"/>
  <c r="K10" i="3"/>
  <c r="J10" i="3"/>
  <c r="I10" i="3"/>
  <c r="H10" i="3"/>
  <c r="G10" i="3"/>
  <c r="F10" i="3"/>
  <c r="E10" i="3"/>
  <c r="D10" i="3"/>
  <c r="C10" i="3"/>
  <c r="S10" i="3" s="1"/>
  <c r="R9" i="3"/>
  <c r="Q9" i="3"/>
  <c r="P9" i="3"/>
  <c r="O9" i="3"/>
  <c r="N9" i="3"/>
  <c r="M9" i="3"/>
  <c r="L9" i="3"/>
  <c r="K9" i="3"/>
  <c r="J9" i="3"/>
  <c r="I9" i="3"/>
  <c r="H9" i="3"/>
  <c r="G9" i="3"/>
  <c r="F9" i="3"/>
  <c r="E9" i="3"/>
  <c r="D9" i="3"/>
  <c r="C9" i="3"/>
  <c r="S9" i="3" s="1"/>
  <c r="R8" i="3"/>
  <c r="Q8" i="3"/>
  <c r="P8" i="3"/>
  <c r="O8" i="3"/>
  <c r="N8" i="3"/>
  <c r="M8" i="3"/>
  <c r="L8" i="3"/>
  <c r="K8" i="3"/>
  <c r="J8" i="3"/>
  <c r="I8" i="3"/>
  <c r="H8" i="3"/>
  <c r="G8" i="3"/>
  <c r="F8" i="3"/>
  <c r="E8" i="3"/>
  <c r="D8" i="3"/>
  <c r="C8" i="3"/>
  <c r="S8" i="3" s="1"/>
  <c r="S47" i="3" l="1"/>
  <c r="S19" i="3"/>
  <c r="D61" i="4"/>
  <c r="K31" i="3"/>
  <c r="S26" i="3"/>
  <c r="S144" i="4"/>
  <c r="N61" i="4"/>
  <c r="K90" i="4"/>
  <c r="E108" i="4"/>
  <c r="E118" i="4" s="1"/>
  <c r="M108" i="4"/>
  <c r="M118" i="4" s="1"/>
  <c r="R118" i="4"/>
  <c r="F202" i="4"/>
  <c r="R202" i="4"/>
  <c r="S191" i="4"/>
  <c r="K201" i="4"/>
  <c r="C202" i="4"/>
  <c r="S29" i="3"/>
  <c r="F80" i="4"/>
  <c r="F90" i="4" s="1"/>
  <c r="S116" i="4"/>
  <c r="M146" i="4"/>
  <c r="H31" i="3"/>
  <c r="P31" i="3"/>
  <c r="G32" i="3"/>
  <c r="O32" i="3"/>
  <c r="S36" i="3"/>
  <c r="S37" i="3"/>
  <c r="S38" i="3"/>
  <c r="S39" i="3"/>
  <c r="S40" i="3"/>
  <c r="G80" i="4"/>
  <c r="G90" i="4" s="1"/>
  <c r="R90" i="4"/>
  <c r="E201" i="4"/>
  <c r="M201" i="4"/>
  <c r="J201" i="4"/>
  <c r="S200" i="4"/>
  <c r="I31" i="3"/>
  <c r="Q31" i="3"/>
  <c r="H32" i="3"/>
  <c r="P32" i="3"/>
  <c r="F52" i="4"/>
  <c r="F62" i="4" s="1"/>
  <c r="N89" i="4"/>
  <c r="J118" i="4"/>
  <c r="I145" i="4"/>
  <c r="Q145" i="4"/>
  <c r="F201" i="4"/>
  <c r="N201" i="4"/>
  <c r="J31" i="3"/>
  <c r="R31" i="3"/>
  <c r="I32" i="3"/>
  <c r="Q32" i="3"/>
  <c r="S45" i="3"/>
  <c r="S23" i="4"/>
  <c r="C33" i="4"/>
  <c r="S33" i="4" s="1"/>
  <c r="S173" i="4"/>
  <c r="S25" i="3"/>
  <c r="S60" i="3"/>
  <c r="S59" i="3"/>
  <c r="J90" i="4"/>
  <c r="S115" i="4"/>
  <c r="E146" i="4"/>
  <c r="C24" i="4"/>
  <c r="O44" i="4"/>
  <c r="C60" i="4"/>
  <c r="S60" i="4" s="1"/>
  <c r="G72" i="4"/>
  <c r="O72" i="4"/>
  <c r="O80" i="4" s="1"/>
  <c r="O90" i="4" s="1"/>
  <c r="S109" i="4"/>
  <c r="I128" i="4"/>
  <c r="Q128" i="4"/>
  <c r="C174" i="4"/>
  <c r="S243" i="4"/>
  <c r="J256" i="4"/>
  <c r="R256" i="4"/>
  <c r="C276" i="4"/>
  <c r="I284" i="4"/>
  <c r="Q284" i="4"/>
  <c r="S54" i="3"/>
  <c r="C51" i="4"/>
  <c r="N99" i="4"/>
  <c r="N107" i="4" s="1"/>
  <c r="N117" i="4" s="1"/>
  <c r="S249" i="4"/>
  <c r="D276" i="4"/>
  <c r="D286" i="4" s="1"/>
  <c r="I360" i="4"/>
  <c r="I370" i="4" s="1"/>
  <c r="R71" i="4"/>
  <c r="R79" i="4" s="1"/>
  <c r="R89" i="4" s="1"/>
  <c r="C87" i="4"/>
  <c r="S87" i="4" s="1"/>
  <c r="S120" i="4"/>
  <c r="L127" i="4"/>
  <c r="L135" i="4" s="1"/>
  <c r="L145" i="4" s="1"/>
  <c r="S176" i="4"/>
  <c r="Q230" i="4"/>
  <c r="Q219" i="4"/>
  <c r="Q229" i="4" s="1"/>
  <c r="S252" i="4"/>
  <c r="O286" i="4"/>
  <c r="S277" i="4"/>
  <c r="S284" i="4"/>
  <c r="S278" i="4"/>
  <c r="S8" i="4"/>
  <c r="S53" i="4"/>
  <c r="C88" i="4"/>
  <c r="S88" i="4" s="1"/>
  <c r="S96" i="4"/>
  <c r="C143" i="4"/>
  <c r="S143" i="4" s="1"/>
  <c r="S163" i="4"/>
  <c r="S57" i="3"/>
  <c r="H59" i="4"/>
  <c r="S59" i="4" s="1"/>
  <c r="S190" i="4"/>
  <c r="C199" i="4"/>
  <c r="S199" i="4" s="1"/>
  <c r="S221" i="4"/>
  <c r="S222" i="4"/>
  <c r="C228" i="4"/>
  <c r="S228" i="4" s="1"/>
  <c r="S223" i="4"/>
  <c r="S224" i="4"/>
  <c r="S261" i="4"/>
  <c r="S262" i="4"/>
  <c r="S263" i="4"/>
  <c r="S264" i="4"/>
  <c r="F304" i="4"/>
  <c r="F314" i="4" s="1"/>
  <c r="E342" i="4"/>
  <c r="S91" i="4"/>
  <c r="R239" i="4"/>
  <c r="R247" i="4" s="1"/>
  <c r="R257" i="4" s="1"/>
  <c r="M211" i="4"/>
  <c r="M219" i="4" s="1"/>
  <c r="M229" i="4" s="1"/>
  <c r="L276" i="4"/>
  <c r="L286" i="4" s="1"/>
  <c r="S271" i="4"/>
  <c r="S334" i="4"/>
  <c r="S395" i="4"/>
  <c r="S389" i="4"/>
  <c r="S415" i="4"/>
  <c r="C425" i="4"/>
  <c r="S208" i="4"/>
  <c r="S236" i="4"/>
  <c r="H239" i="4"/>
  <c r="H247" i="4" s="1"/>
  <c r="H257" i="4" s="1"/>
  <c r="S260" i="4"/>
  <c r="C268" i="4"/>
  <c r="C311" i="4"/>
  <c r="S311" i="4" s="1"/>
  <c r="G323" i="4"/>
  <c r="G331" i="4" s="1"/>
  <c r="G341" i="4" s="1"/>
  <c r="M339" i="4"/>
  <c r="D340" i="4"/>
  <c r="S340" i="4" s="1"/>
  <c r="L340" i="4"/>
  <c r="S390" i="4"/>
  <c r="C416" i="4"/>
  <c r="L425" i="4"/>
  <c r="O481" i="4"/>
  <c r="G482" i="4"/>
  <c r="O482" i="4"/>
  <c r="D509" i="4"/>
  <c r="C312" i="4"/>
  <c r="S312" i="4" s="1"/>
  <c r="S320" i="4"/>
  <c r="G379" i="4"/>
  <c r="G387" i="4" s="1"/>
  <c r="G397" i="4" s="1"/>
  <c r="O380" i="4"/>
  <c r="O388" i="4" s="1"/>
  <c r="O398" i="4" s="1"/>
  <c r="O379" i="4"/>
  <c r="O387" i="4" s="1"/>
  <c r="O397" i="4" s="1"/>
  <c r="S396" i="4"/>
  <c r="H481" i="4"/>
  <c r="P481" i="4"/>
  <c r="Q481" i="4"/>
  <c r="S473" i="4"/>
  <c r="S480" i="4"/>
  <c r="S474" i="4"/>
  <c r="S507" i="4"/>
  <c r="S504" i="4"/>
  <c r="H352" i="4"/>
  <c r="H351" i="4"/>
  <c r="H359" i="4" s="1"/>
  <c r="H369" i="4" s="1"/>
  <c r="P352" i="4"/>
  <c r="P351" i="4"/>
  <c r="P359" i="4" s="1"/>
  <c r="P369" i="4" s="1"/>
  <c r="S361" i="4"/>
  <c r="S368" i="4"/>
  <c r="S362" i="4"/>
  <c r="S383" i="4"/>
  <c r="S479" i="4"/>
  <c r="C510" i="4"/>
  <c r="C255" i="4"/>
  <c r="S255" i="4" s="1"/>
  <c r="G267" i="4"/>
  <c r="G275" i="4" s="1"/>
  <c r="G285" i="4" s="1"/>
  <c r="N295" i="4"/>
  <c r="N303" i="4" s="1"/>
  <c r="N313" i="4" s="1"/>
  <c r="D360" i="4"/>
  <c r="D370" i="4" s="1"/>
  <c r="D359" i="4"/>
  <c r="D369" i="4" s="1"/>
  <c r="L359" i="4"/>
  <c r="L369" i="4" s="1"/>
  <c r="I352" i="4"/>
  <c r="I351" i="4"/>
  <c r="I359" i="4" s="1"/>
  <c r="I369" i="4" s="1"/>
  <c r="Q352" i="4"/>
  <c r="Q360" i="4" s="1"/>
  <c r="Q370" i="4" s="1"/>
  <c r="Q351" i="4"/>
  <c r="Q359" i="4" s="1"/>
  <c r="Q369" i="4" s="1"/>
  <c r="S363" i="4"/>
  <c r="S372" i="4"/>
  <c r="S386" i="4"/>
  <c r="Q453" i="4"/>
  <c r="S439" i="4"/>
  <c r="S441" i="4"/>
  <c r="C256" i="4"/>
  <c r="S256" i="4" s="1"/>
  <c r="C283" i="4"/>
  <c r="S283" i="4" s="1"/>
  <c r="C339" i="4"/>
  <c r="S339" i="4" s="1"/>
  <c r="S373" i="4"/>
  <c r="H425" i="4"/>
  <c r="P425" i="4"/>
  <c r="S423" i="4"/>
  <c r="S451" i="4"/>
  <c r="S452" i="4"/>
  <c r="C481" i="4"/>
  <c r="S481" i="4" s="1"/>
  <c r="S471" i="4"/>
  <c r="H482" i="4"/>
  <c r="S514" i="4"/>
  <c r="S515" i="4"/>
  <c r="S529" i="4"/>
  <c r="L360" i="4"/>
  <c r="L370" i="4" s="1"/>
  <c r="I267" i="4"/>
  <c r="I275" i="4" s="1"/>
  <c r="I285" i="4" s="1"/>
  <c r="C352" i="4"/>
  <c r="C360" i="4" s="1"/>
  <c r="S348" i="4"/>
  <c r="S375" i="4"/>
  <c r="S376" i="4"/>
  <c r="S427" i="4"/>
  <c r="D481" i="4"/>
  <c r="L481" i="4"/>
  <c r="S483" i="4"/>
  <c r="C499" i="4"/>
  <c r="S484" i="4"/>
  <c r="D444" i="4"/>
  <c r="D454" i="4" s="1"/>
  <c r="S431" i="4"/>
  <c r="S432" i="4"/>
  <c r="I481" i="4"/>
  <c r="D500" i="4"/>
  <c r="D510" i="4" s="1"/>
  <c r="L500" i="4"/>
  <c r="L510" i="4" s="1"/>
  <c r="S344" i="4"/>
  <c r="I15" i="8"/>
  <c r="Q15" i="8"/>
  <c r="S445" i="4"/>
  <c r="S530" i="4"/>
  <c r="S531" i="4"/>
  <c r="S541" i="4"/>
  <c r="S392" i="4"/>
  <c r="S400" i="4"/>
  <c r="S446" i="4"/>
  <c r="S456" i="4"/>
  <c r="S501" i="4"/>
  <c r="F527" i="4"/>
  <c r="F537" i="4" s="1"/>
  <c r="N527" i="4"/>
  <c r="N537" i="4" s="1"/>
  <c r="S516" i="4"/>
  <c r="S10" i="6"/>
  <c r="S11" i="6"/>
  <c r="S12" i="6"/>
  <c r="S13" i="6"/>
  <c r="S14" i="6"/>
  <c r="S8" i="8"/>
  <c r="D15" i="10"/>
  <c r="D7" i="4" s="1"/>
  <c r="S7" i="4" s="1"/>
  <c r="S488" i="4"/>
  <c r="G527" i="4"/>
  <c r="G537" i="4" s="1"/>
  <c r="O527" i="4"/>
  <c r="O537" i="4" s="1"/>
  <c r="S12" i="8"/>
  <c r="C367" i="4"/>
  <c r="S367" i="4" s="1"/>
  <c r="E435" i="4"/>
  <c r="E547" i="4"/>
  <c r="E555" i="4" s="1"/>
  <c r="E565" i="4" s="1"/>
  <c r="M547" i="4"/>
  <c r="M555" i="4" s="1"/>
  <c r="M565" i="4" s="1"/>
  <c r="S24" i="6"/>
  <c r="S26" i="6"/>
  <c r="S28" i="6"/>
  <c r="H379" i="4"/>
  <c r="H387" i="4" s="1"/>
  <c r="H397" i="4" s="1"/>
  <c r="P379" i="4"/>
  <c r="P387" i="4" s="1"/>
  <c r="P397" i="4" s="1"/>
  <c r="S32" i="6"/>
  <c r="F15" i="8"/>
  <c r="S15" i="8" s="1"/>
  <c r="N15" i="8"/>
  <c r="S23" i="8"/>
  <c r="S16" i="8"/>
  <c r="R527" i="4"/>
  <c r="R537" i="4" s="1"/>
  <c r="G520" i="4"/>
  <c r="O520" i="4"/>
  <c r="I535" i="4"/>
  <c r="S535" i="4" s="1"/>
  <c r="Q535" i="4"/>
  <c r="S563" i="4"/>
  <c r="S557" i="4"/>
  <c r="G15" i="8"/>
  <c r="O15" i="8"/>
  <c r="S8" i="9"/>
  <c r="S9" i="9"/>
  <c r="S11" i="9"/>
  <c r="S13" i="9"/>
  <c r="C536" i="4"/>
  <c r="S536" i="4" s="1"/>
  <c r="S544" i="4"/>
  <c r="S558" i="4"/>
  <c r="C15" i="9"/>
  <c r="C24" i="10"/>
  <c r="C35" i="4" s="1"/>
  <c r="K24" i="10"/>
  <c r="K35" i="4" s="1"/>
  <c r="D33" i="10"/>
  <c r="D63" i="4" s="1"/>
  <c r="L33" i="10"/>
  <c r="L63" i="4" s="1"/>
  <c r="G60" i="10"/>
  <c r="G147" i="4" s="1"/>
  <c r="G164" i="4" s="1"/>
  <c r="G174" i="4" s="1"/>
  <c r="O60" i="10"/>
  <c r="O147" i="4" s="1"/>
  <c r="O164" i="4" s="1"/>
  <c r="O174" i="4" s="1"/>
  <c r="H69" i="10"/>
  <c r="H175" i="4" s="1"/>
  <c r="H192" i="4" s="1"/>
  <c r="H202" i="4" s="1"/>
  <c r="P69" i="10"/>
  <c r="P175" i="4" s="1"/>
  <c r="P192" i="4" s="1"/>
  <c r="P202" i="4" s="1"/>
  <c r="S96" i="10"/>
  <c r="H105" i="10"/>
  <c r="H287" i="4" s="1"/>
  <c r="H304" i="4" s="1"/>
  <c r="H314" i="4" s="1"/>
  <c r="P105" i="10"/>
  <c r="P287" i="4" s="1"/>
  <c r="C132" i="10"/>
  <c r="C371" i="4" s="1"/>
  <c r="K132" i="10"/>
  <c r="K371" i="4" s="1"/>
  <c r="D141" i="10"/>
  <c r="D399" i="4" s="1"/>
  <c r="L141" i="10"/>
  <c r="L399" i="4" s="1"/>
  <c r="L416" i="4" s="1"/>
  <c r="L426" i="4" s="1"/>
  <c r="H186" i="10"/>
  <c r="H539" i="4" s="1"/>
  <c r="E33" i="10"/>
  <c r="E63" i="4" s="1"/>
  <c r="M33" i="10"/>
  <c r="M63" i="4" s="1"/>
  <c r="I69" i="10"/>
  <c r="I175" i="4" s="1"/>
  <c r="I192" i="4" s="1"/>
  <c r="I202" i="4" s="1"/>
  <c r="Q69" i="10"/>
  <c r="Q175" i="4" s="1"/>
  <c r="Q192" i="4" s="1"/>
  <c r="Q202" i="4" s="1"/>
  <c r="S91" i="10"/>
  <c r="S92" i="10"/>
  <c r="S94" i="10"/>
  <c r="S95" i="10"/>
  <c r="I105" i="10"/>
  <c r="I287" i="4" s="1"/>
  <c r="Q105" i="10"/>
  <c r="Q287" i="4" s="1"/>
  <c r="E141" i="10"/>
  <c r="E399" i="4" s="1"/>
  <c r="E416" i="4" s="1"/>
  <c r="E426" i="4" s="1"/>
  <c r="M141" i="10"/>
  <c r="M399" i="4" s="1"/>
  <c r="M416" i="4" s="1"/>
  <c r="M426" i="4" s="1"/>
  <c r="S23" i="9"/>
  <c r="S16" i="9"/>
  <c r="N33" i="10"/>
  <c r="N63" i="4" s="1"/>
  <c r="N80" i="4" s="1"/>
  <c r="N90" i="4" s="1"/>
  <c r="E15" i="9"/>
  <c r="M15" i="9"/>
  <c r="E15" i="10"/>
  <c r="E7" i="4" s="1"/>
  <c r="M15" i="10"/>
  <c r="M7" i="4" s="1"/>
  <c r="I51" i="10"/>
  <c r="I119" i="4" s="1"/>
  <c r="I136" i="4" s="1"/>
  <c r="I146" i="4" s="1"/>
  <c r="Q51" i="10"/>
  <c r="Q119" i="4" s="1"/>
  <c r="Q136" i="4" s="1"/>
  <c r="Q146" i="4" s="1"/>
  <c r="E87" i="10"/>
  <c r="M87" i="10"/>
  <c r="E123" i="10"/>
  <c r="M123" i="10"/>
  <c r="I159" i="10"/>
  <c r="I455" i="4" s="1"/>
  <c r="Q159" i="10"/>
  <c r="Q455" i="4" s="1"/>
  <c r="S540" i="4"/>
  <c r="F15" i="10"/>
  <c r="F7" i="4" s="1"/>
  <c r="N15" i="10"/>
  <c r="N7" i="4" s="1"/>
  <c r="J51" i="10"/>
  <c r="J119" i="4" s="1"/>
  <c r="R51" i="10"/>
  <c r="R119" i="4" s="1"/>
  <c r="F87" i="10"/>
  <c r="N87" i="10"/>
  <c r="F123" i="10"/>
  <c r="N123" i="10"/>
  <c r="J159" i="10"/>
  <c r="J455" i="4" s="1"/>
  <c r="R159" i="10"/>
  <c r="R455" i="4" s="1"/>
  <c r="O15" i="9"/>
  <c r="G15" i="10"/>
  <c r="G7" i="4" s="1"/>
  <c r="O15" i="10"/>
  <c r="O7" i="4" s="1"/>
  <c r="H24" i="10"/>
  <c r="H35" i="4" s="1"/>
  <c r="P24" i="10"/>
  <c r="P35" i="4" s="1"/>
  <c r="P52" i="4" s="1"/>
  <c r="P62" i="4" s="1"/>
  <c r="C51" i="10"/>
  <c r="C119" i="4" s="1"/>
  <c r="K51" i="10"/>
  <c r="K119" i="4" s="1"/>
  <c r="D60" i="10"/>
  <c r="D147" i="4" s="1"/>
  <c r="D164" i="4" s="1"/>
  <c r="D174" i="4" s="1"/>
  <c r="L60" i="10"/>
  <c r="L147" i="4" s="1"/>
  <c r="L164" i="4" s="1"/>
  <c r="L174" i="4" s="1"/>
  <c r="G87" i="10"/>
  <c r="O87" i="10"/>
  <c r="H96" i="10"/>
  <c r="H259" i="4" s="1"/>
  <c r="P96" i="10"/>
  <c r="P259" i="4" s="1"/>
  <c r="G123" i="10"/>
  <c r="O123" i="10"/>
  <c r="H132" i="10"/>
  <c r="H371" i="4" s="1"/>
  <c r="P132" i="10"/>
  <c r="P371" i="4" s="1"/>
  <c r="P388" i="4" s="1"/>
  <c r="P398" i="4" s="1"/>
  <c r="C159" i="10"/>
  <c r="C455" i="4" s="1"/>
  <c r="K159" i="10"/>
  <c r="K455" i="4" s="1"/>
  <c r="P15" i="9"/>
  <c r="H15" i="10"/>
  <c r="H7" i="4" s="1"/>
  <c r="P15" i="10"/>
  <c r="P7" i="4" s="1"/>
  <c r="I24" i="10"/>
  <c r="I35" i="4" s="1"/>
  <c r="Q24" i="10"/>
  <c r="Q35" i="4" s="1"/>
  <c r="D51" i="10"/>
  <c r="D119" i="4" s="1"/>
  <c r="D136" i="4" s="1"/>
  <c r="D146" i="4" s="1"/>
  <c r="L51" i="10"/>
  <c r="L119" i="4" s="1"/>
  <c r="L136" i="4" s="1"/>
  <c r="L146" i="4" s="1"/>
  <c r="H87" i="10"/>
  <c r="P87" i="10"/>
  <c r="I96" i="10"/>
  <c r="I259" i="4" s="1"/>
  <c r="I276" i="4" s="1"/>
  <c r="I286" i="4" s="1"/>
  <c r="Q96" i="10"/>
  <c r="Q259" i="4" s="1"/>
  <c r="H123" i="10"/>
  <c r="P123" i="10"/>
  <c r="D159" i="10"/>
  <c r="D455" i="4" s="1"/>
  <c r="L159" i="10"/>
  <c r="L455" i="4" s="1"/>
  <c r="I177" i="10"/>
  <c r="I511" i="4" s="1"/>
  <c r="Q177" i="10"/>
  <c r="Q511" i="4" s="1"/>
  <c r="I186" i="10"/>
  <c r="I539" i="4" s="1"/>
  <c r="Q186" i="10"/>
  <c r="Q539" i="4" s="1"/>
  <c r="J177" i="10"/>
  <c r="J511" i="4" s="1"/>
  <c r="R177" i="10"/>
  <c r="R511" i="4" s="1"/>
  <c r="J186" i="10"/>
  <c r="J539" i="4" s="1"/>
  <c r="R186" i="10"/>
  <c r="R539" i="4" s="1"/>
  <c r="C177" i="10"/>
  <c r="C511" i="4" s="1"/>
  <c r="K177" i="10"/>
  <c r="K511" i="4" s="1"/>
  <c r="C186" i="10"/>
  <c r="C539" i="4" s="1"/>
  <c r="K186" i="10"/>
  <c r="K539" i="4" s="1"/>
  <c r="D177" i="10"/>
  <c r="D511" i="4" s="1"/>
  <c r="L177" i="10"/>
  <c r="L511" i="4" s="1"/>
  <c r="D186" i="10"/>
  <c r="D539" i="4" s="1"/>
  <c r="L186" i="10"/>
  <c r="L539" i="4" s="1"/>
  <c r="E177" i="10"/>
  <c r="E511" i="4" s="1"/>
  <c r="M177" i="10"/>
  <c r="M511" i="4" s="1"/>
  <c r="E186" i="10"/>
  <c r="E539" i="4" s="1"/>
  <c r="M186" i="10"/>
  <c r="M539" i="4" s="1"/>
  <c r="F177" i="10"/>
  <c r="F511" i="4" s="1"/>
  <c r="N177" i="10"/>
  <c r="N511" i="4" s="1"/>
  <c r="F186" i="10"/>
  <c r="F539" i="4" s="1"/>
  <c r="N186" i="10"/>
  <c r="N539" i="4" s="1"/>
  <c r="N556" i="4" s="1"/>
  <c r="N566" i="4" s="1"/>
  <c r="S88" i="10"/>
  <c r="G177" i="10"/>
  <c r="G511" i="4" s="1"/>
  <c r="O177" i="10"/>
  <c r="O511" i="4" s="1"/>
  <c r="G186" i="10"/>
  <c r="G539" i="4" s="1"/>
  <c r="O186" i="10"/>
  <c r="O539" i="4" s="1"/>
  <c r="C330" i="14"/>
  <c r="C329" i="14"/>
  <c r="K330" i="14"/>
  <c r="K329" i="14"/>
  <c r="G15" i="14"/>
  <c r="G14" i="14"/>
  <c r="O15" i="14"/>
  <c r="O14" i="14"/>
  <c r="J15" i="14"/>
  <c r="J14" i="14"/>
  <c r="R14" i="14"/>
  <c r="R15" i="14"/>
  <c r="I15" i="14"/>
  <c r="I14" i="14"/>
  <c r="Q15" i="14"/>
  <c r="H15" i="14"/>
  <c r="H14" i="14"/>
  <c r="P15" i="14"/>
  <c r="P14" i="14"/>
  <c r="C183" i="14"/>
  <c r="C195" i="14" s="1"/>
  <c r="C238" i="4" s="1"/>
  <c r="C240" i="4" s="1"/>
  <c r="C182" i="14"/>
  <c r="C194" i="14" s="1"/>
  <c r="C237" i="4" s="1"/>
  <c r="K183" i="14"/>
  <c r="K195" i="14" s="1"/>
  <c r="K238" i="4" s="1"/>
  <c r="K240" i="4" s="1"/>
  <c r="K248" i="4" s="1"/>
  <c r="K258" i="4" s="1"/>
  <c r="K182" i="14"/>
  <c r="K194" i="14" s="1"/>
  <c r="K237" i="4" s="1"/>
  <c r="K239" i="4" s="1"/>
  <c r="K247" i="4" s="1"/>
  <c r="K257" i="4" s="1"/>
  <c r="H36" i="14"/>
  <c r="H48" i="14" s="1"/>
  <c r="H42" i="4" s="1"/>
  <c r="P35" i="14"/>
  <c r="P47" i="14" s="1"/>
  <c r="P41" i="4" s="1"/>
  <c r="P43" i="4" s="1"/>
  <c r="N36" i="14"/>
  <c r="N48" i="14" s="1"/>
  <c r="N42" i="4" s="1"/>
  <c r="F174" i="14"/>
  <c r="F210" i="4" s="1"/>
  <c r="F212" i="4" s="1"/>
  <c r="F220" i="4" s="1"/>
  <c r="F230" i="4" s="1"/>
  <c r="C36" i="14"/>
  <c r="C48" i="14" s="1"/>
  <c r="C42" i="4" s="1"/>
  <c r="K173" i="14"/>
  <c r="K209" i="4" s="1"/>
  <c r="K211" i="4" s="1"/>
  <c r="K219" i="4" s="1"/>
  <c r="K229" i="4" s="1"/>
  <c r="C414" i="14"/>
  <c r="C426" i="14" s="1"/>
  <c r="C546" i="4" s="1"/>
  <c r="C413" i="14"/>
  <c r="C425" i="14" s="1"/>
  <c r="C545" i="4" s="1"/>
  <c r="K414" i="14"/>
  <c r="K426" i="14" s="1"/>
  <c r="K546" i="4" s="1"/>
  <c r="K548" i="4" s="1"/>
  <c r="K413" i="14"/>
  <c r="K425" i="14" s="1"/>
  <c r="K545" i="4" s="1"/>
  <c r="K547" i="4" s="1"/>
  <c r="K555" i="4" s="1"/>
  <c r="K565" i="4" s="1"/>
  <c r="J414" i="14"/>
  <c r="J426" i="14" s="1"/>
  <c r="J546" i="4" s="1"/>
  <c r="J548" i="4" s="1"/>
  <c r="J413" i="14"/>
  <c r="J425" i="14" s="1"/>
  <c r="J545" i="4" s="1"/>
  <c r="J547" i="4" s="1"/>
  <c r="J555" i="4" s="1"/>
  <c r="J565" i="4" s="1"/>
  <c r="R414" i="14"/>
  <c r="R426" i="14" s="1"/>
  <c r="R546" i="4" s="1"/>
  <c r="R548" i="4" s="1"/>
  <c r="R413" i="14"/>
  <c r="R425" i="14" s="1"/>
  <c r="R545" i="4" s="1"/>
  <c r="R547" i="4" s="1"/>
  <c r="R555" i="4" s="1"/>
  <c r="R565" i="4" s="1"/>
  <c r="I414" i="14"/>
  <c r="I426" i="14" s="1"/>
  <c r="I546" i="4" s="1"/>
  <c r="I548" i="4" s="1"/>
  <c r="I413" i="14"/>
  <c r="I425" i="14" s="1"/>
  <c r="I545" i="4" s="1"/>
  <c r="I547" i="4" s="1"/>
  <c r="I555" i="4" s="1"/>
  <c r="I565" i="4" s="1"/>
  <c r="Q413" i="14"/>
  <c r="Q425" i="14" s="1"/>
  <c r="Q545" i="4" s="1"/>
  <c r="Q547" i="4" s="1"/>
  <c r="Q555" i="4" s="1"/>
  <c r="Q565" i="4" s="1"/>
  <c r="Q414" i="14"/>
  <c r="Q426" i="14" s="1"/>
  <c r="Q546" i="4" s="1"/>
  <c r="Q548" i="4" s="1"/>
  <c r="C15" i="14"/>
  <c r="K15" i="14"/>
  <c r="L36" i="14"/>
  <c r="L48" i="14" s="1"/>
  <c r="L42" i="4" s="1"/>
  <c r="L35" i="14"/>
  <c r="L47" i="14" s="1"/>
  <c r="L41" i="4" s="1"/>
  <c r="K36" i="14"/>
  <c r="K48" i="14" s="1"/>
  <c r="K42" i="4" s="1"/>
  <c r="K35" i="14"/>
  <c r="K47" i="14" s="1"/>
  <c r="K41" i="4" s="1"/>
  <c r="D36" i="14"/>
  <c r="D48" i="14" s="1"/>
  <c r="D42" i="4" s="1"/>
  <c r="D44" i="4" s="1"/>
  <c r="I258" i="14"/>
  <c r="I322" i="4" s="1"/>
  <c r="I324" i="4" s="1"/>
  <c r="I332" i="4" s="1"/>
  <c r="I342" i="4" s="1"/>
  <c r="Q258" i="14"/>
  <c r="Q322" i="4" s="1"/>
  <c r="Q324" i="4" s="1"/>
  <c r="Q332" i="4" s="1"/>
  <c r="Q342" i="4" s="1"/>
  <c r="M257" i="14"/>
  <c r="M321" i="4" s="1"/>
  <c r="M323" i="4" s="1"/>
  <c r="M331" i="4" s="1"/>
  <c r="M341" i="4" s="1"/>
  <c r="F15" i="14"/>
  <c r="N15" i="14"/>
  <c r="E15" i="14"/>
  <c r="M15" i="14"/>
  <c r="D15" i="14"/>
  <c r="L15" i="14"/>
  <c r="G36" i="14"/>
  <c r="G48" i="14" s="1"/>
  <c r="G42" i="4" s="1"/>
  <c r="G44" i="4" s="1"/>
  <c r="O35" i="14"/>
  <c r="O47" i="14" s="1"/>
  <c r="O41" i="4" s="1"/>
  <c r="P330" i="14"/>
  <c r="G329" i="14"/>
  <c r="O330" i="14"/>
  <c r="C14" i="14"/>
  <c r="K14" i="14"/>
  <c r="E36" i="14"/>
  <c r="E48" i="14" s="1"/>
  <c r="E42" i="4" s="1"/>
  <c r="E35" i="14"/>
  <c r="E47" i="14" s="1"/>
  <c r="E41" i="4" s="1"/>
  <c r="M36" i="14"/>
  <c r="M48" i="14" s="1"/>
  <c r="M42" i="4" s="1"/>
  <c r="M35" i="14"/>
  <c r="M47" i="14" s="1"/>
  <c r="M41" i="4" s="1"/>
  <c r="H35" i="14"/>
  <c r="H47" i="14" s="1"/>
  <c r="H41" i="4" s="1"/>
  <c r="H57" i="14"/>
  <c r="H69" i="14" s="1"/>
  <c r="H70" i="4" s="1"/>
  <c r="H72" i="4" s="1"/>
  <c r="H80" i="4" s="1"/>
  <c r="H90" i="4" s="1"/>
  <c r="H56" i="14"/>
  <c r="H68" i="14" s="1"/>
  <c r="H69" i="4" s="1"/>
  <c r="H71" i="4" s="1"/>
  <c r="H79" i="4" s="1"/>
  <c r="H89" i="4" s="1"/>
  <c r="P57" i="14"/>
  <c r="P69" i="14" s="1"/>
  <c r="P70" i="4" s="1"/>
  <c r="P56" i="14"/>
  <c r="P68" i="14" s="1"/>
  <c r="P69" i="4" s="1"/>
  <c r="P71" i="4" s="1"/>
  <c r="P79" i="4" s="1"/>
  <c r="P89" i="4" s="1"/>
  <c r="G78" i="14"/>
  <c r="G90" i="14" s="1"/>
  <c r="G98" i="4" s="1"/>
  <c r="G100" i="4" s="1"/>
  <c r="G108" i="4" s="1"/>
  <c r="G118" i="4" s="1"/>
  <c r="G77" i="14"/>
  <c r="G89" i="14" s="1"/>
  <c r="G97" i="4" s="1"/>
  <c r="G99" i="4" s="1"/>
  <c r="G107" i="4" s="1"/>
  <c r="G117" i="4" s="1"/>
  <c r="O78" i="14"/>
  <c r="O90" i="14" s="1"/>
  <c r="O98" i="4" s="1"/>
  <c r="O77" i="14"/>
  <c r="O89" i="14" s="1"/>
  <c r="O97" i="4" s="1"/>
  <c r="O99" i="4" s="1"/>
  <c r="O107" i="4" s="1"/>
  <c r="O117" i="4" s="1"/>
  <c r="Q77" i="14"/>
  <c r="Q89" i="14" s="1"/>
  <c r="Q97" i="4" s="1"/>
  <c r="Q99" i="4" s="1"/>
  <c r="Q107" i="4" s="1"/>
  <c r="Q117" i="4" s="1"/>
  <c r="F99" i="14"/>
  <c r="F111" i="14" s="1"/>
  <c r="F126" i="4" s="1"/>
  <c r="F128" i="4" s="1"/>
  <c r="F98" i="14"/>
  <c r="F110" i="14" s="1"/>
  <c r="F125" i="4" s="1"/>
  <c r="F127" i="4" s="1"/>
  <c r="F135" i="4" s="1"/>
  <c r="F145" i="4" s="1"/>
  <c r="N99" i="14"/>
  <c r="N111" i="14" s="1"/>
  <c r="N126" i="4" s="1"/>
  <c r="N128" i="4" s="1"/>
  <c r="N136" i="4" s="1"/>
  <c r="N146" i="4" s="1"/>
  <c r="N98" i="14"/>
  <c r="N110" i="14" s="1"/>
  <c r="N125" i="4" s="1"/>
  <c r="M98" i="14"/>
  <c r="M110" i="14" s="1"/>
  <c r="M125" i="4" s="1"/>
  <c r="M127" i="4" s="1"/>
  <c r="M135" i="4" s="1"/>
  <c r="M145" i="4" s="1"/>
  <c r="E120" i="14"/>
  <c r="E132" i="14" s="1"/>
  <c r="E119" i="14"/>
  <c r="E131" i="14" s="1"/>
  <c r="M120" i="14"/>
  <c r="M132" i="14" s="1"/>
  <c r="M119" i="14"/>
  <c r="M131" i="14" s="1"/>
  <c r="K119" i="14"/>
  <c r="K131" i="14" s="1"/>
  <c r="D141" i="14"/>
  <c r="D153" i="14" s="1"/>
  <c r="D140" i="14"/>
  <c r="D152" i="14" s="1"/>
  <c r="L141" i="14"/>
  <c r="L153" i="14" s="1"/>
  <c r="L140" i="14"/>
  <c r="L152" i="14" s="1"/>
  <c r="N162" i="14"/>
  <c r="N174" i="14" s="1"/>
  <c r="N210" i="4" s="1"/>
  <c r="N212" i="4" s="1"/>
  <c r="N220" i="4" s="1"/>
  <c r="N230" i="4" s="1"/>
  <c r="E162" i="14"/>
  <c r="E174" i="14" s="1"/>
  <c r="E210" i="4" s="1"/>
  <c r="E212" i="4" s="1"/>
  <c r="E220" i="4" s="1"/>
  <c r="E230" i="4" s="1"/>
  <c r="H162" i="14"/>
  <c r="H174" i="14" s="1"/>
  <c r="H210" i="4" s="1"/>
  <c r="H212" i="4" s="1"/>
  <c r="H220" i="4" s="1"/>
  <c r="H230" i="4" s="1"/>
  <c r="F224" i="14"/>
  <c r="F236" i="14" s="1"/>
  <c r="F293" i="4" s="1"/>
  <c r="F295" i="4" s="1"/>
  <c r="F303" i="4" s="1"/>
  <c r="F313" i="4" s="1"/>
  <c r="D14" i="14"/>
  <c r="L14" i="14"/>
  <c r="I57" i="14"/>
  <c r="I69" i="14" s="1"/>
  <c r="I70" i="4" s="1"/>
  <c r="I72" i="4" s="1"/>
  <c r="I80" i="4" s="1"/>
  <c r="I90" i="4" s="1"/>
  <c r="I56" i="14"/>
  <c r="I68" i="14" s="1"/>
  <c r="I69" i="4" s="1"/>
  <c r="I71" i="4" s="1"/>
  <c r="I79" i="4" s="1"/>
  <c r="I89" i="4" s="1"/>
  <c r="Q57" i="14"/>
  <c r="Q69" i="14" s="1"/>
  <c r="Q70" i="4" s="1"/>
  <c r="Q72" i="4" s="1"/>
  <c r="Q80" i="4" s="1"/>
  <c r="Q90" i="4" s="1"/>
  <c r="Q56" i="14"/>
  <c r="Q68" i="14" s="1"/>
  <c r="Q69" i="4" s="1"/>
  <c r="Q71" i="4" s="1"/>
  <c r="Q79" i="4" s="1"/>
  <c r="Q89" i="4" s="1"/>
  <c r="C56" i="14"/>
  <c r="C68" i="14" s="1"/>
  <c r="C69" i="4" s="1"/>
  <c r="H78" i="14"/>
  <c r="H90" i="14" s="1"/>
  <c r="H98" i="4" s="1"/>
  <c r="H100" i="4" s="1"/>
  <c r="H108" i="4" s="1"/>
  <c r="H118" i="4" s="1"/>
  <c r="H77" i="14"/>
  <c r="H89" i="14" s="1"/>
  <c r="H97" i="4" s="1"/>
  <c r="H99" i="4" s="1"/>
  <c r="H107" i="4" s="1"/>
  <c r="H117" i="4" s="1"/>
  <c r="P78" i="14"/>
  <c r="P90" i="14" s="1"/>
  <c r="P98" i="4" s="1"/>
  <c r="P100" i="4" s="1"/>
  <c r="P108" i="4" s="1"/>
  <c r="P118" i="4" s="1"/>
  <c r="P77" i="14"/>
  <c r="P89" i="14" s="1"/>
  <c r="P97" i="4" s="1"/>
  <c r="P99" i="4" s="1"/>
  <c r="P107" i="4" s="1"/>
  <c r="P117" i="4" s="1"/>
  <c r="R77" i="14"/>
  <c r="R89" i="14" s="1"/>
  <c r="R97" i="4" s="1"/>
  <c r="R99" i="4" s="1"/>
  <c r="R107" i="4" s="1"/>
  <c r="R117" i="4" s="1"/>
  <c r="G99" i="14"/>
  <c r="G111" i="14" s="1"/>
  <c r="G126" i="4" s="1"/>
  <c r="G128" i="4" s="1"/>
  <c r="G136" i="4" s="1"/>
  <c r="G146" i="4" s="1"/>
  <c r="G98" i="14"/>
  <c r="G110" i="14" s="1"/>
  <c r="G125" i="4" s="1"/>
  <c r="G127" i="4" s="1"/>
  <c r="G135" i="4" s="1"/>
  <c r="G145" i="4" s="1"/>
  <c r="O99" i="14"/>
  <c r="O111" i="14" s="1"/>
  <c r="O126" i="4" s="1"/>
  <c r="O128" i="4" s="1"/>
  <c r="O136" i="4" s="1"/>
  <c r="O146" i="4" s="1"/>
  <c r="O98" i="14"/>
  <c r="O110" i="14" s="1"/>
  <c r="O125" i="4" s="1"/>
  <c r="O127" i="4" s="1"/>
  <c r="O135" i="4" s="1"/>
  <c r="O145" i="4" s="1"/>
  <c r="P98" i="14"/>
  <c r="P110" i="14" s="1"/>
  <c r="P125" i="4" s="1"/>
  <c r="P127" i="4" s="1"/>
  <c r="P135" i="4" s="1"/>
  <c r="P145" i="4" s="1"/>
  <c r="F120" i="14"/>
  <c r="F132" i="14" s="1"/>
  <c r="F119" i="14"/>
  <c r="F131" i="14" s="1"/>
  <c r="N120" i="14"/>
  <c r="N132" i="14" s="1"/>
  <c r="N119" i="14"/>
  <c r="N131" i="14" s="1"/>
  <c r="L119" i="14"/>
  <c r="L131" i="14" s="1"/>
  <c r="E141" i="14"/>
  <c r="E153" i="14" s="1"/>
  <c r="E140" i="14"/>
  <c r="E152" i="14" s="1"/>
  <c r="M141" i="14"/>
  <c r="M153" i="14" s="1"/>
  <c r="M140" i="14"/>
  <c r="M152" i="14" s="1"/>
  <c r="G162" i="14"/>
  <c r="G174" i="14" s="1"/>
  <c r="G210" i="4" s="1"/>
  <c r="G212" i="4" s="1"/>
  <c r="G220" i="4" s="1"/>
  <c r="G230" i="4" s="1"/>
  <c r="G161" i="14"/>
  <c r="G173" i="14" s="1"/>
  <c r="G209" i="4" s="1"/>
  <c r="G211" i="4" s="1"/>
  <c r="G219" i="4" s="1"/>
  <c r="G229" i="4" s="1"/>
  <c r="O162" i="14"/>
  <c r="O174" i="14" s="1"/>
  <c r="O210" i="4" s="1"/>
  <c r="O212" i="4" s="1"/>
  <c r="O220" i="4" s="1"/>
  <c r="O230" i="4" s="1"/>
  <c r="O161" i="14"/>
  <c r="O173" i="14" s="1"/>
  <c r="O209" i="4" s="1"/>
  <c r="O211" i="4" s="1"/>
  <c r="O219" i="4" s="1"/>
  <c r="O229" i="4" s="1"/>
  <c r="N161" i="14"/>
  <c r="N173" i="14" s="1"/>
  <c r="N209" i="4" s="1"/>
  <c r="N211" i="4" s="1"/>
  <c r="N219" i="4" s="1"/>
  <c r="N229" i="4" s="1"/>
  <c r="M162" i="14"/>
  <c r="M174" i="14" s="1"/>
  <c r="M210" i="4" s="1"/>
  <c r="M212" i="4" s="1"/>
  <c r="M220" i="4" s="1"/>
  <c r="M230" i="4" s="1"/>
  <c r="K162" i="14"/>
  <c r="K174" i="14" s="1"/>
  <c r="K210" i="4" s="1"/>
  <c r="K212" i="4" s="1"/>
  <c r="K220" i="4" s="1"/>
  <c r="K230" i="4" s="1"/>
  <c r="F183" i="14"/>
  <c r="F195" i="14" s="1"/>
  <c r="F238" i="4" s="1"/>
  <c r="F240" i="4" s="1"/>
  <c r="F182" i="14"/>
  <c r="F194" i="14" s="1"/>
  <c r="F237" i="4" s="1"/>
  <c r="F239" i="4" s="1"/>
  <c r="F247" i="4" s="1"/>
  <c r="F257" i="4" s="1"/>
  <c r="N183" i="14"/>
  <c r="N195" i="14" s="1"/>
  <c r="N238" i="4" s="1"/>
  <c r="N240" i="4" s="1"/>
  <c r="N182" i="14"/>
  <c r="N194" i="14" s="1"/>
  <c r="N237" i="4" s="1"/>
  <c r="N239" i="4" s="1"/>
  <c r="N247" i="4" s="1"/>
  <c r="N257" i="4" s="1"/>
  <c r="E183" i="14"/>
  <c r="E195" i="14" s="1"/>
  <c r="E238" i="4" s="1"/>
  <c r="E240" i="4" s="1"/>
  <c r="M183" i="14"/>
  <c r="M195" i="14" s="1"/>
  <c r="M238" i="4" s="1"/>
  <c r="M240" i="4" s="1"/>
  <c r="M182" i="14"/>
  <c r="M194" i="14" s="1"/>
  <c r="M237" i="4" s="1"/>
  <c r="M239" i="4" s="1"/>
  <c r="M247" i="4" s="1"/>
  <c r="M257" i="4" s="1"/>
  <c r="D182" i="14"/>
  <c r="D194" i="14" s="1"/>
  <c r="D237" i="4" s="1"/>
  <c r="D239" i="4" s="1"/>
  <c r="D247" i="4" s="1"/>
  <c r="D257" i="4" s="1"/>
  <c r="L183" i="14"/>
  <c r="L195" i="14" s="1"/>
  <c r="L238" i="4" s="1"/>
  <c r="L240" i="4" s="1"/>
  <c r="L248" i="4" s="1"/>
  <c r="L258" i="4" s="1"/>
  <c r="Q204" i="14"/>
  <c r="Q216" i="14" s="1"/>
  <c r="Q266" i="4" s="1"/>
  <c r="Q268" i="4" s="1"/>
  <c r="Q203" i="14"/>
  <c r="Q215" i="14" s="1"/>
  <c r="Q265" i="4" s="1"/>
  <c r="Q267" i="4" s="1"/>
  <c r="Q275" i="4" s="1"/>
  <c r="Q285" i="4" s="1"/>
  <c r="H224" i="14"/>
  <c r="H236" i="14" s="1"/>
  <c r="H293" i="4" s="1"/>
  <c r="H295" i="4" s="1"/>
  <c r="H303" i="4" s="1"/>
  <c r="H313" i="4" s="1"/>
  <c r="O246" i="14"/>
  <c r="O258" i="14" s="1"/>
  <c r="O322" i="4" s="1"/>
  <c r="O324" i="4" s="1"/>
  <c r="O332" i="4" s="1"/>
  <c r="O342" i="4" s="1"/>
  <c r="O245" i="14"/>
  <c r="O257" i="14" s="1"/>
  <c r="O321" i="4" s="1"/>
  <c r="O323" i="4" s="1"/>
  <c r="O331" i="4" s="1"/>
  <c r="O341" i="4" s="1"/>
  <c r="S16" i="16"/>
  <c r="S87" i="16"/>
  <c r="E14" i="14"/>
  <c r="M14" i="14"/>
  <c r="F68" i="14"/>
  <c r="F69" i="4" s="1"/>
  <c r="H173" i="14"/>
  <c r="H209" i="4" s="1"/>
  <c r="H211" i="4" s="1"/>
  <c r="H219" i="4" s="1"/>
  <c r="H229" i="4" s="1"/>
  <c r="P162" i="14"/>
  <c r="P174" i="14" s="1"/>
  <c r="P210" i="4" s="1"/>
  <c r="P212" i="4" s="1"/>
  <c r="P220" i="4" s="1"/>
  <c r="P230" i="4" s="1"/>
  <c r="P161" i="14"/>
  <c r="P173" i="14" s="1"/>
  <c r="P209" i="4" s="1"/>
  <c r="P211" i="4" s="1"/>
  <c r="P219" i="4" s="1"/>
  <c r="P229" i="4" s="1"/>
  <c r="M258" i="14"/>
  <c r="M322" i="4" s="1"/>
  <c r="M324" i="4" s="1"/>
  <c r="M332" i="4" s="1"/>
  <c r="M342" i="4" s="1"/>
  <c r="F14" i="14"/>
  <c r="N14" i="14"/>
  <c r="G56" i="14"/>
  <c r="G68" i="14" s="1"/>
  <c r="G69" i="4" s="1"/>
  <c r="F77" i="14"/>
  <c r="F89" i="14" s="1"/>
  <c r="F97" i="4" s="1"/>
  <c r="F99" i="4" s="1"/>
  <c r="F107" i="4" s="1"/>
  <c r="F117" i="4" s="1"/>
  <c r="D98" i="14"/>
  <c r="D110" i="14" s="1"/>
  <c r="D125" i="4" s="1"/>
  <c r="D127" i="4" s="1"/>
  <c r="D135" i="4" s="1"/>
  <c r="D145" i="4" s="1"/>
  <c r="P119" i="14"/>
  <c r="P131" i="14" s="1"/>
  <c r="I161" i="14"/>
  <c r="I173" i="14" s="1"/>
  <c r="I209" i="4" s="1"/>
  <c r="I211" i="4" s="1"/>
  <c r="I219" i="4" s="1"/>
  <c r="I229" i="4" s="1"/>
  <c r="H183" i="14"/>
  <c r="H195" i="14" s="1"/>
  <c r="H238" i="4" s="1"/>
  <c r="H240" i="4" s="1"/>
  <c r="P182" i="14"/>
  <c r="P194" i="14" s="1"/>
  <c r="P237" i="4" s="1"/>
  <c r="P239" i="4" s="1"/>
  <c r="P247" i="4" s="1"/>
  <c r="P257" i="4" s="1"/>
  <c r="C225" i="14"/>
  <c r="C237" i="14" s="1"/>
  <c r="C294" i="4" s="1"/>
  <c r="C296" i="4" s="1"/>
  <c r="K225" i="14"/>
  <c r="K237" i="14" s="1"/>
  <c r="K294" i="4" s="1"/>
  <c r="K296" i="4" s="1"/>
  <c r="K304" i="4" s="1"/>
  <c r="K314" i="4" s="1"/>
  <c r="J225" i="14"/>
  <c r="J237" i="14" s="1"/>
  <c r="J294" i="4" s="1"/>
  <c r="J296" i="4" s="1"/>
  <c r="J304" i="4" s="1"/>
  <c r="J314" i="4" s="1"/>
  <c r="R225" i="14"/>
  <c r="R237" i="14" s="1"/>
  <c r="R294" i="4" s="1"/>
  <c r="R296" i="4" s="1"/>
  <c r="R304" i="4" s="1"/>
  <c r="R314" i="4" s="1"/>
  <c r="G330" i="14"/>
  <c r="I36" i="14"/>
  <c r="I48" i="14" s="1"/>
  <c r="I42" i="4" s="1"/>
  <c r="I44" i="4" s="1"/>
  <c r="I16" i="3" s="1"/>
  <c r="I35" i="14"/>
  <c r="I47" i="14" s="1"/>
  <c r="I41" i="4" s="1"/>
  <c r="Q36" i="14"/>
  <c r="Q48" i="14" s="1"/>
  <c r="Q42" i="4" s="1"/>
  <c r="Q35" i="14"/>
  <c r="D57" i="14"/>
  <c r="D69" i="14" s="1"/>
  <c r="D70" i="4" s="1"/>
  <c r="S70" i="4" s="1"/>
  <c r="D56" i="14"/>
  <c r="D68" i="14" s="1"/>
  <c r="D69" i="4" s="1"/>
  <c r="L57" i="14"/>
  <c r="L69" i="14" s="1"/>
  <c r="L70" i="4" s="1"/>
  <c r="L72" i="4" s="1"/>
  <c r="L56" i="14"/>
  <c r="L68" i="14" s="1"/>
  <c r="L69" i="4" s="1"/>
  <c r="L71" i="4" s="1"/>
  <c r="L79" i="4" s="1"/>
  <c r="L89" i="4" s="1"/>
  <c r="J56" i="14"/>
  <c r="J68" i="14" s="1"/>
  <c r="J69" i="4" s="1"/>
  <c r="J71" i="4" s="1"/>
  <c r="J79" i="4" s="1"/>
  <c r="J89" i="4" s="1"/>
  <c r="C78" i="14"/>
  <c r="C90" i="14" s="1"/>
  <c r="C98" i="4" s="1"/>
  <c r="S98" i="4" s="1"/>
  <c r="C77" i="14"/>
  <c r="C89" i="14" s="1"/>
  <c r="C97" i="4" s="1"/>
  <c r="K78" i="14"/>
  <c r="K90" i="14" s="1"/>
  <c r="K98" i="4" s="1"/>
  <c r="K100" i="4" s="1"/>
  <c r="K108" i="4" s="1"/>
  <c r="K118" i="4" s="1"/>
  <c r="K77" i="14"/>
  <c r="K89" i="14" s="1"/>
  <c r="K97" i="4" s="1"/>
  <c r="K99" i="4" s="1"/>
  <c r="K107" i="4" s="1"/>
  <c r="K117" i="4" s="1"/>
  <c r="I77" i="14"/>
  <c r="I89" i="14" s="1"/>
  <c r="I97" i="4" s="1"/>
  <c r="I99" i="4" s="1"/>
  <c r="I107" i="4" s="1"/>
  <c r="I117" i="4" s="1"/>
  <c r="J99" i="14"/>
  <c r="J111" i="14" s="1"/>
  <c r="J126" i="4" s="1"/>
  <c r="J128" i="4" s="1"/>
  <c r="J98" i="14"/>
  <c r="J110" i="14" s="1"/>
  <c r="J125" i="4" s="1"/>
  <c r="J127" i="4" s="1"/>
  <c r="J135" i="4" s="1"/>
  <c r="J145" i="4" s="1"/>
  <c r="R99" i="14"/>
  <c r="R111" i="14" s="1"/>
  <c r="R126" i="4" s="1"/>
  <c r="R128" i="4" s="1"/>
  <c r="R98" i="14"/>
  <c r="R110" i="14" s="1"/>
  <c r="R125" i="4" s="1"/>
  <c r="R127" i="4" s="1"/>
  <c r="R135" i="4" s="1"/>
  <c r="R145" i="4" s="1"/>
  <c r="E98" i="14"/>
  <c r="E110" i="14" s="1"/>
  <c r="E125" i="4" s="1"/>
  <c r="E127" i="4" s="1"/>
  <c r="E135" i="4" s="1"/>
  <c r="E145" i="4" s="1"/>
  <c r="I120" i="14"/>
  <c r="I132" i="14" s="1"/>
  <c r="I119" i="14"/>
  <c r="I131" i="14" s="1"/>
  <c r="Q120" i="14"/>
  <c r="Q132" i="14" s="1"/>
  <c r="Q119" i="14"/>
  <c r="Q131" i="14" s="1"/>
  <c r="C119" i="14"/>
  <c r="C131" i="14" s="1"/>
  <c r="H141" i="14"/>
  <c r="H153" i="14" s="1"/>
  <c r="H140" i="14"/>
  <c r="H152" i="14" s="1"/>
  <c r="P141" i="14"/>
  <c r="P153" i="14" s="1"/>
  <c r="P140" i="14"/>
  <c r="P152" i="14" s="1"/>
  <c r="G141" i="14"/>
  <c r="G153" i="14" s="1"/>
  <c r="G140" i="14"/>
  <c r="G152" i="14" s="1"/>
  <c r="O141" i="14"/>
  <c r="O153" i="14" s="1"/>
  <c r="O140" i="14"/>
  <c r="O152" i="14" s="1"/>
  <c r="E182" i="14"/>
  <c r="E194" i="14" s="1"/>
  <c r="E237" i="4" s="1"/>
  <c r="E239" i="4" s="1"/>
  <c r="E247" i="4" s="1"/>
  <c r="E257" i="4" s="1"/>
  <c r="J36" i="14"/>
  <c r="J48" i="14" s="1"/>
  <c r="J42" i="4" s="1"/>
  <c r="J44" i="4" s="1"/>
  <c r="J35" i="14"/>
  <c r="J47" i="14" s="1"/>
  <c r="J41" i="4" s="1"/>
  <c r="R36" i="14"/>
  <c r="R48" i="14" s="1"/>
  <c r="R42" i="4" s="1"/>
  <c r="R44" i="4" s="1"/>
  <c r="R35" i="14"/>
  <c r="R47" i="14" s="1"/>
  <c r="R41" i="4" s="1"/>
  <c r="E57" i="14"/>
  <c r="E69" i="14" s="1"/>
  <c r="E70" i="4" s="1"/>
  <c r="E72" i="4" s="1"/>
  <c r="E56" i="14"/>
  <c r="E68" i="14" s="1"/>
  <c r="E69" i="4" s="1"/>
  <c r="E71" i="4" s="1"/>
  <c r="E79" i="4" s="1"/>
  <c r="E89" i="4" s="1"/>
  <c r="M57" i="14"/>
  <c r="M69" i="14" s="1"/>
  <c r="M70" i="4" s="1"/>
  <c r="M72" i="4" s="1"/>
  <c r="M56" i="14"/>
  <c r="M68" i="14" s="1"/>
  <c r="M69" i="4" s="1"/>
  <c r="M71" i="4" s="1"/>
  <c r="M79" i="4" s="1"/>
  <c r="M89" i="4" s="1"/>
  <c r="K56" i="14"/>
  <c r="K68" i="14" s="1"/>
  <c r="K69" i="4" s="1"/>
  <c r="K71" i="4" s="1"/>
  <c r="K79" i="4" s="1"/>
  <c r="K89" i="4" s="1"/>
  <c r="D78" i="14"/>
  <c r="D90" i="14" s="1"/>
  <c r="D98" i="4" s="1"/>
  <c r="D100" i="4" s="1"/>
  <c r="D108" i="4" s="1"/>
  <c r="D118" i="4" s="1"/>
  <c r="D77" i="14"/>
  <c r="D89" i="14" s="1"/>
  <c r="D97" i="4" s="1"/>
  <c r="D99" i="4" s="1"/>
  <c r="D107" i="4" s="1"/>
  <c r="D117" i="4" s="1"/>
  <c r="L78" i="14"/>
  <c r="L90" i="14" s="1"/>
  <c r="L98" i="4" s="1"/>
  <c r="L100" i="4" s="1"/>
  <c r="L108" i="4" s="1"/>
  <c r="L118" i="4" s="1"/>
  <c r="L77" i="14"/>
  <c r="L89" i="14" s="1"/>
  <c r="L97" i="4" s="1"/>
  <c r="L99" i="4" s="1"/>
  <c r="L107" i="4" s="1"/>
  <c r="L117" i="4" s="1"/>
  <c r="J77" i="14"/>
  <c r="J89" i="14" s="1"/>
  <c r="J97" i="4" s="1"/>
  <c r="J99" i="4" s="1"/>
  <c r="J107" i="4" s="1"/>
  <c r="J117" i="4" s="1"/>
  <c r="C99" i="14"/>
  <c r="C111" i="14" s="1"/>
  <c r="C126" i="4" s="1"/>
  <c r="C128" i="4" s="1"/>
  <c r="C98" i="14"/>
  <c r="C110" i="14" s="1"/>
  <c r="C125" i="4" s="1"/>
  <c r="K99" i="14"/>
  <c r="K111" i="14" s="1"/>
  <c r="K126" i="4" s="1"/>
  <c r="K128" i="4" s="1"/>
  <c r="K98" i="14"/>
  <c r="K110" i="14" s="1"/>
  <c r="K125" i="4" s="1"/>
  <c r="K127" i="4" s="1"/>
  <c r="K135" i="4" s="1"/>
  <c r="K145" i="4" s="1"/>
  <c r="H98" i="14"/>
  <c r="H110" i="14" s="1"/>
  <c r="H125" i="4" s="1"/>
  <c r="H127" i="4" s="1"/>
  <c r="H135" i="4" s="1"/>
  <c r="H145" i="4" s="1"/>
  <c r="J120" i="14"/>
  <c r="J132" i="14" s="1"/>
  <c r="J119" i="14"/>
  <c r="J131" i="14" s="1"/>
  <c r="R120" i="14"/>
  <c r="R132" i="14" s="1"/>
  <c r="R119" i="14"/>
  <c r="R131" i="14" s="1"/>
  <c r="D119" i="14"/>
  <c r="D131" i="14" s="1"/>
  <c r="I141" i="14"/>
  <c r="I153" i="14" s="1"/>
  <c r="I140" i="14"/>
  <c r="I152" i="14" s="1"/>
  <c r="Q141" i="14"/>
  <c r="Q153" i="14" s="1"/>
  <c r="Q140" i="14"/>
  <c r="Q152" i="14" s="1"/>
  <c r="C162" i="14"/>
  <c r="C174" i="14" s="1"/>
  <c r="C210" i="4" s="1"/>
  <c r="C212" i="4" s="1"/>
  <c r="C161" i="14"/>
  <c r="C173" i="14" s="1"/>
  <c r="C209" i="4" s="1"/>
  <c r="C211" i="4" s="1"/>
  <c r="J161" i="14"/>
  <c r="J173" i="14" s="1"/>
  <c r="J209" i="4" s="1"/>
  <c r="J211" i="4" s="1"/>
  <c r="J219" i="4" s="1"/>
  <c r="J229" i="4" s="1"/>
  <c r="J162" i="14"/>
  <c r="J174" i="14" s="1"/>
  <c r="J210" i="4" s="1"/>
  <c r="J212" i="4" s="1"/>
  <c r="J220" i="4" s="1"/>
  <c r="J230" i="4" s="1"/>
  <c r="R161" i="14"/>
  <c r="R173" i="14" s="1"/>
  <c r="R209" i="4" s="1"/>
  <c r="R211" i="4" s="1"/>
  <c r="R219" i="4" s="1"/>
  <c r="R229" i="4" s="1"/>
  <c r="J183" i="14"/>
  <c r="J195" i="14" s="1"/>
  <c r="J238" i="4" s="1"/>
  <c r="J240" i="4" s="1"/>
  <c r="J248" i="4" s="1"/>
  <c r="J258" i="4" s="1"/>
  <c r="J182" i="14"/>
  <c r="J194" i="14" s="1"/>
  <c r="J237" i="4" s="1"/>
  <c r="J239" i="4" s="1"/>
  <c r="J247" i="4" s="1"/>
  <c r="J257" i="4" s="1"/>
  <c r="R183" i="14"/>
  <c r="R195" i="14" s="1"/>
  <c r="R238" i="4" s="1"/>
  <c r="R240" i="4" s="1"/>
  <c r="R248" i="4" s="1"/>
  <c r="R258" i="4" s="1"/>
  <c r="I182" i="14"/>
  <c r="I194" i="14" s="1"/>
  <c r="I237" i="4" s="1"/>
  <c r="I239" i="4" s="1"/>
  <c r="I247" i="4" s="1"/>
  <c r="I257" i="4" s="1"/>
  <c r="Q182" i="14"/>
  <c r="Q194" i="14" s="1"/>
  <c r="Q237" i="4" s="1"/>
  <c r="Q239" i="4" s="1"/>
  <c r="Q247" i="4" s="1"/>
  <c r="Q257" i="4" s="1"/>
  <c r="O215" i="14"/>
  <c r="O265" i="4" s="1"/>
  <c r="O267" i="4" s="1"/>
  <c r="O275" i="4" s="1"/>
  <c r="O285" i="4" s="1"/>
  <c r="P225" i="14"/>
  <c r="P237" i="14" s="1"/>
  <c r="P294" i="4" s="1"/>
  <c r="P296" i="4" s="1"/>
  <c r="P224" i="14"/>
  <c r="P236" i="14" s="1"/>
  <c r="P293" i="4" s="1"/>
  <c r="P295" i="4" s="1"/>
  <c r="P303" i="4" s="1"/>
  <c r="P313" i="4" s="1"/>
  <c r="E257" i="14"/>
  <c r="E321" i="4" s="1"/>
  <c r="E323" i="4" s="1"/>
  <c r="E331" i="4" s="1"/>
  <c r="E341" i="4" s="1"/>
  <c r="I162" i="14"/>
  <c r="I174" i="14" s="1"/>
  <c r="I210" i="4" s="1"/>
  <c r="I212" i="4" s="1"/>
  <c r="I220" i="4" s="1"/>
  <c r="I230" i="4" s="1"/>
  <c r="E204" i="14"/>
  <c r="E216" i="14" s="1"/>
  <c r="E266" i="4" s="1"/>
  <c r="E268" i="4" s="1"/>
  <c r="E276" i="4" s="1"/>
  <c r="E286" i="4" s="1"/>
  <c r="E203" i="14"/>
  <c r="E215" i="14" s="1"/>
  <c r="E265" i="4" s="1"/>
  <c r="E267" i="4" s="1"/>
  <c r="E275" i="4" s="1"/>
  <c r="E285" i="4" s="1"/>
  <c r="M204" i="14"/>
  <c r="M216" i="14" s="1"/>
  <c r="M266" i="4" s="1"/>
  <c r="M268" i="4" s="1"/>
  <c r="M276" i="4" s="1"/>
  <c r="M286" i="4" s="1"/>
  <c r="M203" i="14"/>
  <c r="M215" i="14" s="1"/>
  <c r="M265" i="4" s="1"/>
  <c r="M267" i="4" s="1"/>
  <c r="M275" i="4" s="1"/>
  <c r="M285" i="4" s="1"/>
  <c r="K203" i="14"/>
  <c r="K215" i="14" s="1"/>
  <c r="K265" i="4" s="1"/>
  <c r="K267" i="4" s="1"/>
  <c r="K275" i="4" s="1"/>
  <c r="K285" i="4" s="1"/>
  <c r="D225" i="14"/>
  <c r="D237" i="14" s="1"/>
  <c r="D294" i="4" s="1"/>
  <c r="D296" i="4" s="1"/>
  <c r="D304" i="4" s="1"/>
  <c r="D314" i="4" s="1"/>
  <c r="D224" i="14"/>
  <c r="D236" i="14" s="1"/>
  <c r="D293" i="4" s="1"/>
  <c r="D295" i="4" s="1"/>
  <c r="D303" i="4" s="1"/>
  <c r="D313" i="4" s="1"/>
  <c r="L225" i="14"/>
  <c r="L237" i="14" s="1"/>
  <c r="L294" i="4" s="1"/>
  <c r="L296" i="4" s="1"/>
  <c r="L304" i="4" s="1"/>
  <c r="L314" i="4" s="1"/>
  <c r="L224" i="14"/>
  <c r="L236" i="14" s="1"/>
  <c r="L293" i="4" s="1"/>
  <c r="L295" i="4" s="1"/>
  <c r="L303" i="4" s="1"/>
  <c r="L313" i="4" s="1"/>
  <c r="J224" i="14"/>
  <c r="J236" i="14" s="1"/>
  <c r="J293" i="4" s="1"/>
  <c r="J295" i="4" s="1"/>
  <c r="J303" i="4" s="1"/>
  <c r="J313" i="4" s="1"/>
  <c r="C246" i="14"/>
  <c r="C258" i="14" s="1"/>
  <c r="C322" i="4" s="1"/>
  <c r="C245" i="14"/>
  <c r="C257" i="14" s="1"/>
  <c r="C321" i="4" s="1"/>
  <c r="K246" i="14"/>
  <c r="K258" i="14" s="1"/>
  <c r="K322" i="4" s="1"/>
  <c r="K324" i="4" s="1"/>
  <c r="K332" i="4" s="1"/>
  <c r="K342" i="4" s="1"/>
  <c r="K245" i="14"/>
  <c r="K257" i="14" s="1"/>
  <c r="K321" i="4" s="1"/>
  <c r="K323" i="4" s="1"/>
  <c r="K331" i="4" s="1"/>
  <c r="K341" i="4" s="1"/>
  <c r="I245" i="14"/>
  <c r="I257" i="14" s="1"/>
  <c r="I321" i="4" s="1"/>
  <c r="I323" i="4" s="1"/>
  <c r="I331" i="4" s="1"/>
  <c r="I341" i="4" s="1"/>
  <c r="J267" i="14"/>
  <c r="J279" i="14" s="1"/>
  <c r="J350" i="4" s="1"/>
  <c r="J352" i="4" s="1"/>
  <c r="J360" i="4" s="1"/>
  <c r="J370" i="4" s="1"/>
  <c r="J266" i="14"/>
  <c r="J278" i="14" s="1"/>
  <c r="J349" i="4" s="1"/>
  <c r="J351" i="4" s="1"/>
  <c r="J359" i="4" s="1"/>
  <c r="J369" i="4" s="1"/>
  <c r="R267" i="14"/>
  <c r="R279" i="14" s="1"/>
  <c r="R350" i="4" s="1"/>
  <c r="R352" i="4" s="1"/>
  <c r="R360" i="4" s="1"/>
  <c r="R370" i="4" s="1"/>
  <c r="R266" i="14"/>
  <c r="R278" i="14" s="1"/>
  <c r="R349" i="4" s="1"/>
  <c r="R351" i="4" s="1"/>
  <c r="R359" i="4" s="1"/>
  <c r="R369" i="4" s="1"/>
  <c r="E288" i="14"/>
  <c r="E300" i="14" s="1"/>
  <c r="E378" i="4" s="1"/>
  <c r="E380" i="4" s="1"/>
  <c r="E388" i="4" s="1"/>
  <c r="E398" i="4" s="1"/>
  <c r="E287" i="14"/>
  <c r="E299" i="14" s="1"/>
  <c r="E377" i="4" s="1"/>
  <c r="E379" i="4" s="1"/>
  <c r="E387" i="4" s="1"/>
  <c r="E397" i="4" s="1"/>
  <c r="M288" i="14"/>
  <c r="M300" i="14" s="1"/>
  <c r="M378" i="4" s="1"/>
  <c r="M380" i="4" s="1"/>
  <c r="M388" i="4" s="1"/>
  <c r="M398" i="4" s="1"/>
  <c r="M287" i="14"/>
  <c r="M299" i="14" s="1"/>
  <c r="M377" i="4" s="1"/>
  <c r="M379" i="4" s="1"/>
  <c r="M387" i="4" s="1"/>
  <c r="M397" i="4" s="1"/>
  <c r="D288" i="14"/>
  <c r="D300" i="14" s="1"/>
  <c r="D378" i="4" s="1"/>
  <c r="D380" i="4" s="1"/>
  <c r="D388" i="4" s="1"/>
  <c r="D398" i="4" s="1"/>
  <c r="D287" i="14"/>
  <c r="D299" i="14" s="1"/>
  <c r="D377" i="4" s="1"/>
  <c r="D379" i="4" s="1"/>
  <c r="D387" i="4" s="1"/>
  <c r="D397" i="4" s="1"/>
  <c r="L288" i="14"/>
  <c r="L300" i="14" s="1"/>
  <c r="L378" i="4" s="1"/>
  <c r="L380" i="4" s="1"/>
  <c r="L388" i="4" s="1"/>
  <c r="L398" i="4" s="1"/>
  <c r="L287" i="14"/>
  <c r="L299" i="14" s="1"/>
  <c r="L377" i="4" s="1"/>
  <c r="L379" i="4" s="1"/>
  <c r="L387" i="4" s="1"/>
  <c r="L397" i="4" s="1"/>
  <c r="C288" i="14"/>
  <c r="C300" i="14" s="1"/>
  <c r="C378" i="4" s="1"/>
  <c r="C287" i="14"/>
  <c r="C299" i="14" s="1"/>
  <c r="C377" i="4" s="1"/>
  <c r="K288" i="14"/>
  <c r="K300" i="14" s="1"/>
  <c r="K378" i="4" s="1"/>
  <c r="K380" i="4" s="1"/>
  <c r="K287" i="14"/>
  <c r="K299" i="14" s="1"/>
  <c r="K377" i="4" s="1"/>
  <c r="K379" i="4" s="1"/>
  <c r="K387" i="4" s="1"/>
  <c r="K397" i="4" s="1"/>
  <c r="G288" i="14"/>
  <c r="G300" i="14" s="1"/>
  <c r="G378" i="4" s="1"/>
  <c r="G380" i="4" s="1"/>
  <c r="G388" i="4" s="1"/>
  <c r="G398" i="4" s="1"/>
  <c r="D309" i="14"/>
  <c r="D321" i="14" s="1"/>
  <c r="D308" i="14"/>
  <c r="D320" i="14" s="1"/>
  <c r="L309" i="14"/>
  <c r="L321" i="14" s="1"/>
  <c r="L308" i="14"/>
  <c r="L320" i="14" s="1"/>
  <c r="C309" i="14"/>
  <c r="C321" i="14" s="1"/>
  <c r="C308" i="14"/>
  <c r="C320" i="14" s="1"/>
  <c r="K309" i="14"/>
  <c r="K321" i="14" s="1"/>
  <c r="K308" i="14"/>
  <c r="K320" i="14" s="1"/>
  <c r="J309" i="14"/>
  <c r="J321" i="14" s="1"/>
  <c r="J308" i="14"/>
  <c r="J320" i="14" s="1"/>
  <c r="R309" i="14"/>
  <c r="R321" i="14" s="1"/>
  <c r="R308" i="14"/>
  <c r="R320" i="14" s="1"/>
  <c r="E330" i="14"/>
  <c r="M330" i="14"/>
  <c r="D329" i="14"/>
  <c r="I351" i="14"/>
  <c r="I363" i="14" s="1"/>
  <c r="I350" i="14"/>
  <c r="I362" i="14" s="1"/>
  <c r="Q351" i="14"/>
  <c r="Q363" i="14" s="1"/>
  <c r="Q350" i="14"/>
  <c r="H351" i="14"/>
  <c r="H363" i="14" s="1"/>
  <c r="H350" i="14"/>
  <c r="H362" i="14" s="1"/>
  <c r="P351" i="14"/>
  <c r="P363" i="14" s="1"/>
  <c r="P350" i="14"/>
  <c r="P362" i="14" s="1"/>
  <c r="G351" i="14"/>
  <c r="G363" i="14" s="1"/>
  <c r="G350" i="14"/>
  <c r="G362" i="14" s="1"/>
  <c r="O351" i="14"/>
  <c r="O363" i="14" s="1"/>
  <c r="O350" i="14"/>
  <c r="O362" i="14" s="1"/>
  <c r="H372" i="14"/>
  <c r="H384" i="14" s="1"/>
  <c r="H490" i="4" s="1"/>
  <c r="H492" i="4" s="1"/>
  <c r="H500" i="4" s="1"/>
  <c r="H510" i="4" s="1"/>
  <c r="H371" i="14"/>
  <c r="H383" i="14" s="1"/>
  <c r="H489" i="4" s="1"/>
  <c r="H491" i="4" s="1"/>
  <c r="H499" i="4" s="1"/>
  <c r="H509" i="4" s="1"/>
  <c r="Q372" i="14"/>
  <c r="Q384" i="14" s="1"/>
  <c r="Q490" i="4" s="1"/>
  <c r="Q492" i="4" s="1"/>
  <c r="Q500" i="4" s="1"/>
  <c r="Q510" i="4" s="1"/>
  <c r="Q371" i="14"/>
  <c r="Q383" i="14" s="1"/>
  <c r="Q489" i="4" s="1"/>
  <c r="Q491" i="4" s="1"/>
  <c r="P372" i="14"/>
  <c r="P384" i="14" s="1"/>
  <c r="P490" i="4" s="1"/>
  <c r="P492" i="4" s="1"/>
  <c r="P500" i="4" s="1"/>
  <c r="P510" i="4" s="1"/>
  <c r="P371" i="14"/>
  <c r="P383" i="14" s="1"/>
  <c r="P489" i="4" s="1"/>
  <c r="P491" i="4" s="1"/>
  <c r="P499" i="4" s="1"/>
  <c r="P509" i="4" s="1"/>
  <c r="G372" i="14"/>
  <c r="G384" i="14" s="1"/>
  <c r="G490" i="4" s="1"/>
  <c r="G492" i="4" s="1"/>
  <c r="G500" i="4" s="1"/>
  <c r="G510" i="4" s="1"/>
  <c r="G371" i="14"/>
  <c r="G383" i="14" s="1"/>
  <c r="G489" i="4" s="1"/>
  <c r="G491" i="4" s="1"/>
  <c r="G499" i="4" s="1"/>
  <c r="G509" i="4" s="1"/>
  <c r="O372" i="14"/>
  <c r="O384" i="14" s="1"/>
  <c r="O490" i="4" s="1"/>
  <c r="O492" i="4" s="1"/>
  <c r="O500" i="4" s="1"/>
  <c r="O510" i="4" s="1"/>
  <c r="O371" i="14"/>
  <c r="O383" i="14" s="1"/>
  <c r="O489" i="4" s="1"/>
  <c r="O491" i="4" s="1"/>
  <c r="O499" i="4" s="1"/>
  <c r="O509" i="4" s="1"/>
  <c r="F372" i="14"/>
  <c r="F384" i="14" s="1"/>
  <c r="F490" i="4" s="1"/>
  <c r="F492" i="4" s="1"/>
  <c r="F500" i="4" s="1"/>
  <c r="F510" i="4" s="1"/>
  <c r="F371" i="14"/>
  <c r="F383" i="14" s="1"/>
  <c r="F489" i="4" s="1"/>
  <c r="F491" i="4" s="1"/>
  <c r="F499" i="4" s="1"/>
  <c r="F509" i="4" s="1"/>
  <c r="D414" i="14"/>
  <c r="D426" i="14" s="1"/>
  <c r="D546" i="4" s="1"/>
  <c r="D548" i="4" s="1"/>
  <c r="D413" i="14"/>
  <c r="D425" i="14" s="1"/>
  <c r="D545" i="4" s="1"/>
  <c r="D547" i="4" s="1"/>
  <c r="D555" i="4" s="1"/>
  <c r="D565" i="4" s="1"/>
  <c r="L414" i="14"/>
  <c r="L426" i="14" s="1"/>
  <c r="L546" i="4" s="1"/>
  <c r="L548" i="4" s="1"/>
  <c r="L413" i="14"/>
  <c r="L425" i="14" s="1"/>
  <c r="L545" i="4" s="1"/>
  <c r="L547" i="4" s="1"/>
  <c r="L555" i="4" s="1"/>
  <c r="L565" i="4" s="1"/>
  <c r="S159" i="21"/>
  <c r="E161" i="14"/>
  <c r="E173" i="14" s="1"/>
  <c r="E209" i="4" s="1"/>
  <c r="E211" i="4" s="1"/>
  <c r="E219" i="4" s="1"/>
  <c r="E229" i="4" s="1"/>
  <c r="F204" i="14"/>
  <c r="F216" i="14" s="1"/>
  <c r="F266" i="4" s="1"/>
  <c r="F268" i="4" s="1"/>
  <c r="F276" i="4" s="1"/>
  <c r="F286" i="4" s="1"/>
  <c r="N204" i="14"/>
  <c r="N216" i="14" s="1"/>
  <c r="N266" i="4" s="1"/>
  <c r="N268" i="4" s="1"/>
  <c r="N276" i="4" s="1"/>
  <c r="N286" i="4" s="1"/>
  <c r="L203" i="14"/>
  <c r="L215" i="14" s="1"/>
  <c r="L265" i="4" s="1"/>
  <c r="L267" i="4" s="1"/>
  <c r="L275" i="4" s="1"/>
  <c r="L285" i="4" s="1"/>
  <c r="E225" i="14"/>
  <c r="E237" i="14" s="1"/>
  <c r="E294" i="4" s="1"/>
  <c r="E296" i="4" s="1"/>
  <c r="E304" i="4" s="1"/>
  <c r="E314" i="4" s="1"/>
  <c r="M225" i="14"/>
  <c r="M237" i="14" s="1"/>
  <c r="M294" i="4" s="1"/>
  <c r="M296" i="4" s="1"/>
  <c r="M304" i="4" s="1"/>
  <c r="M314" i="4" s="1"/>
  <c r="K224" i="14"/>
  <c r="K236" i="14" s="1"/>
  <c r="K293" i="4" s="1"/>
  <c r="K295" i="4" s="1"/>
  <c r="K303" i="4" s="1"/>
  <c r="K313" i="4" s="1"/>
  <c r="D246" i="14"/>
  <c r="D258" i="14" s="1"/>
  <c r="D322" i="4" s="1"/>
  <c r="D324" i="4" s="1"/>
  <c r="D332" i="4" s="1"/>
  <c r="D342" i="4" s="1"/>
  <c r="L246" i="14"/>
  <c r="L258" i="14" s="1"/>
  <c r="L322" i="4" s="1"/>
  <c r="L324" i="4" s="1"/>
  <c r="L332" i="4" s="1"/>
  <c r="L342" i="4" s="1"/>
  <c r="J245" i="14"/>
  <c r="J257" i="14" s="1"/>
  <c r="J321" i="4" s="1"/>
  <c r="J323" i="4" s="1"/>
  <c r="J331" i="4" s="1"/>
  <c r="J341" i="4" s="1"/>
  <c r="F288" i="14"/>
  <c r="F300" i="14" s="1"/>
  <c r="F378" i="4" s="1"/>
  <c r="F380" i="4" s="1"/>
  <c r="F388" i="4" s="1"/>
  <c r="F398" i="4" s="1"/>
  <c r="F287" i="14"/>
  <c r="F299" i="14" s="1"/>
  <c r="F377" i="4" s="1"/>
  <c r="F379" i="4" s="1"/>
  <c r="F387" i="4" s="1"/>
  <c r="F397" i="4" s="1"/>
  <c r="N288" i="14"/>
  <c r="N300" i="14" s="1"/>
  <c r="N378" i="4" s="1"/>
  <c r="N380" i="4" s="1"/>
  <c r="N388" i="4" s="1"/>
  <c r="N398" i="4" s="1"/>
  <c r="N287" i="14"/>
  <c r="N299" i="14" s="1"/>
  <c r="N377" i="4" s="1"/>
  <c r="N379" i="4" s="1"/>
  <c r="N387" i="4" s="1"/>
  <c r="N397" i="4" s="1"/>
  <c r="H288" i="14"/>
  <c r="H300" i="14" s="1"/>
  <c r="H378" i="4" s="1"/>
  <c r="H380" i="4" s="1"/>
  <c r="E309" i="14"/>
  <c r="E321" i="14" s="1"/>
  <c r="E308" i="14"/>
  <c r="E320" i="14" s="1"/>
  <c r="M309" i="14"/>
  <c r="M321" i="14" s="1"/>
  <c r="M308" i="14"/>
  <c r="M320" i="14" s="1"/>
  <c r="M329" i="14"/>
  <c r="L330" i="14"/>
  <c r="J351" i="14"/>
  <c r="J363" i="14" s="1"/>
  <c r="J350" i="14"/>
  <c r="J362" i="14" s="1"/>
  <c r="R351" i="14"/>
  <c r="R363" i="14" s="1"/>
  <c r="R350" i="14"/>
  <c r="R362" i="14" s="1"/>
  <c r="I372" i="14"/>
  <c r="I384" i="14" s="1"/>
  <c r="I490" i="4" s="1"/>
  <c r="I492" i="4" s="1"/>
  <c r="I500" i="4" s="1"/>
  <c r="I510" i="4" s="1"/>
  <c r="I371" i="14"/>
  <c r="I383" i="14" s="1"/>
  <c r="I489" i="4" s="1"/>
  <c r="I491" i="4" s="1"/>
  <c r="I499" i="4" s="1"/>
  <c r="I509" i="4" s="1"/>
  <c r="R372" i="14"/>
  <c r="R384" i="14" s="1"/>
  <c r="R490" i="4" s="1"/>
  <c r="R492" i="4" s="1"/>
  <c r="R500" i="4" s="1"/>
  <c r="R510" i="4" s="1"/>
  <c r="R371" i="14"/>
  <c r="R383" i="14" s="1"/>
  <c r="R489" i="4" s="1"/>
  <c r="R491" i="4" s="1"/>
  <c r="R499" i="4" s="1"/>
  <c r="R509" i="4" s="1"/>
  <c r="R393" i="14"/>
  <c r="R405" i="14" s="1"/>
  <c r="R518" i="4" s="1"/>
  <c r="R520" i="4" s="1"/>
  <c r="E159" i="15"/>
  <c r="M159" i="15"/>
  <c r="D393" i="14"/>
  <c r="D392" i="14"/>
  <c r="D404" i="14" s="1"/>
  <c r="D517" i="4" s="1"/>
  <c r="D519" i="4" s="1"/>
  <c r="D527" i="4" s="1"/>
  <c r="D537" i="4" s="1"/>
  <c r="L393" i="14"/>
  <c r="L405" i="14" s="1"/>
  <c r="L518" i="4" s="1"/>
  <c r="L520" i="4" s="1"/>
  <c r="L392" i="14"/>
  <c r="L404" i="14" s="1"/>
  <c r="L517" i="4" s="1"/>
  <c r="L519" i="4" s="1"/>
  <c r="L527" i="4" s="1"/>
  <c r="L537" i="4" s="1"/>
  <c r="C393" i="14"/>
  <c r="C405" i="14" s="1"/>
  <c r="C518" i="4" s="1"/>
  <c r="C392" i="14"/>
  <c r="C404" i="14" s="1"/>
  <c r="C517" i="4" s="1"/>
  <c r="K393" i="14"/>
  <c r="K405" i="14" s="1"/>
  <c r="K518" i="4" s="1"/>
  <c r="K520" i="4" s="1"/>
  <c r="K392" i="14"/>
  <c r="K404" i="14" s="1"/>
  <c r="K517" i="4" s="1"/>
  <c r="K519" i="4" s="1"/>
  <c r="K527" i="4" s="1"/>
  <c r="K537" i="4" s="1"/>
  <c r="J392" i="14"/>
  <c r="J404" i="14" s="1"/>
  <c r="J517" i="4" s="1"/>
  <c r="J519" i="4" s="1"/>
  <c r="J527" i="4" s="1"/>
  <c r="J537" i="4" s="1"/>
  <c r="J393" i="14"/>
  <c r="J405" i="14" s="1"/>
  <c r="J518" i="4" s="1"/>
  <c r="J520" i="4" s="1"/>
  <c r="D162" i="14"/>
  <c r="D174" i="14" s="1"/>
  <c r="D210" i="4" s="1"/>
  <c r="D212" i="4" s="1"/>
  <c r="D220" i="4" s="1"/>
  <c r="D230" i="4" s="1"/>
  <c r="D161" i="14"/>
  <c r="D173" i="14" s="1"/>
  <c r="D209" i="4" s="1"/>
  <c r="D211" i="4" s="1"/>
  <c r="D219" i="4" s="1"/>
  <c r="D229" i="4" s="1"/>
  <c r="L162" i="14"/>
  <c r="L174" i="14" s="1"/>
  <c r="L210" i="4" s="1"/>
  <c r="L212" i="4" s="1"/>
  <c r="L220" i="4" s="1"/>
  <c r="L230" i="4" s="1"/>
  <c r="L161" i="14"/>
  <c r="L173" i="14" s="1"/>
  <c r="L209" i="4" s="1"/>
  <c r="L211" i="4" s="1"/>
  <c r="L219" i="4" s="1"/>
  <c r="L229" i="4" s="1"/>
  <c r="G183" i="14"/>
  <c r="G195" i="14" s="1"/>
  <c r="G238" i="4" s="1"/>
  <c r="G240" i="4" s="1"/>
  <c r="G182" i="14"/>
  <c r="G194" i="14" s="1"/>
  <c r="G237" i="4" s="1"/>
  <c r="G239" i="4" s="1"/>
  <c r="G247" i="4" s="1"/>
  <c r="G257" i="4" s="1"/>
  <c r="O183" i="14"/>
  <c r="O195" i="14" s="1"/>
  <c r="O238" i="4" s="1"/>
  <c r="O240" i="4" s="1"/>
  <c r="O182" i="14"/>
  <c r="O194" i="14" s="1"/>
  <c r="O237" i="4" s="1"/>
  <c r="O239" i="4" s="1"/>
  <c r="O247" i="4" s="1"/>
  <c r="O257" i="4" s="1"/>
  <c r="E393" i="14"/>
  <c r="E405" i="14" s="1"/>
  <c r="E518" i="4" s="1"/>
  <c r="E520" i="4" s="1"/>
  <c r="E392" i="14"/>
  <c r="E404" i="14" s="1"/>
  <c r="E517" i="4" s="1"/>
  <c r="E519" i="4" s="1"/>
  <c r="E527" i="4" s="1"/>
  <c r="E537" i="4" s="1"/>
  <c r="M393" i="14"/>
  <c r="M405" i="14" s="1"/>
  <c r="M518" i="4" s="1"/>
  <c r="M520" i="4" s="1"/>
  <c r="M392" i="14"/>
  <c r="M404" i="14" s="1"/>
  <c r="M517" i="4" s="1"/>
  <c r="M519" i="4" s="1"/>
  <c r="M527" i="4" s="1"/>
  <c r="M537" i="4" s="1"/>
  <c r="F413" i="14"/>
  <c r="F425" i="14" s="1"/>
  <c r="F545" i="4" s="1"/>
  <c r="F547" i="4" s="1"/>
  <c r="F555" i="4" s="1"/>
  <c r="F565" i="4" s="1"/>
  <c r="N413" i="14"/>
  <c r="N425" i="14" s="1"/>
  <c r="N545" i="4" s="1"/>
  <c r="N547" i="4" s="1"/>
  <c r="N555" i="4" s="1"/>
  <c r="N565" i="4" s="1"/>
  <c r="E414" i="14"/>
  <c r="E426" i="14" s="1"/>
  <c r="E546" i="4" s="1"/>
  <c r="E548" i="4" s="1"/>
  <c r="M414" i="14"/>
  <c r="M426" i="14" s="1"/>
  <c r="M546" i="4" s="1"/>
  <c r="M548" i="4" s="1"/>
  <c r="H204" i="14"/>
  <c r="H216" i="14" s="1"/>
  <c r="H266" i="4" s="1"/>
  <c r="H268" i="4" s="1"/>
  <c r="H203" i="14"/>
  <c r="H215" i="14" s="1"/>
  <c r="H265" i="4" s="1"/>
  <c r="H267" i="4" s="1"/>
  <c r="H275" i="4" s="1"/>
  <c r="H285" i="4" s="1"/>
  <c r="P204" i="14"/>
  <c r="P216" i="14" s="1"/>
  <c r="P266" i="4" s="1"/>
  <c r="P268" i="4" s="1"/>
  <c r="P203" i="14"/>
  <c r="P215" i="14" s="1"/>
  <c r="P265" i="4" s="1"/>
  <c r="P267" i="4" s="1"/>
  <c r="P275" i="4" s="1"/>
  <c r="P285" i="4" s="1"/>
  <c r="C203" i="14"/>
  <c r="C215" i="14" s="1"/>
  <c r="C265" i="4" s="1"/>
  <c r="G225" i="14"/>
  <c r="G237" i="14" s="1"/>
  <c r="G294" i="4" s="1"/>
  <c r="G296" i="4" s="1"/>
  <c r="G304" i="4" s="1"/>
  <c r="G314" i="4" s="1"/>
  <c r="G224" i="14"/>
  <c r="G236" i="14" s="1"/>
  <c r="G293" i="4" s="1"/>
  <c r="G295" i="4" s="1"/>
  <c r="G303" i="4" s="1"/>
  <c r="G313" i="4" s="1"/>
  <c r="O225" i="14"/>
  <c r="O237" i="14" s="1"/>
  <c r="O294" i="4" s="1"/>
  <c r="O296" i="4" s="1"/>
  <c r="O304" i="4" s="1"/>
  <c r="O314" i="4" s="1"/>
  <c r="O224" i="14"/>
  <c r="O236" i="14" s="1"/>
  <c r="O293" i="4" s="1"/>
  <c r="O295" i="4" s="1"/>
  <c r="O303" i="4" s="1"/>
  <c r="O313" i="4" s="1"/>
  <c r="R224" i="14"/>
  <c r="R236" i="14" s="1"/>
  <c r="R293" i="4" s="1"/>
  <c r="R295" i="4" s="1"/>
  <c r="R303" i="4" s="1"/>
  <c r="R313" i="4" s="1"/>
  <c r="F246" i="14"/>
  <c r="F258" i="14" s="1"/>
  <c r="F322" i="4" s="1"/>
  <c r="F324" i="4" s="1"/>
  <c r="F332" i="4" s="1"/>
  <c r="F342" i="4" s="1"/>
  <c r="F245" i="14"/>
  <c r="F257" i="14" s="1"/>
  <c r="F321" i="4" s="1"/>
  <c r="F323" i="4" s="1"/>
  <c r="F331" i="4" s="1"/>
  <c r="F341" i="4" s="1"/>
  <c r="N246" i="14"/>
  <c r="N258" i="14" s="1"/>
  <c r="N322" i="4" s="1"/>
  <c r="N324" i="4" s="1"/>
  <c r="N332" i="4" s="1"/>
  <c r="N342" i="4" s="1"/>
  <c r="N245" i="14"/>
  <c r="N257" i="14" s="1"/>
  <c r="N321" i="4" s="1"/>
  <c r="N323" i="4" s="1"/>
  <c r="N331" i="4" s="1"/>
  <c r="N341" i="4" s="1"/>
  <c r="Q245" i="14"/>
  <c r="Q257" i="14" s="1"/>
  <c r="Q321" i="4" s="1"/>
  <c r="Q323" i="4" s="1"/>
  <c r="Q331" i="4" s="1"/>
  <c r="Q341" i="4" s="1"/>
  <c r="F267" i="14"/>
  <c r="F279" i="14" s="1"/>
  <c r="F350" i="4" s="1"/>
  <c r="F352" i="4" s="1"/>
  <c r="F266" i="14"/>
  <c r="F278" i="14" s="1"/>
  <c r="F349" i="4" s="1"/>
  <c r="F351" i="4" s="1"/>
  <c r="F359" i="4" s="1"/>
  <c r="F369" i="4" s="1"/>
  <c r="N267" i="14"/>
  <c r="N279" i="14" s="1"/>
  <c r="N350" i="4" s="1"/>
  <c r="N352" i="4" s="1"/>
  <c r="N266" i="14"/>
  <c r="N278" i="14" s="1"/>
  <c r="N349" i="4" s="1"/>
  <c r="N351" i="4" s="1"/>
  <c r="N359" i="4" s="1"/>
  <c r="N369" i="4" s="1"/>
  <c r="E267" i="14"/>
  <c r="E279" i="14" s="1"/>
  <c r="E350" i="4" s="1"/>
  <c r="S350" i="4" s="1"/>
  <c r="E266" i="14"/>
  <c r="E278" i="14" s="1"/>
  <c r="E349" i="4" s="1"/>
  <c r="E351" i="4" s="1"/>
  <c r="E359" i="4" s="1"/>
  <c r="E369" i="4" s="1"/>
  <c r="M267" i="14"/>
  <c r="M279" i="14" s="1"/>
  <c r="M350" i="4" s="1"/>
  <c r="M352" i="4" s="1"/>
  <c r="M266" i="14"/>
  <c r="M278" i="14" s="1"/>
  <c r="M349" i="4" s="1"/>
  <c r="M351" i="4" s="1"/>
  <c r="M359" i="4" s="1"/>
  <c r="M369" i="4" s="1"/>
  <c r="I288" i="14"/>
  <c r="I300" i="14" s="1"/>
  <c r="I378" i="4" s="1"/>
  <c r="I380" i="4" s="1"/>
  <c r="I388" i="4" s="1"/>
  <c r="I398" i="4" s="1"/>
  <c r="Q288" i="14"/>
  <c r="Q300" i="14" s="1"/>
  <c r="Q378" i="4" s="1"/>
  <c r="Q380" i="4" s="1"/>
  <c r="Q388" i="4" s="1"/>
  <c r="Q398" i="4" s="1"/>
  <c r="J204" i="14"/>
  <c r="J216" i="14" s="1"/>
  <c r="J266" i="4" s="1"/>
  <c r="J268" i="4" s="1"/>
  <c r="J276" i="4" s="1"/>
  <c r="J286" i="4" s="1"/>
  <c r="J203" i="14"/>
  <c r="J215" i="14" s="1"/>
  <c r="J265" i="4" s="1"/>
  <c r="J267" i="4" s="1"/>
  <c r="J275" i="4" s="1"/>
  <c r="J285" i="4" s="1"/>
  <c r="R204" i="14"/>
  <c r="R216" i="14" s="1"/>
  <c r="R266" i="4" s="1"/>
  <c r="R268" i="4" s="1"/>
  <c r="R276" i="4" s="1"/>
  <c r="R286" i="4" s="1"/>
  <c r="R203" i="14"/>
  <c r="R215" i="14" s="1"/>
  <c r="R265" i="4" s="1"/>
  <c r="R267" i="4" s="1"/>
  <c r="R275" i="4" s="1"/>
  <c r="R285" i="4" s="1"/>
  <c r="D203" i="14"/>
  <c r="D215" i="14" s="1"/>
  <c r="D265" i="4" s="1"/>
  <c r="D267" i="4" s="1"/>
  <c r="D275" i="4" s="1"/>
  <c r="D285" i="4" s="1"/>
  <c r="I225" i="14"/>
  <c r="I237" i="14" s="1"/>
  <c r="I294" i="4" s="1"/>
  <c r="I296" i="4" s="1"/>
  <c r="I224" i="14"/>
  <c r="I236" i="14" s="1"/>
  <c r="I293" i="4" s="1"/>
  <c r="I295" i="4" s="1"/>
  <c r="I303" i="4" s="1"/>
  <c r="I313" i="4" s="1"/>
  <c r="Q225" i="14"/>
  <c r="Q237" i="14" s="1"/>
  <c r="Q294" i="4" s="1"/>
  <c r="Q296" i="4" s="1"/>
  <c r="Q224" i="14"/>
  <c r="Q236" i="14" s="1"/>
  <c r="Q293" i="4" s="1"/>
  <c r="Q295" i="4" s="1"/>
  <c r="Q303" i="4" s="1"/>
  <c r="Q313" i="4" s="1"/>
  <c r="C224" i="14"/>
  <c r="C236" i="14" s="1"/>
  <c r="C293" i="4" s="1"/>
  <c r="H246" i="14"/>
  <c r="H258" i="14" s="1"/>
  <c r="H322" i="4" s="1"/>
  <c r="H324" i="4" s="1"/>
  <c r="H332" i="4" s="1"/>
  <c r="H342" i="4" s="1"/>
  <c r="H245" i="14"/>
  <c r="H257" i="14" s="1"/>
  <c r="H321" i="4" s="1"/>
  <c r="H323" i="4" s="1"/>
  <c r="H331" i="4" s="1"/>
  <c r="H341" i="4" s="1"/>
  <c r="P246" i="14"/>
  <c r="P258" i="14" s="1"/>
  <c r="P322" i="4" s="1"/>
  <c r="P324" i="4" s="1"/>
  <c r="P332" i="4" s="1"/>
  <c r="P342" i="4" s="1"/>
  <c r="P245" i="14"/>
  <c r="P257" i="14" s="1"/>
  <c r="P321" i="4" s="1"/>
  <c r="P323" i="4" s="1"/>
  <c r="P331" i="4" s="1"/>
  <c r="P341" i="4" s="1"/>
  <c r="R245" i="14"/>
  <c r="R257" i="14" s="1"/>
  <c r="R321" i="4" s="1"/>
  <c r="R323" i="4" s="1"/>
  <c r="R331" i="4" s="1"/>
  <c r="R341" i="4" s="1"/>
  <c r="G267" i="14"/>
  <c r="G279" i="14" s="1"/>
  <c r="G350" i="4" s="1"/>
  <c r="G352" i="4" s="1"/>
  <c r="G266" i="14"/>
  <c r="G278" i="14" s="1"/>
  <c r="G349" i="4" s="1"/>
  <c r="G351" i="4" s="1"/>
  <c r="G359" i="4" s="1"/>
  <c r="G369" i="4" s="1"/>
  <c r="O267" i="14"/>
  <c r="O279" i="14" s="1"/>
  <c r="O350" i="4" s="1"/>
  <c r="O352" i="4" s="1"/>
  <c r="O266" i="14"/>
  <c r="O278" i="14" s="1"/>
  <c r="O349" i="4" s="1"/>
  <c r="O351" i="4" s="1"/>
  <c r="O359" i="4" s="1"/>
  <c r="O369" i="4" s="1"/>
  <c r="J288" i="14"/>
  <c r="J300" i="14" s="1"/>
  <c r="J378" i="4" s="1"/>
  <c r="J380" i="4" s="1"/>
  <c r="J388" i="4" s="1"/>
  <c r="J398" i="4" s="1"/>
  <c r="R288" i="14"/>
  <c r="R300" i="14" s="1"/>
  <c r="R378" i="4" s="1"/>
  <c r="R380" i="4" s="1"/>
  <c r="R388" i="4" s="1"/>
  <c r="R398" i="4" s="1"/>
  <c r="J330" i="14"/>
  <c r="J329" i="14"/>
  <c r="R330" i="14"/>
  <c r="R329" i="14"/>
  <c r="I330" i="14"/>
  <c r="I329" i="14"/>
  <c r="Q330" i="14"/>
  <c r="H330" i="14"/>
  <c r="H329" i="14"/>
  <c r="P329" i="14"/>
  <c r="O329" i="14"/>
  <c r="S136" i="15"/>
  <c r="I287" i="14"/>
  <c r="I299" i="14" s="1"/>
  <c r="I377" i="4" s="1"/>
  <c r="I379" i="4" s="1"/>
  <c r="I387" i="4" s="1"/>
  <c r="I397" i="4" s="1"/>
  <c r="Q287" i="14"/>
  <c r="Q299" i="14" s="1"/>
  <c r="Q377" i="4" s="1"/>
  <c r="Q379" i="4" s="1"/>
  <c r="Q387" i="4" s="1"/>
  <c r="Q397" i="4" s="1"/>
  <c r="H308" i="14"/>
  <c r="H320" i="14" s="1"/>
  <c r="P308" i="14"/>
  <c r="P320" i="14" s="1"/>
  <c r="J372" i="14"/>
  <c r="J384" i="14" s="1"/>
  <c r="J490" i="4" s="1"/>
  <c r="J492" i="4" s="1"/>
  <c r="J500" i="4" s="1"/>
  <c r="J510" i="4" s="1"/>
  <c r="E151" i="15"/>
  <c r="M151" i="15"/>
  <c r="S139" i="16"/>
  <c r="S163" i="16"/>
  <c r="F203" i="14"/>
  <c r="F215" i="14" s="1"/>
  <c r="F265" i="4" s="1"/>
  <c r="F267" i="4" s="1"/>
  <c r="F275" i="4" s="1"/>
  <c r="F285" i="4" s="1"/>
  <c r="N203" i="14"/>
  <c r="N215" i="14" s="1"/>
  <c r="N265" i="4" s="1"/>
  <c r="N267" i="4" s="1"/>
  <c r="N275" i="4" s="1"/>
  <c r="N285" i="4" s="1"/>
  <c r="E224" i="14"/>
  <c r="E236" i="14" s="1"/>
  <c r="E293" i="4" s="1"/>
  <c r="E295" i="4" s="1"/>
  <c r="E303" i="4" s="1"/>
  <c r="E313" i="4" s="1"/>
  <c r="M224" i="14"/>
  <c r="M236" i="14" s="1"/>
  <c r="M293" i="4" s="1"/>
  <c r="M295" i="4" s="1"/>
  <c r="M303" i="4" s="1"/>
  <c r="M313" i="4" s="1"/>
  <c r="D245" i="14"/>
  <c r="D257" i="14" s="1"/>
  <c r="D321" i="4" s="1"/>
  <c r="D323" i="4" s="1"/>
  <c r="D331" i="4" s="1"/>
  <c r="D341" i="4" s="1"/>
  <c r="L245" i="14"/>
  <c r="L257" i="14" s="1"/>
  <c r="L321" i="4" s="1"/>
  <c r="L323" i="4" s="1"/>
  <c r="L331" i="4" s="1"/>
  <c r="L341" i="4" s="1"/>
  <c r="C266" i="14"/>
  <c r="C278" i="14" s="1"/>
  <c r="C349" i="4" s="1"/>
  <c r="K266" i="14"/>
  <c r="K278" i="14" s="1"/>
  <c r="K349" i="4" s="1"/>
  <c r="K351" i="4" s="1"/>
  <c r="K359" i="4" s="1"/>
  <c r="K369" i="4" s="1"/>
  <c r="J287" i="14"/>
  <c r="J299" i="14" s="1"/>
  <c r="J377" i="4" s="1"/>
  <c r="J379" i="4" s="1"/>
  <c r="J387" i="4" s="1"/>
  <c r="J397" i="4" s="1"/>
  <c r="R287" i="14"/>
  <c r="R299" i="14" s="1"/>
  <c r="R377" i="4" s="1"/>
  <c r="R379" i="4" s="1"/>
  <c r="R387" i="4" s="1"/>
  <c r="R397" i="4" s="1"/>
  <c r="I308" i="14"/>
  <c r="I320" i="14" s="1"/>
  <c r="Q308" i="14"/>
  <c r="Q320" i="14" s="1"/>
  <c r="F393" i="14"/>
  <c r="F405" i="14" s="1"/>
  <c r="F518" i="4" s="1"/>
  <c r="F520" i="4" s="1"/>
  <c r="J23" i="15"/>
  <c r="D167" i="15"/>
  <c r="S164" i="15"/>
  <c r="S157" i="16"/>
  <c r="S111" i="21"/>
  <c r="S31" i="22"/>
  <c r="S24" i="22"/>
  <c r="F330" i="14"/>
  <c r="F329" i="14"/>
  <c r="N330" i="14"/>
  <c r="N329" i="14"/>
  <c r="L329" i="14"/>
  <c r="E351" i="14"/>
  <c r="E363" i="14" s="1"/>
  <c r="E350" i="14"/>
  <c r="M351" i="14"/>
  <c r="M363" i="14" s="1"/>
  <c r="M350" i="14"/>
  <c r="M362" i="14" s="1"/>
  <c r="K350" i="14"/>
  <c r="K362" i="14" s="1"/>
  <c r="M372" i="14"/>
  <c r="M384" i="14" s="1"/>
  <c r="M490" i="4" s="1"/>
  <c r="M492" i="4" s="1"/>
  <c r="M500" i="4" s="1"/>
  <c r="M510" i="4" s="1"/>
  <c r="M371" i="14"/>
  <c r="M383" i="14" s="1"/>
  <c r="M489" i="4" s="1"/>
  <c r="M491" i="4" s="1"/>
  <c r="M499" i="4" s="1"/>
  <c r="M509" i="4" s="1"/>
  <c r="K371" i="14"/>
  <c r="K383" i="14" s="1"/>
  <c r="K489" i="4" s="1"/>
  <c r="K491" i="4" s="1"/>
  <c r="K499" i="4" s="1"/>
  <c r="K509" i="4" s="1"/>
  <c r="H393" i="14"/>
  <c r="H405" i="14" s="1"/>
  <c r="H518" i="4" s="1"/>
  <c r="H520" i="4" s="1"/>
  <c r="H528" i="4" s="1"/>
  <c r="H538" i="4" s="1"/>
  <c r="H392" i="14"/>
  <c r="H404" i="14" s="1"/>
  <c r="H517" i="4" s="1"/>
  <c r="H519" i="4" s="1"/>
  <c r="H527" i="4" s="1"/>
  <c r="H537" i="4" s="1"/>
  <c r="P393" i="14"/>
  <c r="P405" i="14" s="1"/>
  <c r="P518" i="4" s="1"/>
  <c r="P520" i="4" s="1"/>
  <c r="P528" i="4" s="1"/>
  <c r="P538" i="4" s="1"/>
  <c r="P392" i="14"/>
  <c r="P404" i="14" s="1"/>
  <c r="P517" i="4" s="1"/>
  <c r="P519" i="4" s="1"/>
  <c r="P527" i="4" s="1"/>
  <c r="P537" i="4" s="1"/>
  <c r="G414" i="14"/>
  <c r="G426" i="14" s="1"/>
  <c r="G546" i="4" s="1"/>
  <c r="G548" i="4" s="1"/>
  <c r="G413" i="14"/>
  <c r="G425" i="14" s="1"/>
  <c r="G545" i="4" s="1"/>
  <c r="G547" i="4" s="1"/>
  <c r="G555" i="4" s="1"/>
  <c r="G565" i="4" s="1"/>
  <c r="O414" i="14"/>
  <c r="O426" i="14" s="1"/>
  <c r="O546" i="4" s="1"/>
  <c r="O548" i="4" s="1"/>
  <c r="O413" i="14"/>
  <c r="O425" i="14" s="1"/>
  <c r="O545" i="4" s="1"/>
  <c r="O547" i="4" s="1"/>
  <c r="O555" i="4" s="1"/>
  <c r="O565" i="4" s="1"/>
  <c r="S15" i="15"/>
  <c r="S16" i="15"/>
  <c r="S47" i="15"/>
  <c r="S152" i="15"/>
  <c r="S55" i="16"/>
  <c r="S119" i="16"/>
  <c r="S140" i="22"/>
  <c r="F351" i="14"/>
  <c r="F363" i="14" s="1"/>
  <c r="F350" i="14"/>
  <c r="F362" i="14" s="1"/>
  <c r="N351" i="14"/>
  <c r="N363" i="14" s="1"/>
  <c r="N350" i="14"/>
  <c r="N362" i="14" s="1"/>
  <c r="L350" i="14"/>
  <c r="L362" i="14" s="1"/>
  <c r="E372" i="14"/>
  <c r="E384" i="14" s="1"/>
  <c r="E490" i="4" s="1"/>
  <c r="E492" i="4" s="1"/>
  <c r="E500" i="4" s="1"/>
  <c r="E510" i="4" s="1"/>
  <c r="E371" i="14"/>
  <c r="E383" i="14" s="1"/>
  <c r="E489" i="4" s="1"/>
  <c r="E41" i="3" s="1"/>
  <c r="N372" i="14"/>
  <c r="N384" i="14" s="1"/>
  <c r="N490" i="4" s="1"/>
  <c r="N492" i="4" s="1"/>
  <c r="N500" i="4" s="1"/>
  <c r="N510" i="4" s="1"/>
  <c r="N371" i="14"/>
  <c r="N383" i="14" s="1"/>
  <c r="N489" i="4" s="1"/>
  <c r="N491" i="4" s="1"/>
  <c r="N499" i="4" s="1"/>
  <c r="N509" i="4" s="1"/>
  <c r="L371" i="14"/>
  <c r="L383" i="14" s="1"/>
  <c r="L489" i="4" s="1"/>
  <c r="L491" i="4" s="1"/>
  <c r="L499" i="4" s="1"/>
  <c r="L509" i="4" s="1"/>
  <c r="I393" i="14"/>
  <c r="I405" i="14" s="1"/>
  <c r="I518" i="4" s="1"/>
  <c r="I520" i="4" s="1"/>
  <c r="Q393" i="14"/>
  <c r="Q405" i="14" s="1"/>
  <c r="Q518" i="4" s="1"/>
  <c r="Q520" i="4" s="1"/>
  <c r="H414" i="14"/>
  <c r="H426" i="14" s="1"/>
  <c r="H546" i="4" s="1"/>
  <c r="H548" i="4" s="1"/>
  <c r="P414" i="14"/>
  <c r="P426" i="14" s="1"/>
  <c r="P546" i="4" s="1"/>
  <c r="P548" i="4" s="1"/>
  <c r="P556" i="4" s="1"/>
  <c r="P566" i="4" s="1"/>
  <c r="F414" i="14"/>
  <c r="F426" i="14" s="1"/>
  <c r="F546" i="4" s="1"/>
  <c r="F548" i="4" s="1"/>
  <c r="S39" i="15"/>
  <c r="S15" i="20"/>
  <c r="S47" i="20"/>
  <c r="I151" i="22"/>
  <c r="Q151" i="22"/>
  <c r="S31" i="15"/>
  <c r="S175" i="15"/>
  <c r="S168" i="15"/>
  <c r="S63" i="20"/>
  <c r="S71" i="20"/>
  <c r="S66" i="22"/>
  <c r="I159" i="16"/>
  <c r="Q159" i="16"/>
  <c r="S95" i="20"/>
  <c r="S119" i="20"/>
  <c r="S127" i="20"/>
  <c r="S143" i="20"/>
  <c r="S18" i="15"/>
  <c r="S55" i="15"/>
  <c r="S119" i="15"/>
  <c r="S138" i="15"/>
  <c r="S139" i="15"/>
  <c r="J151" i="15"/>
  <c r="R151" i="15"/>
  <c r="I159" i="15"/>
  <c r="S159" i="15" s="1"/>
  <c r="Q159" i="15"/>
  <c r="I23" i="16"/>
  <c r="S23" i="16" s="1"/>
  <c r="Q23" i="16"/>
  <c r="S71" i="16"/>
  <c r="S135" i="16"/>
  <c r="C143" i="16"/>
  <c r="K143" i="16"/>
  <c r="S136" i="16"/>
  <c r="J143" i="16"/>
  <c r="R143" i="16"/>
  <c r="H151" i="16"/>
  <c r="P151" i="16"/>
  <c r="F151" i="16"/>
  <c r="N151" i="16"/>
  <c r="S152" i="16"/>
  <c r="S168" i="16"/>
  <c r="S63" i="21"/>
  <c r="S103" i="21"/>
  <c r="S34" i="22"/>
  <c r="G18" i="37"/>
  <c r="BJ11" i="37"/>
  <c r="J371" i="14"/>
  <c r="J383" i="14" s="1"/>
  <c r="J489" i="4" s="1"/>
  <c r="J491" i="4" s="1"/>
  <c r="J499" i="4" s="1"/>
  <c r="J509" i="4" s="1"/>
  <c r="I392" i="14"/>
  <c r="I404" i="14" s="1"/>
  <c r="I517" i="4" s="1"/>
  <c r="I519" i="4" s="1"/>
  <c r="I527" i="4" s="1"/>
  <c r="I537" i="4" s="1"/>
  <c r="Q392" i="14"/>
  <c r="Q404" i="14" s="1"/>
  <c r="Q517" i="4" s="1"/>
  <c r="Q519" i="4" s="1"/>
  <c r="Q527" i="4" s="1"/>
  <c r="Q537" i="4" s="1"/>
  <c r="H413" i="14"/>
  <c r="H425" i="14" s="1"/>
  <c r="H545" i="4" s="1"/>
  <c r="H547" i="4" s="1"/>
  <c r="H555" i="4" s="1"/>
  <c r="H565" i="4" s="1"/>
  <c r="P413" i="14"/>
  <c r="P425" i="14" s="1"/>
  <c r="P545" i="4" s="1"/>
  <c r="P547" i="4" s="1"/>
  <c r="P555" i="4" s="1"/>
  <c r="P565" i="4" s="1"/>
  <c r="F23" i="15"/>
  <c r="N23" i="15"/>
  <c r="S23" i="15" s="1"/>
  <c r="S111" i="15"/>
  <c r="F143" i="15"/>
  <c r="S143" i="15" s="1"/>
  <c r="N143" i="15"/>
  <c r="S144" i="15"/>
  <c r="J159" i="15"/>
  <c r="R159" i="15"/>
  <c r="I167" i="15"/>
  <c r="S167" i="15" s="1"/>
  <c r="Q167" i="15"/>
  <c r="J23" i="16"/>
  <c r="R23" i="16"/>
  <c r="S63" i="16"/>
  <c r="S127" i="16"/>
  <c r="D159" i="16"/>
  <c r="L159" i="16"/>
  <c r="S154" i="16"/>
  <c r="S155" i="16"/>
  <c r="C167" i="16"/>
  <c r="S103" i="20"/>
  <c r="S111" i="20"/>
  <c r="S31" i="21"/>
  <c r="S151" i="21"/>
  <c r="I23" i="22"/>
  <c r="Q23" i="22"/>
  <c r="S23" i="22" s="1"/>
  <c r="S146" i="15"/>
  <c r="S160" i="15"/>
  <c r="S144" i="16"/>
  <c r="F159" i="16"/>
  <c r="S159" i="16" s="1"/>
  <c r="N159" i="16"/>
  <c r="S158" i="16"/>
  <c r="S119" i="21"/>
  <c r="S167" i="21"/>
  <c r="S16" i="22"/>
  <c r="S47" i="22"/>
  <c r="S58" i="22"/>
  <c r="S103" i="22"/>
  <c r="S98" i="22"/>
  <c r="S87" i="15"/>
  <c r="I143" i="15"/>
  <c r="Q143" i="15"/>
  <c r="F151" i="15"/>
  <c r="S151" i="15" s="1"/>
  <c r="N151" i="15"/>
  <c r="S149" i="15"/>
  <c r="S150" i="15"/>
  <c r="S154" i="15"/>
  <c r="S155" i="15"/>
  <c r="S18" i="16"/>
  <c r="S39" i="16"/>
  <c r="S103" i="16"/>
  <c r="G143" i="16"/>
  <c r="O143" i="16"/>
  <c r="D151" i="16"/>
  <c r="L151" i="16"/>
  <c r="S151" i="16" s="1"/>
  <c r="S160" i="16"/>
  <c r="S167" i="20"/>
  <c r="S175" i="20"/>
  <c r="S47" i="21"/>
  <c r="S175" i="21"/>
  <c r="S39" i="22"/>
  <c r="S127" i="22"/>
  <c r="S135" i="22"/>
  <c r="S79" i="15"/>
  <c r="J143" i="15"/>
  <c r="R143" i="15"/>
  <c r="S158" i="15"/>
  <c r="S162" i="15"/>
  <c r="S163" i="15"/>
  <c r="S31" i="16"/>
  <c r="S95" i="16"/>
  <c r="S146" i="16"/>
  <c r="S147" i="16"/>
  <c r="D167" i="16"/>
  <c r="L167" i="16"/>
  <c r="S162" i="16"/>
  <c r="S87" i="21"/>
  <c r="S18" i="22"/>
  <c r="S55" i="22"/>
  <c r="S50" i="22"/>
  <c r="J151" i="22"/>
  <c r="R151" i="22"/>
  <c r="S152" i="22"/>
  <c r="C63" i="22"/>
  <c r="K63" i="22"/>
  <c r="S56" i="22"/>
  <c r="S143" i="22"/>
  <c r="S144" i="22"/>
  <c r="K151" i="22"/>
  <c r="D159" i="22"/>
  <c r="L159" i="22"/>
  <c r="S154" i="22"/>
  <c r="BD25" i="25"/>
  <c r="BD24" i="25"/>
  <c r="K25" i="25"/>
  <c r="F21" i="33"/>
  <c r="AS21" i="33"/>
  <c r="BL9" i="39"/>
  <c r="S79" i="22"/>
  <c r="S74" i="22"/>
  <c r="S111" i="22"/>
  <c r="S160" i="22"/>
  <c r="K167" i="22"/>
  <c r="S167" i="22" s="1"/>
  <c r="S175" i="22"/>
  <c r="D40" i="40"/>
  <c r="L40" i="40"/>
  <c r="S87" i="22"/>
  <c r="S82" i="22"/>
  <c r="M151" i="22"/>
  <c r="S149" i="22"/>
  <c r="S150" i="22"/>
  <c r="S162" i="22"/>
  <c r="S163" i="22"/>
  <c r="E56" i="41"/>
  <c r="M56" i="41"/>
  <c r="S95" i="22"/>
  <c r="S90" i="22"/>
  <c r="S119" i="22"/>
  <c r="S114" i="22"/>
  <c r="S159" i="22"/>
  <c r="BR17" i="33"/>
  <c r="H55" i="41"/>
  <c r="P55" i="41"/>
  <c r="BD17" i="26"/>
  <c r="BV10" i="29"/>
  <c r="BR30" i="33"/>
  <c r="F25" i="34"/>
  <c r="BR25" i="34" s="1"/>
  <c r="AS25" i="34"/>
  <c r="B18" i="36"/>
  <c r="R18" i="36"/>
  <c r="K23" i="36" s="1"/>
  <c r="AF11" i="36"/>
  <c r="BJ14" i="37"/>
  <c r="BJ17" i="37"/>
  <c r="F15" i="38"/>
  <c r="V15" i="38"/>
  <c r="AF14" i="38"/>
  <c r="E61" i="39"/>
  <c r="M61" i="39"/>
  <c r="I41" i="40"/>
  <c r="Q41" i="40"/>
  <c r="BS33" i="40"/>
  <c r="BS35" i="40"/>
  <c r="BD12" i="26"/>
  <c r="J15" i="29"/>
  <c r="BV15" i="29" s="1"/>
  <c r="AT15" i="29"/>
  <c r="C18" i="30"/>
  <c r="AM18" i="30"/>
  <c r="J23" i="30" s="1"/>
  <c r="BU11" i="30"/>
  <c r="I19" i="32"/>
  <c r="D23" i="32" s="1"/>
  <c r="AO19" i="32"/>
  <c r="L23" i="32" s="1"/>
  <c r="BR14" i="33"/>
  <c r="BV12" i="35"/>
  <c r="F59" i="39"/>
  <c r="N59" i="39"/>
  <c r="BL13" i="39"/>
  <c r="K60" i="39"/>
  <c r="BL42" i="39"/>
  <c r="BL48" i="39"/>
  <c r="J41" i="40"/>
  <c r="R41" i="40"/>
  <c r="BL39" i="41"/>
  <c r="S133" i="22"/>
  <c r="C151" i="22"/>
  <c r="BV12" i="29"/>
  <c r="E15" i="31"/>
  <c r="C23" i="32"/>
  <c r="U21" i="33"/>
  <c r="BF21" i="33"/>
  <c r="BR16" i="34"/>
  <c r="J15" i="38"/>
  <c r="Z15" i="38"/>
  <c r="BS11" i="40"/>
  <c r="I56" i="41"/>
  <c r="Q56" i="41"/>
  <c r="BV14" i="29"/>
  <c r="AY18" i="32"/>
  <c r="AN31" i="33"/>
  <c r="BQ31" i="33"/>
  <c r="U25" i="34"/>
  <c r="BF25" i="34"/>
  <c r="S21" i="35"/>
  <c r="BV21" i="35" s="1"/>
  <c r="BE21" i="35"/>
  <c r="BL52" i="39"/>
  <c r="BL55" i="39"/>
  <c r="Y15" i="29"/>
  <c r="BJ15" i="29"/>
  <c r="U19" i="32"/>
  <c r="G23" i="32" s="1"/>
  <c r="AW19" i="32"/>
  <c r="O23" i="32" s="1"/>
  <c r="AD21" i="33"/>
  <c r="BL21" i="33"/>
  <c r="BR24" i="33"/>
  <c r="BV16" i="35"/>
  <c r="I59" i="39"/>
  <c r="Q59" i="39"/>
  <c r="F60" i="39"/>
  <c r="N60" i="39"/>
  <c r="E40" i="40"/>
  <c r="M40" i="40"/>
  <c r="BS17" i="40"/>
  <c r="BS19" i="40"/>
  <c r="BL15" i="41"/>
  <c r="BL51" i="41"/>
  <c r="AZ14" i="31"/>
  <c r="AI21" i="33"/>
  <c r="BO21" i="33"/>
  <c r="BR31" i="33"/>
  <c r="BR26" i="33"/>
  <c r="P15" i="38"/>
  <c r="AE15" i="38"/>
  <c r="C60" i="39"/>
  <c r="C40" i="40"/>
  <c r="C41" i="40"/>
  <c r="BL9" i="41"/>
  <c r="C56" i="41"/>
  <c r="AY13" i="32"/>
  <c r="BR11" i="33"/>
  <c r="BR12" i="34"/>
  <c r="BD16" i="25"/>
  <c r="S31" i="3" l="1"/>
  <c r="Q43" i="3"/>
  <c r="Q51" i="3" s="1"/>
  <c r="Q61" i="3" s="1"/>
  <c r="Q499" i="4"/>
  <c r="Q509" i="4" s="1"/>
  <c r="P51" i="4"/>
  <c r="P61" i="4" s="1"/>
  <c r="P15" i="3"/>
  <c r="P23" i="3" s="1"/>
  <c r="P33" i="3" s="1"/>
  <c r="C370" i="4"/>
  <c r="J16" i="3"/>
  <c r="J52" i="4"/>
  <c r="J62" i="4" s="1"/>
  <c r="G52" i="4"/>
  <c r="G62" i="4" s="1"/>
  <c r="G16" i="3"/>
  <c r="S240" i="4"/>
  <c r="C248" i="4"/>
  <c r="S128" i="4"/>
  <c r="S211" i="4"/>
  <c r="C219" i="4"/>
  <c r="F16" i="3"/>
  <c r="F136" i="4"/>
  <c r="F146" i="4" s="1"/>
  <c r="D52" i="4"/>
  <c r="D62" i="4" s="1"/>
  <c r="S212" i="4"/>
  <c r="C220" i="4"/>
  <c r="R16" i="3"/>
  <c r="R52" i="4"/>
  <c r="R62" i="4" s="1"/>
  <c r="S296" i="4"/>
  <c r="C304" i="4"/>
  <c r="C21" i="31"/>
  <c r="AZ15" i="31"/>
  <c r="AY19" i="32"/>
  <c r="S63" i="22"/>
  <c r="F342" i="14"/>
  <c r="F434" i="4" s="1"/>
  <c r="F22" i="6"/>
  <c r="F34" i="6" s="1"/>
  <c r="I342" i="14"/>
  <c r="I434" i="4" s="1"/>
  <c r="I22" i="6"/>
  <c r="I34" i="6" s="1"/>
  <c r="S293" i="4"/>
  <c r="L342" i="14"/>
  <c r="L434" i="4" s="1"/>
  <c r="L22" i="6"/>
  <c r="L34" i="6" s="1"/>
  <c r="R13" i="3"/>
  <c r="G13" i="3"/>
  <c r="O342" i="14"/>
  <c r="O434" i="4" s="1"/>
  <c r="O22" i="6"/>
  <c r="O34" i="6" s="1"/>
  <c r="E27" i="14"/>
  <c r="E8" i="6"/>
  <c r="E20" i="6" s="1"/>
  <c r="L14" i="3"/>
  <c r="H27" i="14"/>
  <c r="H8" i="6"/>
  <c r="H20" i="6" s="1"/>
  <c r="O27" i="14"/>
  <c r="O8" i="6"/>
  <c r="O20" i="6" s="1"/>
  <c r="C341" i="14"/>
  <c r="C433" i="4" s="1"/>
  <c r="C21" i="6"/>
  <c r="O528" i="4"/>
  <c r="O538" i="4" s="1"/>
  <c r="O35" i="3"/>
  <c r="S539" i="4"/>
  <c r="R556" i="4"/>
  <c r="R566" i="4" s="1"/>
  <c r="P276" i="4"/>
  <c r="P286" i="4" s="1"/>
  <c r="F231" i="4"/>
  <c r="F248" i="4" s="1"/>
  <c r="F258" i="4" s="1"/>
  <c r="F343" i="4"/>
  <c r="F360" i="4" s="1"/>
  <c r="F370" i="4" s="1"/>
  <c r="S371" i="4"/>
  <c r="L80" i="4"/>
  <c r="L90" i="4" s="1"/>
  <c r="L7" i="3"/>
  <c r="S489" i="4"/>
  <c r="E352" i="4"/>
  <c r="O52" i="4"/>
  <c r="O62" i="4" s="1"/>
  <c r="O16" i="3"/>
  <c r="D72" i="4"/>
  <c r="R341" i="14"/>
  <c r="R433" i="4" s="1"/>
  <c r="R21" i="6"/>
  <c r="R33" i="6" s="1"/>
  <c r="M341" i="14"/>
  <c r="M433" i="4" s="1"/>
  <c r="M21" i="6"/>
  <c r="M33" i="6" s="1"/>
  <c r="R14" i="3"/>
  <c r="Q47" i="14"/>
  <c r="Q41" i="4" s="1"/>
  <c r="Q7" i="6"/>
  <c r="Q19" i="6" s="1"/>
  <c r="S294" i="4"/>
  <c r="N26" i="14"/>
  <c r="N7" i="6"/>
  <c r="N19" i="6" s="1"/>
  <c r="F71" i="4"/>
  <c r="F13" i="3"/>
  <c r="H13" i="3"/>
  <c r="G341" i="14"/>
  <c r="G433" i="4" s="1"/>
  <c r="G21" i="6"/>
  <c r="G33" i="6" s="1"/>
  <c r="N27" i="14"/>
  <c r="N8" i="6"/>
  <c r="N20" i="6" s="1"/>
  <c r="K27" i="14"/>
  <c r="K8" i="6"/>
  <c r="K20" i="6" s="1"/>
  <c r="I26" i="14"/>
  <c r="I7" i="6"/>
  <c r="I19" i="6" s="1"/>
  <c r="G26" i="14"/>
  <c r="G7" i="6"/>
  <c r="G19" i="6" s="1"/>
  <c r="C342" i="14"/>
  <c r="C434" i="4" s="1"/>
  <c r="C22" i="6"/>
  <c r="G528" i="4"/>
  <c r="G538" i="4" s="1"/>
  <c r="G35" i="3"/>
  <c r="N528" i="4"/>
  <c r="N538" i="4" s="1"/>
  <c r="N35" i="3"/>
  <c r="M528" i="4"/>
  <c r="M538" i="4" s="1"/>
  <c r="M35" i="3"/>
  <c r="J556" i="4"/>
  <c r="J566" i="4" s="1"/>
  <c r="Q556" i="4"/>
  <c r="Q566" i="4" s="1"/>
  <c r="L472" i="4"/>
  <c r="L482" i="4" s="1"/>
  <c r="L35" i="3"/>
  <c r="H276" i="4"/>
  <c r="H286" i="4" s="1"/>
  <c r="S259" i="4"/>
  <c r="Q472" i="4"/>
  <c r="Q482" i="4" s="1"/>
  <c r="Q35" i="3"/>
  <c r="M24" i="4"/>
  <c r="M34" i="4" s="1"/>
  <c r="Q304" i="4"/>
  <c r="Q314" i="4" s="1"/>
  <c r="M80" i="4"/>
  <c r="M90" i="4" s="1"/>
  <c r="P304" i="4"/>
  <c r="P314" i="4" s="1"/>
  <c r="D80" i="4"/>
  <c r="C61" i="4"/>
  <c r="C90" i="4"/>
  <c r="E362" i="14"/>
  <c r="E21" i="6"/>
  <c r="E33" i="6" s="1"/>
  <c r="O341" i="14"/>
  <c r="O433" i="4" s="1"/>
  <c r="O21" i="6"/>
  <c r="O33" i="6" s="1"/>
  <c r="R342" i="14"/>
  <c r="R434" i="4" s="1"/>
  <c r="R22" i="6"/>
  <c r="R34" i="6" s="1"/>
  <c r="Q41" i="3"/>
  <c r="D341" i="14"/>
  <c r="D433" i="4" s="1"/>
  <c r="D21" i="6"/>
  <c r="D33" i="6" s="1"/>
  <c r="J13" i="3"/>
  <c r="C99" i="4"/>
  <c r="S97" i="4"/>
  <c r="Q14" i="3"/>
  <c r="F26" i="14"/>
  <c r="F7" i="6"/>
  <c r="F19" i="6" s="1"/>
  <c r="M26" i="14"/>
  <c r="M7" i="6"/>
  <c r="M19" i="6" s="1"/>
  <c r="O14" i="3"/>
  <c r="M13" i="3"/>
  <c r="P342" i="14"/>
  <c r="P434" i="4" s="1"/>
  <c r="P22" i="6"/>
  <c r="P34" i="6" s="1"/>
  <c r="F27" i="14"/>
  <c r="F8" i="6"/>
  <c r="F20" i="6" s="1"/>
  <c r="C27" i="14"/>
  <c r="C8" i="6"/>
  <c r="N14" i="3"/>
  <c r="I27" i="14"/>
  <c r="I8" i="6"/>
  <c r="I20" i="6" s="1"/>
  <c r="G27" i="14"/>
  <c r="G8" i="6"/>
  <c r="G20" i="6" s="1"/>
  <c r="F528" i="4"/>
  <c r="F538" i="4" s="1"/>
  <c r="F35" i="3"/>
  <c r="E528" i="4"/>
  <c r="E538" i="4" s="1"/>
  <c r="E35" i="3"/>
  <c r="L556" i="4"/>
  <c r="L566" i="4" s="1"/>
  <c r="I556" i="4"/>
  <c r="I566" i="4" s="1"/>
  <c r="D472" i="4"/>
  <c r="D482" i="4" s="1"/>
  <c r="D35" i="3"/>
  <c r="K472" i="4"/>
  <c r="K482" i="4" s="1"/>
  <c r="K35" i="3"/>
  <c r="O24" i="4"/>
  <c r="O34" i="4" s="1"/>
  <c r="O7" i="3"/>
  <c r="O24" i="3" s="1"/>
  <c r="O34" i="3" s="1"/>
  <c r="I472" i="4"/>
  <c r="I482" i="4" s="1"/>
  <c r="I35" i="3"/>
  <c r="E24" i="4"/>
  <c r="E34" i="4" s="1"/>
  <c r="I304" i="4"/>
  <c r="I314" i="4" s="1"/>
  <c r="E80" i="4"/>
  <c r="E90" i="4" s="1"/>
  <c r="K52" i="4"/>
  <c r="K62" i="4" s="1"/>
  <c r="K7" i="3"/>
  <c r="C520" i="4"/>
  <c r="S266" i="4"/>
  <c r="L44" i="4"/>
  <c r="Q44" i="4"/>
  <c r="Q16" i="3" s="1"/>
  <c r="S202" i="4"/>
  <c r="C23" i="36"/>
  <c r="AF18" i="36"/>
  <c r="S167" i="16"/>
  <c r="S143" i="16"/>
  <c r="P341" i="14"/>
  <c r="P433" i="4" s="1"/>
  <c r="P21" i="6"/>
  <c r="P33" i="6" s="1"/>
  <c r="J341" i="14"/>
  <c r="J433" i="4" s="1"/>
  <c r="J21" i="6"/>
  <c r="J33" i="6" s="1"/>
  <c r="M342" i="14"/>
  <c r="M434" i="4" s="1"/>
  <c r="M22" i="6"/>
  <c r="M34" i="6" s="1"/>
  <c r="J14" i="3"/>
  <c r="I13" i="3"/>
  <c r="E26" i="14"/>
  <c r="E7" i="6"/>
  <c r="E19" i="6" s="1"/>
  <c r="M44" i="4"/>
  <c r="M14" i="3"/>
  <c r="O13" i="3"/>
  <c r="P13" i="3"/>
  <c r="S237" i="4"/>
  <c r="R27" i="14"/>
  <c r="R8" i="6"/>
  <c r="R20" i="6" s="1"/>
  <c r="D556" i="4"/>
  <c r="D566" i="4" s="1"/>
  <c r="P343" i="4"/>
  <c r="P360" i="4" s="1"/>
  <c r="P370" i="4" s="1"/>
  <c r="P231" i="4"/>
  <c r="P248" i="4" s="1"/>
  <c r="P258" i="4" s="1"/>
  <c r="Q52" i="4"/>
  <c r="Q62" i="4" s="1"/>
  <c r="Q7" i="3"/>
  <c r="Q24" i="3" s="1"/>
  <c r="Q34" i="3" s="1"/>
  <c r="C472" i="4"/>
  <c r="S455" i="4"/>
  <c r="C35" i="3"/>
  <c r="G24" i="4"/>
  <c r="G34" i="4" s="1"/>
  <c r="R136" i="4"/>
  <c r="R146" i="4" s="1"/>
  <c r="R7" i="3"/>
  <c r="R24" i="3" s="1"/>
  <c r="R34" i="3" s="1"/>
  <c r="M231" i="4"/>
  <c r="M248" i="4" s="1"/>
  <c r="M258" i="4" s="1"/>
  <c r="M343" i="4"/>
  <c r="M360" i="4" s="1"/>
  <c r="M370" i="4" s="1"/>
  <c r="S35" i="4"/>
  <c r="C7" i="3"/>
  <c r="D24" i="4"/>
  <c r="D34" i="4" s="1"/>
  <c r="D7" i="3"/>
  <c r="C509" i="4"/>
  <c r="S500" i="4"/>
  <c r="C295" i="4"/>
  <c r="R43" i="4"/>
  <c r="I43" i="4"/>
  <c r="C286" i="4"/>
  <c r="H43" i="4"/>
  <c r="C100" i="4"/>
  <c r="M43" i="4"/>
  <c r="S192" i="4"/>
  <c r="S63" i="4"/>
  <c r="O43" i="4"/>
  <c r="N44" i="4"/>
  <c r="BR21" i="33"/>
  <c r="AF15" i="38"/>
  <c r="S151" i="22"/>
  <c r="L341" i="14"/>
  <c r="L433" i="4" s="1"/>
  <c r="L21" i="6"/>
  <c r="L33" i="6" s="1"/>
  <c r="H341" i="14"/>
  <c r="H433" i="4" s="1"/>
  <c r="H21" i="6"/>
  <c r="H33" i="6" s="1"/>
  <c r="J342" i="14"/>
  <c r="J434" i="4" s="1"/>
  <c r="J22" i="6"/>
  <c r="J34" i="6" s="1"/>
  <c r="D405" i="14"/>
  <c r="D518" i="4" s="1"/>
  <c r="D22" i="6"/>
  <c r="D34" i="6" s="1"/>
  <c r="E342" i="14"/>
  <c r="E434" i="4" s="1"/>
  <c r="E22" i="6"/>
  <c r="E34" i="6" s="1"/>
  <c r="S377" i="4"/>
  <c r="S125" i="4"/>
  <c r="I14" i="3"/>
  <c r="L26" i="14"/>
  <c r="L7" i="6"/>
  <c r="L19" i="6" s="1"/>
  <c r="N127" i="4"/>
  <c r="N135" i="4" s="1"/>
  <c r="N145" i="4" s="1"/>
  <c r="N13" i="3"/>
  <c r="E13" i="3"/>
  <c r="G14" i="3"/>
  <c r="D14" i="3"/>
  <c r="C547" i="4"/>
  <c r="S545" i="4"/>
  <c r="H14" i="3"/>
  <c r="S238" i="4"/>
  <c r="R26" i="14"/>
  <c r="R7" i="6"/>
  <c r="R19" i="6" s="1"/>
  <c r="O556" i="4"/>
  <c r="O566" i="4" s="1"/>
  <c r="K528" i="4"/>
  <c r="K538" i="4" s="1"/>
  <c r="R528" i="4"/>
  <c r="R538" i="4" s="1"/>
  <c r="H231" i="4"/>
  <c r="H248" i="4" s="1"/>
  <c r="H258" i="4" s="1"/>
  <c r="H343" i="4"/>
  <c r="H360" i="4" s="1"/>
  <c r="H370" i="4" s="1"/>
  <c r="I52" i="4"/>
  <c r="I62" i="4" s="1"/>
  <c r="I7" i="3"/>
  <c r="I24" i="3" s="1"/>
  <c r="I34" i="3" s="1"/>
  <c r="J136" i="4"/>
  <c r="J146" i="4" s="1"/>
  <c r="J7" i="3"/>
  <c r="J24" i="3" s="1"/>
  <c r="J34" i="3" s="1"/>
  <c r="E231" i="4"/>
  <c r="E7" i="3" s="1"/>
  <c r="E343" i="4"/>
  <c r="H556" i="4"/>
  <c r="H566" i="4" s="1"/>
  <c r="H35" i="3"/>
  <c r="S15" i="9"/>
  <c r="S492" i="4"/>
  <c r="S510" i="4"/>
  <c r="E491" i="4"/>
  <c r="S287" i="4"/>
  <c r="S425" i="4"/>
  <c r="J43" i="4"/>
  <c r="C127" i="4"/>
  <c r="C34" i="4"/>
  <c r="E43" i="4"/>
  <c r="H44" i="4"/>
  <c r="H16" i="3" s="1"/>
  <c r="BJ18" i="37"/>
  <c r="N341" i="14"/>
  <c r="N433" i="4" s="1"/>
  <c r="N21" i="6"/>
  <c r="N33" i="6" s="1"/>
  <c r="H342" i="14"/>
  <c r="H434" i="4" s="1"/>
  <c r="H22" i="6"/>
  <c r="H34" i="6" s="1"/>
  <c r="S378" i="4"/>
  <c r="C380" i="4"/>
  <c r="S380" i="4" s="1"/>
  <c r="S321" i="4"/>
  <c r="S126" i="4"/>
  <c r="G342" i="14"/>
  <c r="G434" i="4" s="1"/>
  <c r="G22" i="6"/>
  <c r="G34" i="6" s="1"/>
  <c r="D26" i="14"/>
  <c r="D7" i="6"/>
  <c r="D19" i="6" s="1"/>
  <c r="E44" i="4"/>
  <c r="E14" i="3"/>
  <c r="L27" i="14"/>
  <c r="L8" i="6"/>
  <c r="L20" i="6" s="1"/>
  <c r="K43" i="4"/>
  <c r="K13" i="3"/>
  <c r="S546" i="4"/>
  <c r="P26" i="14"/>
  <c r="P7" i="6"/>
  <c r="P19" i="6" s="1"/>
  <c r="J26" i="14"/>
  <c r="J7" i="6"/>
  <c r="J19" i="6" s="1"/>
  <c r="G556" i="4"/>
  <c r="G566" i="4" s="1"/>
  <c r="M556" i="4"/>
  <c r="M566" i="4" s="1"/>
  <c r="S511" i="4"/>
  <c r="C528" i="4"/>
  <c r="J528" i="4"/>
  <c r="J538" i="4" s="1"/>
  <c r="Q528" i="4"/>
  <c r="Q538" i="4" s="1"/>
  <c r="Q276" i="4"/>
  <c r="Q286" i="4" s="1"/>
  <c r="P24" i="4"/>
  <c r="P34" i="4" s="1"/>
  <c r="P7" i="3"/>
  <c r="H388" i="4"/>
  <c r="H398" i="4" s="1"/>
  <c r="R472" i="4"/>
  <c r="R482" i="4" s="1"/>
  <c r="R35" i="3"/>
  <c r="N24" i="4"/>
  <c r="N34" i="4" s="1"/>
  <c r="C548" i="4"/>
  <c r="S548" i="4" s="1"/>
  <c r="C323" i="4"/>
  <c r="S490" i="4"/>
  <c r="E443" i="4"/>
  <c r="E453" i="4" s="1"/>
  <c r="S268" i="4"/>
  <c r="N15" i="3"/>
  <c r="N23" i="3" s="1"/>
  <c r="N33" i="3" s="1"/>
  <c r="N342" i="14"/>
  <c r="N434" i="4" s="1"/>
  <c r="N22" i="6"/>
  <c r="N34" i="6" s="1"/>
  <c r="Q342" i="14"/>
  <c r="Q434" i="4" s="1"/>
  <c r="Q22" i="6"/>
  <c r="Q34" i="6" s="1"/>
  <c r="S265" i="4"/>
  <c r="C267" i="4"/>
  <c r="Q362" i="14"/>
  <c r="Q21" i="6"/>
  <c r="Q33" i="6" s="1"/>
  <c r="S322" i="4"/>
  <c r="S209" i="4"/>
  <c r="P72" i="4"/>
  <c r="P14" i="3"/>
  <c r="K26" i="14"/>
  <c r="K7" i="6"/>
  <c r="K19" i="6" s="1"/>
  <c r="D27" i="14"/>
  <c r="D8" i="6"/>
  <c r="D20" i="6" s="1"/>
  <c r="K44" i="4"/>
  <c r="K16" i="3" s="1"/>
  <c r="K14" i="3"/>
  <c r="P27" i="14"/>
  <c r="P8" i="6"/>
  <c r="P20" i="6" s="1"/>
  <c r="Q27" i="14"/>
  <c r="Q8" i="6"/>
  <c r="Q20" i="6" s="1"/>
  <c r="J27" i="14"/>
  <c r="J8" i="6"/>
  <c r="J20" i="6" s="1"/>
  <c r="K341" i="14"/>
  <c r="K433" i="4" s="1"/>
  <c r="K21" i="6"/>
  <c r="K33" i="6" s="1"/>
  <c r="F556" i="4"/>
  <c r="F566" i="4" s="1"/>
  <c r="E556" i="4"/>
  <c r="E566" i="4" s="1"/>
  <c r="L528" i="4"/>
  <c r="L538" i="4" s="1"/>
  <c r="I528" i="4"/>
  <c r="I538" i="4" s="1"/>
  <c r="H24" i="4"/>
  <c r="H34" i="4" s="1"/>
  <c r="H7" i="3"/>
  <c r="H24" i="3" s="1"/>
  <c r="H34" i="3" s="1"/>
  <c r="O343" i="4"/>
  <c r="O360" i="4" s="1"/>
  <c r="O370" i="4" s="1"/>
  <c r="O231" i="4"/>
  <c r="O248" i="4" s="1"/>
  <c r="O258" i="4" s="1"/>
  <c r="K136" i="4"/>
  <c r="K146" i="4" s="1"/>
  <c r="J472" i="4"/>
  <c r="J482" i="4" s="1"/>
  <c r="J35" i="3"/>
  <c r="F24" i="4"/>
  <c r="F34" i="4" s="1"/>
  <c r="F7" i="3"/>
  <c r="F24" i="3" s="1"/>
  <c r="F34" i="3" s="1"/>
  <c r="D416" i="4"/>
  <c r="D426" i="4" s="1"/>
  <c r="S399" i="4"/>
  <c r="C379" i="4"/>
  <c r="S352" i="4"/>
  <c r="C239" i="4"/>
  <c r="S164" i="4"/>
  <c r="O100" i="4"/>
  <c r="O108" i="4" s="1"/>
  <c r="O118" i="4" s="1"/>
  <c r="C201" i="4"/>
  <c r="S201" i="4" s="1"/>
  <c r="B23" i="30"/>
  <c r="BU18" i="30"/>
  <c r="F341" i="14"/>
  <c r="F433" i="4" s="1"/>
  <c r="F21" i="6"/>
  <c r="F33" i="6" s="1"/>
  <c r="S349" i="4"/>
  <c r="C351" i="4"/>
  <c r="I341" i="14"/>
  <c r="I433" i="4" s="1"/>
  <c r="I21" i="6"/>
  <c r="I33" i="6" s="1"/>
  <c r="S517" i="4"/>
  <c r="C519" i="4"/>
  <c r="S210" i="4"/>
  <c r="D71" i="4"/>
  <c r="D13" i="3"/>
  <c r="C71" i="4"/>
  <c r="S69" i="4"/>
  <c r="C13" i="3"/>
  <c r="F14" i="3"/>
  <c r="C26" i="14"/>
  <c r="C7" i="6"/>
  <c r="M27" i="14"/>
  <c r="M8" i="6"/>
  <c r="M20" i="6" s="1"/>
  <c r="L43" i="4"/>
  <c r="L13" i="3"/>
  <c r="C44" i="4"/>
  <c r="S42" i="4"/>
  <c r="C14" i="3"/>
  <c r="H26" i="14"/>
  <c r="H7" i="6"/>
  <c r="H19" i="6" s="1"/>
  <c r="O26" i="14"/>
  <c r="O7" i="6"/>
  <c r="O19" i="6" s="1"/>
  <c r="K342" i="14"/>
  <c r="K434" i="4" s="1"/>
  <c r="K22" i="6"/>
  <c r="K34" i="6" s="1"/>
  <c r="K556" i="4"/>
  <c r="K566" i="4" s="1"/>
  <c r="G343" i="4"/>
  <c r="G360" i="4" s="1"/>
  <c r="G370" i="4" s="1"/>
  <c r="G231" i="4"/>
  <c r="G248" i="4" s="1"/>
  <c r="G258" i="4" s="1"/>
  <c r="C136" i="4"/>
  <c r="S119" i="4"/>
  <c r="N231" i="4"/>
  <c r="N248" i="4" s="1"/>
  <c r="N258" i="4" s="1"/>
  <c r="N343" i="4"/>
  <c r="N360" i="4" s="1"/>
  <c r="N370" i="4" s="1"/>
  <c r="K388" i="4"/>
  <c r="K398" i="4" s="1"/>
  <c r="S416" i="4"/>
  <c r="C426" i="4"/>
  <c r="S426" i="4" s="1"/>
  <c r="C324" i="4"/>
  <c r="S174" i="4"/>
  <c r="S175" i="4"/>
  <c r="S147" i="4"/>
  <c r="G71" i="4"/>
  <c r="D520" i="4" l="1"/>
  <c r="D42" i="3"/>
  <c r="S434" i="4"/>
  <c r="C42" i="3"/>
  <c r="S42" i="3" s="1"/>
  <c r="C436" i="4"/>
  <c r="F79" i="4"/>
  <c r="F89" i="4" s="1"/>
  <c r="F15" i="3"/>
  <c r="F23" i="3" s="1"/>
  <c r="F33" i="3" s="1"/>
  <c r="C230" i="4"/>
  <c r="S230" i="4" s="1"/>
  <c r="S220" i="4"/>
  <c r="S379" i="4"/>
  <c r="C387" i="4"/>
  <c r="C19" i="6"/>
  <c r="S19" i="6" s="1"/>
  <c r="S7" i="6"/>
  <c r="F41" i="3"/>
  <c r="F435" i="4"/>
  <c r="K41" i="3"/>
  <c r="K435" i="4"/>
  <c r="H42" i="3"/>
  <c r="H436" i="4"/>
  <c r="S34" i="4"/>
  <c r="E42" i="3"/>
  <c r="E436" i="4"/>
  <c r="L435" i="4"/>
  <c r="L41" i="3"/>
  <c r="M15" i="3"/>
  <c r="M23" i="3" s="1"/>
  <c r="M33" i="3" s="1"/>
  <c r="M51" i="4"/>
  <c r="M61" i="4" s="1"/>
  <c r="S35" i="3"/>
  <c r="S520" i="4"/>
  <c r="C20" i="6"/>
  <c r="S20" i="6" s="1"/>
  <c r="S8" i="6"/>
  <c r="K15" i="3"/>
  <c r="K23" i="3" s="1"/>
  <c r="K33" i="3" s="1"/>
  <c r="K51" i="4"/>
  <c r="K61" i="4" s="1"/>
  <c r="J15" i="3"/>
  <c r="J23" i="3" s="1"/>
  <c r="J33" i="3" s="1"/>
  <c r="J51" i="4"/>
  <c r="J61" i="4" s="1"/>
  <c r="C482" i="4"/>
  <c r="S482" i="4" s="1"/>
  <c r="S472" i="4"/>
  <c r="K42" i="3"/>
  <c r="K436" i="4"/>
  <c r="S14" i="3"/>
  <c r="C527" i="4"/>
  <c r="S519" i="4"/>
  <c r="S267" i="4"/>
  <c r="C275" i="4"/>
  <c r="S127" i="4"/>
  <c r="C135" i="4"/>
  <c r="S100" i="4"/>
  <c r="C108" i="4"/>
  <c r="M42" i="3"/>
  <c r="M436" i="4"/>
  <c r="K24" i="3"/>
  <c r="K34" i="3" s="1"/>
  <c r="D435" i="4"/>
  <c r="D41" i="3"/>
  <c r="S22" i="6"/>
  <c r="C34" i="6"/>
  <c r="S34" i="6" s="1"/>
  <c r="S72" i="4"/>
  <c r="C388" i="4"/>
  <c r="C556" i="4"/>
  <c r="F42" i="3"/>
  <c r="F436" i="4"/>
  <c r="D16" i="3"/>
  <c r="N41" i="3"/>
  <c r="N435" i="4"/>
  <c r="C258" i="4"/>
  <c r="S324" i="4"/>
  <c r="C332" i="4"/>
  <c r="S286" i="4"/>
  <c r="D24" i="3"/>
  <c r="D34" i="3" s="1"/>
  <c r="M52" i="4"/>
  <c r="M62" i="4" s="1"/>
  <c r="M16" i="3"/>
  <c r="J435" i="4"/>
  <c r="J41" i="3"/>
  <c r="M7" i="3"/>
  <c r="M24" i="3" s="1"/>
  <c r="M34" i="3" s="1"/>
  <c r="L436" i="4"/>
  <c r="L42" i="3"/>
  <c r="Q436" i="4"/>
  <c r="Q42" i="3"/>
  <c r="J436" i="4"/>
  <c r="J42" i="3"/>
  <c r="N16" i="3"/>
  <c r="N52" i="4"/>
  <c r="N62" i="4" s="1"/>
  <c r="S276" i="4"/>
  <c r="L16" i="3"/>
  <c r="L52" i="4"/>
  <c r="L62" i="4" s="1"/>
  <c r="R436" i="4"/>
  <c r="R42" i="3"/>
  <c r="R435" i="4"/>
  <c r="R41" i="3"/>
  <c r="S518" i="4"/>
  <c r="C229" i="4"/>
  <c r="S229" i="4" s="1"/>
  <c r="S219" i="4"/>
  <c r="S239" i="4"/>
  <c r="C247" i="4"/>
  <c r="N7" i="3"/>
  <c r="N24" i="3" s="1"/>
  <c r="N34" i="3" s="1"/>
  <c r="G436" i="4"/>
  <c r="G42" i="3"/>
  <c r="H51" i="4"/>
  <c r="H61" i="4" s="1"/>
  <c r="H15" i="3"/>
  <c r="H23" i="3" s="1"/>
  <c r="H33" i="3" s="1"/>
  <c r="C314" i="4"/>
  <c r="S314" i="4" s="1"/>
  <c r="S304" i="4"/>
  <c r="I41" i="3"/>
  <c r="I435" i="4"/>
  <c r="P16" i="3"/>
  <c r="P24" i="3" s="1"/>
  <c r="P34" i="3" s="1"/>
  <c r="P80" i="4"/>
  <c r="P90" i="4" s="1"/>
  <c r="C146" i="4"/>
  <c r="S146" i="4" s="1"/>
  <c r="S136" i="4"/>
  <c r="L15" i="3"/>
  <c r="L23" i="3" s="1"/>
  <c r="L33" i="3" s="1"/>
  <c r="L51" i="4"/>
  <c r="L61" i="4" s="1"/>
  <c r="S71" i="4"/>
  <c r="C15" i="3"/>
  <c r="C79" i="4"/>
  <c r="S351" i="4"/>
  <c r="C359" i="4"/>
  <c r="C538" i="4"/>
  <c r="S491" i="4"/>
  <c r="E499" i="4"/>
  <c r="E360" i="4"/>
  <c r="S343" i="4"/>
  <c r="O15" i="3"/>
  <c r="O23" i="3" s="1"/>
  <c r="O33" i="3" s="1"/>
  <c r="O51" i="4"/>
  <c r="O61" i="4" s="1"/>
  <c r="I15" i="3"/>
  <c r="I23" i="3" s="1"/>
  <c r="I33" i="3" s="1"/>
  <c r="I51" i="4"/>
  <c r="I61" i="4" s="1"/>
  <c r="E43" i="3"/>
  <c r="E51" i="3" s="1"/>
  <c r="E61" i="3" s="1"/>
  <c r="P435" i="4"/>
  <c r="P41" i="3"/>
  <c r="P42" i="3"/>
  <c r="P436" i="4"/>
  <c r="M41" i="3"/>
  <c r="M435" i="4"/>
  <c r="S44" i="4"/>
  <c r="C16" i="3"/>
  <c r="N42" i="3"/>
  <c r="N436" i="4"/>
  <c r="E52" i="4"/>
  <c r="E62" i="4" s="1"/>
  <c r="E16" i="3"/>
  <c r="E24" i="3" s="1"/>
  <c r="E34" i="3" s="1"/>
  <c r="E15" i="3"/>
  <c r="E23" i="3" s="1"/>
  <c r="E33" i="3" s="1"/>
  <c r="S43" i="4"/>
  <c r="E51" i="4"/>
  <c r="E248" i="4"/>
  <c r="E258" i="4" s="1"/>
  <c r="S231" i="4"/>
  <c r="H435" i="4"/>
  <c r="H41" i="3"/>
  <c r="R15" i="3"/>
  <c r="R23" i="3" s="1"/>
  <c r="R33" i="3" s="1"/>
  <c r="R51" i="4"/>
  <c r="R61" i="4" s="1"/>
  <c r="C24" i="3"/>
  <c r="S7" i="3"/>
  <c r="G7" i="3"/>
  <c r="G24" i="3" s="1"/>
  <c r="G34" i="3" s="1"/>
  <c r="C107" i="4"/>
  <c r="S99" i="4"/>
  <c r="O41" i="3"/>
  <c r="O435" i="4"/>
  <c r="L24" i="3"/>
  <c r="L34" i="3" s="1"/>
  <c r="S21" i="6"/>
  <c r="C33" i="6"/>
  <c r="S33" i="6" s="1"/>
  <c r="S547" i="4"/>
  <c r="C555" i="4"/>
  <c r="G79" i="4"/>
  <c r="G89" i="4" s="1"/>
  <c r="G15" i="3"/>
  <c r="G23" i="3" s="1"/>
  <c r="G33" i="3" s="1"/>
  <c r="D79" i="4"/>
  <c r="D89" i="4" s="1"/>
  <c r="D15" i="3"/>
  <c r="D23" i="3" s="1"/>
  <c r="D33" i="3" s="1"/>
  <c r="S323" i="4"/>
  <c r="C331" i="4"/>
  <c r="S24" i="4"/>
  <c r="S295" i="4"/>
  <c r="C303" i="4"/>
  <c r="C52" i="4"/>
  <c r="D90" i="4"/>
  <c r="S90" i="4" s="1"/>
  <c r="S80" i="4"/>
  <c r="H52" i="4"/>
  <c r="H62" i="4" s="1"/>
  <c r="G41" i="3"/>
  <c r="G435" i="4"/>
  <c r="Q13" i="3"/>
  <c r="S13" i="3" s="1"/>
  <c r="Q43" i="4"/>
  <c r="S433" i="4"/>
  <c r="C41" i="3"/>
  <c r="C435" i="4"/>
  <c r="O42" i="3"/>
  <c r="O436" i="4"/>
  <c r="I436" i="4"/>
  <c r="I42" i="3"/>
  <c r="S41" i="4"/>
  <c r="G43" i="3" l="1"/>
  <c r="G51" i="3" s="1"/>
  <c r="G61" i="3" s="1"/>
  <c r="G443" i="4"/>
  <c r="G453" i="4" s="1"/>
  <c r="O443" i="4"/>
  <c r="O453" i="4" s="1"/>
  <c r="O43" i="3"/>
  <c r="O51" i="3" s="1"/>
  <c r="O61" i="3" s="1"/>
  <c r="S16" i="3"/>
  <c r="E370" i="4"/>
  <c r="S370" i="4" s="1"/>
  <c r="S360" i="4"/>
  <c r="C89" i="4"/>
  <c r="S89" i="4" s="1"/>
  <c r="S79" i="4"/>
  <c r="C257" i="4"/>
  <c r="S257" i="4" s="1"/>
  <c r="S247" i="4"/>
  <c r="L44" i="3"/>
  <c r="L52" i="3" s="1"/>
  <c r="L62" i="3" s="1"/>
  <c r="L444" i="4"/>
  <c r="L454" i="4" s="1"/>
  <c r="S258" i="4"/>
  <c r="C566" i="4"/>
  <c r="S566" i="4" s="1"/>
  <c r="S556" i="4"/>
  <c r="D43" i="3"/>
  <c r="D51" i="3" s="1"/>
  <c r="D61" i="3" s="1"/>
  <c r="D443" i="4"/>
  <c r="D453" i="4" s="1"/>
  <c r="C537" i="4"/>
  <c r="S537" i="4" s="1"/>
  <c r="S527" i="4"/>
  <c r="Q15" i="3"/>
  <c r="Q23" i="3" s="1"/>
  <c r="Q33" i="3" s="1"/>
  <c r="Q51" i="4"/>
  <c r="Q61" i="4" s="1"/>
  <c r="C34" i="3"/>
  <c r="S34" i="3" s="1"/>
  <c r="E61" i="4"/>
  <c r="S51" i="4"/>
  <c r="E509" i="4"/>
  <c r="S509" i="4" s="1"/>
  <c r="S499" i="4"/>
  <c r="S15" i="3"/>
  <c r="C23" i="3"/>
  <c r="R44" i="3"/>
  <c r="R52" i="3" s="1"/>
  <c r="R62" i="3" s="1"/>
  <c r="R444" i="4"/>
  <c r="R454" i="4" s="1"/>
  <c r="J44" i="3"/>
  <c r="J52" i="3" s="1"/>
  <c r="J62" i="3" s="1"/>
  <c r="J444" i="4"/>
  <c r="J454" i="4" s="1"/>
  <c r="S388" i="4"/>
  <c r="C398" i="4"/>
  <c r="S398" i="4" s="1"/>
  <c r="S108" i="4"/>
  <c r="C118" i="4"/>
  <c r="S118" i="4" s="1"/>
  <c r="L43" i="3"/>
  <c r="L51" i="3" s="1"/>
  <c r="L61" i="3" s="1"/>
  <c r="L443" i="4"/>
  <c r="L453" i="4" s="1"/>
  <c r="H44" i="3"/>
  <c r="H52" i="3" s="1"/>
  <c r="H62" i="3" s="1"/>
  <c r="H444" i="4"/>
  <c r="H454" i="4" s="1"/>
  <c r="S436" i="4"/>
  <c r="C44" i="3"/>
  <c r="C444" i="4"/>
  <c r="E44" i="3"/>
  <c r="E52" i="3" s="1"/>
  <c r="E62" i="3" s="1"/>
  <c r="E444" i="4"/>
  <c r="E454" i="4" s="1"/>
  <c r="C117" i="4"/>
  <c r="S117" i="4" s="1"/>
  <c r="S107" i="4"/>
  <c r="I43" i="3"/>
  <c r="I51" i="3" s="1"/>
  <c r="I61" i="3" s="1"/>
  <c r="I443" i="4"/>
  <c r="I453" i="4" s="1"/>
  <c r="C145" i="4"/>
  <c r="S145" i="4" s="1"/>
  <c r="S135" i="4"/>
  <c r="S387" i="4"/>
  <c r="C397" i="4"/>
  <c r="S397" i="4" s="1"/>
  <c r="I44" i="3"/>
  <c r="I52" i="3" s="1"/>
  <c r="I62" i="3" s="1"/>
  <c r="I444" i="4"/>
  <c r="I454" i="4" s="1"/>
  <c r="O44" i="3"/>
  <c r="O52" i="3" s="1"/>
  <c r="O62" i="3" s="1"/>
  <c r="O444" i="4"/>
  <c r="O454" i="4" s="1"/>
  <c r="Q44" i="3"/>
  <c r="Q52" i="3" s="1"/>
  <c r="Q62" i="3" s="1"/>
  <c r="Q444" i="4"/>
  <c r="Q454" i="4" s="1"/>
  <c r="K44" i="3"/>
  <c r="K52" i="3" s="1"/>
  <c r="K62" i="3" s="1"/>
  <c r="K444" i="4"/>
  <c r="K454" i="4" s="1"/>
  <c r="H43" i="3"/>
  <c r="H51" i="3" s="1"/>
  <c r="H61" i="3" s="1"/>
  <c r="H443" i="4"/>
  <c r="H453" i="4" s="1"/>
  <c r="S435" i="4"/>
  <c r="C43" i="3"/>
  <c r="C443" i="4"/>
  <c r="P43" i="3"/>
  <c r="P51" i="3" s="1"/>
  <c r="P61" i="3" s="1"/>
  <c r="P443" i="4"/>
  <c r="P453" i="4" s="1"/>
  <c r="J43" i="3"/>
  <c r="J51" i="3" s="1"/>
  <c r="J61" i="3" s="1"/>
  <c r="J443" i="4"/>
  <c r="J453" i="4" s="1"/>
  <c r="C342" i="4"/>
  <c r="S342" i="4" s="1"/>
  <c r="S332" i="4"/>
  <c r="M44" i="3"/>
  <c r="M52" i="3" s="1"/>
  <c r="M62" i="3" s="1"/>
  <c r="M444" i="4"/>
  <c r="M454" i="4" s="1"/>
  <c r="C285" i="4"/>
  <c r="S285" i="4" s="1"/>
  <c r="S275" i="4"/>
  <c r="K43" i="3"/>
  <c r="K51" i="3" s="1"/>
  <c r="K61" i="3" s="1"/>
  <c r="K443" i="4"/>
  <c r="K453" i="4" s="1"/>
  <c r="M43" i="3"/>
  <c r="M51" i="3" s="1"/>
  <c r="M61" i="3" s="1"/>
  <c r="M443" i="4"/>
  <c r="M453" i="4" s="1"/>
  <c r="N443" i="4"/>
  <c r="N453" i="4" s="1"/>
  <c r="N43" i="3"/>
  <c r="N51" i="3" s="1"/>
  <c r="N61" i="3" s="1"/>
  <c r="S41" i="3"/>
  <c r="C62" i="4"/>
  <c r="S62" i="4" s="1"/>
  <c r="S52" i="4"/>
  <c r="C341" i="4"/>
  <c r="S341" i="4" s="1"/>
  <c r="S331" i="4"/>
  <c r="N444" i="4"/>
  <c r="N454" i="4" s="1"/>
  <c r="N44" i="3"/>
  <c r="N52" i="3" s="1"/>
  <c r="N62" i="3" s="1"/>
  <c r="C369" i="4"/>
  <c r="S369" i="4" s="1"/>
  <c r="S359" i="4"/>
  <c r="G44" i="3"/>
  <c r="G52" i="3" s="1"/>
  <c r="G62" i="3" s="1"/>
  <c r="G444" i="4"/>
  <c r="G454" i="4" s="1"/>
  <c r="R43" i="3"/>
  <c r="R51" i="3" s="1"/>
  <c r="R61" i="3" s="1"/>
  <c r="R443" i="4"/>
  <c r="R453" i="4" s="1"/>
  <c r="F44" i="3"/>
  <c r="F52" i="3" s="1"/>
  <c r="F62" i="3" s="1"/>
  <c r="F444" i="4"/>
  <c r="F454" i="4" s="1"/>
  <c r="D44" i="3"/>
  <c r="D52" i="3" s="1"/>
  <c r="D62" i="3" s="1"/>
  <c r="D528" i="4"/>
  <c r="P44" i="3"/>
  <c r="P52" i="3" s="1"/>
  <c r="P62" i="3" s="1"/>
  <c r="P444" i="4"/>
  <c r="P454" i="4" s="1"/>
  <c r="C313" i="4"/>
  <c r="S313" i="4" s="1"/>
  <c r="S303" i="4"/>
  <c r="C565" i="4"/>
  <c r="S565" i="4" s="1"/>
  <c r="S555" i="4"/>
  <c r="S248" i="4"/>
  <c r="F443" i="4"/>
  <c r="F453" i="4" s="1"/>
  <c r="F43" i="3"/>
  <c r="F51" i="3" s="1"/>
  <c r="F61" i="3" s="1"/>
  <c r="C51" i="3" l="1"/>
  <c r="S43" i="3"/>
  <c r="C33" i="3"/>
  <c r="S33" i="3" s="1"/>
  <c r="S23" i="3"/>
  <c r="C454" i="4"/>
  <c r="S454" i="4" s="1"/>
  <c r="S444" i="4"/>
  <c r="D538" i="4"/>
  <c r="S538" i="4" s="1"/>
  <c r="S528" i="4"/>
  <c r="S44" i="3"/>
  <c r="C52" i="3"/>
  <c r="C453" i="4"/>
  <c r="S453" i="4" s="1"/>
  <c r="S443" i="4"/>
  <c r="S61" i="4"/>
  <c r="C62" i="3" l="1"/>
  <c r="S62" i="3" s="1"/>
  <c r="S51" i="3"/>
  <c r="C61" i="3"/>
  <c r="S61" i="3" s="1"/>
</calcChain>
</file>

<file path=xl/sharedStrings.xml><?xml version="1.0" encoding="utf-8"?>
<sst xmlns="http://schemas.openxmlformats.org/spreadsheetml/2006/main" count="4706" uniqueCount="574">
  <si>
    <t>University of California, San Diego Survey of Pedestrian and Vehicular Traffic, Winter 2020</t>
  </si>
  <si>
    <t>Key to Modes</t>
  </si>
  <si>
    <t>Total Vehicles</t>
  </si>
  <si>
    <t>Commuter Vehicles</t>
  </si>
  <si>
    <r>
      <t>Bicycles</t>
    </r>
    <r>
      <rPr>
        <vertAlign val="superscript"/>
        <sz val="9"/>
        <color rgb="FF003366"/>
        <rFont val="Arial"/>
      </rPr>
      <t>1</t>
    </r>
  </si>
  <si>
    <r>
      <t>Motorcycles</t>
    </r>
    <r>
      <rPr>
        <vertAlign val="superscript"/>
        <sz val="9"/>
        <color rgb="FF003366"/>
        <rFont val="Arial"/>
      </rPr>
      <t>1</t>
    </r>
  </si>
  <si>
    <r>
      <t>Total Automobiles</t>
    </r>
    <r>
      <rPr>
        <vertAlign val="superscript"/>
        <sz val="9"/>
        <color rgb="FF003366"/>
        <rFont val="Arial"/>
      </rPr>
      <t>1</t>
    </r>
  </si>
  <si>
    <t>Single-Occupant Automobiles</t>
  </si>
  <si>
    <t>Carpool Vehicles</t>
  </si>
  <si>
    <t>High-Occupancy Automobiles</t>
  </si>
  <si>
    <t>MTS Shuttles</t>
  </si>
  <si>
    <t>Private Shuttles</t>
  </si>
  <si>
    <t>Private Vanpools</t>
  </si>
  <si>
    <t>Taxis</t>
  </si>
  <si>
    <t>Uber/Lyft</t>
  </si>
  <si>
    <r>
      <t>UCSD Vanpools</t>
    </r>
    <r>
      <rPr>
        <vertAlign val="superscript"/>
        <sz val="9"/>
        <color rgb="FF003366"/>
        <rFont val="Arial"/>
      </rPr>
      <t>2</t>
    </r>
  </si>
  <si>
    <r>
      <t>Commuter Shuttles</t>
    </r>
    <r>
      <rPr>
        <vertAlign val="superscript"/>
        <sz val="9"/>
        <color rgb="FF003366"/>
        <rFont val="Arial"/>
      </rPr>
      <t>3</t>
    </r>
  </si>
  <si>
    <r>
      <t>Buses</t>
    </r>
    <r>
      <rPr>
        <vertAlign val="superscript"/>
        <sz val="9"/>
        <color rgb="FF003366"/>
        <rFont val="Arial"/>
      </rPr>
      <t>4</t>
    </r>
  </si>
  <si>
    <t>Noncommuter Vehicles</t>
  </si>
  <si>
    <r>
      <t>Commercial Vehicles</t>
    </r>
    <r>
      <rPr>
        <vertAlign val="superscript"/>
        <sz val="9"/>
        <color rgb="FF003366"/>
        <rFont val="Arial"/>
      </rPr>
      <t>1</t>
    </r>
  </si>
  <si>
    <t>Commercial/Delivery/Construction Vehicles</t>
  </si>
  <si>
    <t>School Bus</t>
  </si>
  <si>
    <t>Tour Bus</t>
  </si>
  <si>
    <r>
      <t>Official Vehicles</t>
    </r>
    <r>
      <rPr>
        <vertAlign val="superscript"/>
        <sz val="9"/>
        <color rgb="FF003366"/>
        <rFont val="Arial"/>
      </rPr>
      <t>1</t>
    </r>
  </si>
  <si>
    <r>
      <t>Intra-UCSD Shuttles</t>
    </r>
    <r>
      <rPr>
        <vertAlign val="superscript"/>
        <sz val="9"/>
        <color rgb="FF003366"/>
        <rFont val="Arial"/>
      </rPr>
      <t>5</t>
    </r>
  </si>
  <si>
    <t>Total People</t>
  </si>
  <si>
    <t>Commuter Vehicle People</t>
  </si>
  <si>
    <r>
      <t>Pedestrians</t>
    </r>
    <r>
      <rPr>
        <vertAlign val="superscript"/>
        <sz val="9"/>
        <color rgb="FF003366"/>
        <rFont val="Arial"/>
      </rPr>
      <t>1</t>
    </r>
  </si>
  <si>
    <t>People walking into campus</t>
  </si>
  <si>
    <t>People on Scooters</t>
  </si>
  <si>
    <t>People on Skateboards</t>
  </si>
  <si>
    <r>
      <t>Bicycle People</t>
    </r>
    <r>
      <rPr>
        <vertAlign val="superscript"/>
        <sz val="9"/>
        <color rgb="FF003366"/>
        <rFont val="Arial"/>
      </rPr>
      <t>1</t>
    </r>
  </si>
  <si>
    <r>
      <t>Motorcycle People</t>
    </r>
    <r>
      <rPr>
        <vertAlign val="superscript"/>
        <sz val="9"/>
        <color rgb="FF003366"/>
        <rFont val="Arial"/>
      </rPr>
      <t>1</t>
    </r>
  </si>
  <si>
    <r>
      <t>Total Automobile People</t>
    </r>
    <r>
      <rPr>
        <vertAlign val="superscript"/>
        <sz val="9"/>
        <color rgb="FF003366"/>
        <rFont val="Arial"/>
      </rPr>
      <t>1</t>
    </r>
  </si>
  <si>
    <t>Single-Occupant Drivers</t>
  </si>
  <si>
    <t>Carpool People</t>
  </si>
  <si>
    <t>High-Occupancy Automobile People</t>
  </si>
  <si>
    <t>MTS Shuttle People</t>
  </si>
  <si>
    <t>Private Shuttle People</t>
  </si>
  <si>
    <t>Private Vanpool People</t>
  </si>
  <si>
    <t>Taxi People</t>
  </si>
  <si>
    <t>Uber/Lyft People</t>
  </si>
  <si>
    <r>
      <t>UCSD Vanpool People</t>
    </r>
    <r>
      <rPr>
        <vertAlign val="superscript"/>
        <sz val="9"/>
        <color rgb="FF003366"/>
        <rFont val="Arial"/>
      </rPr>
      <t>2</t>
    </r>
  </si>
  <si>
    <r>
      <t>Shuttle People</t>
    </r>
    <r>
      <rPr>
        <vertAlign val="superscript"/>
        <sz val="9"/>
        <color rgb="FF003366"/>
        <rFont val="Arial"/>
      </rPr>
      <t>6</t>
    </r>
  </si>
  <si>
    <r>
      <t>Bus People</t>
    </r>
    <r>
      <rPr>
        <vertAlign val="superscript"/>
        <sz val="9"/>
        <color rgb="FF003366"/>
        <rFont val="Arial"/>
      </rPr>
      <t>7</t>
    </r>
  </si>
  <si>
    <t>Noncommuter Vehicle People</t>
  </si>
  <si>
    <r>
      <t>Commercial Vehicle People</t>
    </r>
    <r>
      <rPr>
        <vertAlign val="superscript"/>
        <sz val="9"/>
        <color rgb="FF003366"/>
        <rFont val="Arial"/>
      </rPr>
      <t>1</t>
    </r>
  </si>
  <si>
    <t>Commercial/Delivery/Construction People</t>
  </si>
  <si>
    <t>School Bus People</t>
  </si>
  <si>
    <t>Tour Bus People</t>
  </si>
  <si>
    <r>
      <t>Official Vehicle People</t>
    </r>
    <r>
      <rPr>
        <vertAlign val="superscript"/>
        <sz val="9"/>
        <color rgb="FF003366"/>
        <rFont val="Arial"/>
      </rPr>
      <t>1</t>
    </r>
  </si>
  <si>
    <r>
      <t>Intra-UCSD Shuttle People</t>
    </r>
    <r>
      <rPr>
        <vertAlign val="superscript"/>
        <sz val="9"/>
        <color rgb="FF003366"/>
        <rFont val="Arial"/>
      </rPr>
      <t>8</t>
    </r>
  </si>
  <si>
    <r>
      <t>1</t>
    </r>
    <r>
      <rPr>
        <sz val="8"/>
        <color rgb="FF003366"/>
        <rFont val="Arial"/>
      </rPr>
      <t xml:space="preserve"> From visual survey at traffic entrances.</t>
    </r>
  </si>
  <si>
    <r>
      <t>2</t>
    </r>
    <r>
      <rPr>
        <sz val="8"/>
        <color rgb="FF003366"/>
        <rFont val="Arial"/>
      </rPr>
      <t xml:space="preserve"> UCSD Transportation Services (TS) vanpools. From TS Commute Solutions records.</t>
    </r>
  </si>
  <si>
    <r>
      <t>3</t>
    </r>
    <r>
      <rPr>
        <sz val="8"/>
        <color rgb="FF003366"/>
        <rFont val="Arial"/>
      </rPr>
      <t xml:space="preserve"> Coaster Shuttle, Mesa Nueva Shuttle, South Campus Shuttle, Hillcrest Shuttle. From TS Shuttle Services shuttle schedules.</t>
    </r>
  </si>
  <si>
    <r>
      <t>4</t>
    </r>
    <r>
      <rPr>
        <sz val="8"/>
        <color rgb="FF003366"/>
        <rFont val="Arial"/>
      </rPr>
      <t xml:space="preserve"> Metropolitan Transit System (MTS) and North County Transit District (NCTD) buses. From MTS and NCTD bus schedules.</t>
    </r>
  </si>
  <si>
    <r>
      <t>5</t>
    </r>
    <r>
      <rPr>
        <sz val="8"/>
        <color rgb="FF003366"/>
        <rFont val="Arial"/>
      </rPr>
      <t xml:space="preserve"> Scripps Institution of Oceanography Shuttle, North Campus Shuttle, South Campus Shuttle, West Campus Shuttle, East Campus Connector. From TS Shuttle Services shuttle schedules.</t>
    </r>
  </si>
  <si>
    <r>
      <t>6</t>
    </r>
    <r>
      <rPr>
        <sz val="8"/>
        <color rgb="FF003366"/>
        <rFont val="Arial"/>
      </rPr>
      <t xml:space="preserve"> Coaster Shuttle, Mesa Nueva Shuttle, South Campus Shuttle, Hillcrest Shuttle. From TS Shuttle Services passenger logs.</t>
    </r>
  </si>
  <si>
    <r>
      <t>7</t>
    </r>
    <r>
      <rPr>
        <sz val="8"/>
        <color rgb="FF003366"/>
        <rFont val="Arial"/>
      </rPr>
      <t xml:space="preserve"> Metropolitan Transit System (MTS) and North County Transit District (NCTD) buses. From visual survey at bus stops.</t>
    </r>
  </si>
  <si>
    <r>
      <t>8</t>
    </r>
    <r>
      <rPr>
        <sz val="8"/>
        <color rgb="FF003366"/>
        <rFont val="Arial"/>
      </rPr>
      <t xml:space="preserve"> Scripps Institution of Oceanography Shuttle, North Campus Shuttle, South Campus Shuttle, West Campus Shuttle, East Campus Connector. From TS Shuttle Services passenger logs.</t>
    </r>
  </si>
  <si>
    <t>*** Shuttle data collected from weekly ridership of Fall 2019. Multiplied by .25 to calculate daily value. Divided by two to obtain amount per entrance if appropriate.</t>
  </si>
  <si>
    <t>Fall 2019 Shuttle Ridership Est.</t>
  </si>
  <si>
    <t>Split local</t>
  </si>
  <si>
    <t>Each of 2</t>
  </si>
  <si>
    <t>Weekly</t>
  </si>
  <si>
    <t>As Daily</t>
  </si>
  <si>
    <t>Coaster</t>
  </si>
  <si>
    <t>Hillcrest</t>
  </si>
  <si>
    <t>East/Regents (North and PC Express)</t>
  </si>
  <si>
    <t>Mesa and South Campus</t>
  </si>
  <si>
    <t>SIO</t>
  </si>
  <si>
    <t>University of California San Diego: Survey of Pedestrian and Vehicular Traffic, Winter 2020</t>
  </si>
  <si>
    <t>Schedule</t>
  </si>
  <si>
    <t>Location</t>
  </si>
  <si>
    <t>Entrance</t>
  </si>
  <si>
    <t>Bus Stop</t>
  </si>
  <si>
    <t>Week</t>
  </si>
  <si>
    <t>Day</t>
  </si>
  <si>
    <t>Date</t>
  </si>
  <si>
    <t>La Jolla</t>
  </si>
  <si>
    <t>At Torrey Pines Road</t>
  </si>
  <si>
    <t>South Side of La Jolla Village Drive at Torrey Pines Road</t>
  </si>
  <si>
    <t>Thursday</t>
  </si>
  <si>
    <t>January 9</t>
  </si>
  <si>
    <t>Campus</t>
  </si>
  <si>
    <t>At Revelle College Drive</t>
  </si>
  <si>
    <t>East Side of North Torrey Pines Road at Revelle College Drive</t>
  </si>
  <si>
    <t>Friday</t>
  </si>
  <si>
    <t>January 10</t>
  </si>
  <si>
    <t>West Side of North Torrey Pines Road at Revelle College Drive</t>
  </si>
  <si>
    <t>South Side of Revelle College Drive at Lot P105</t>
  </si>
  <si>
    <t>North Side of Scholars Drive South at Revelle College Drive</t>
  </si>
  <si>
    <t>South Side of Scholars Drive South at Revelle College Drive</t>
  </si>
  <si>
    <t>East Side of North Torrey Pines Road at La Jolla Shores Drive</t>
  </si>
  <si>
    <t>Tuesday</t>
  </si>
  <si>
    <t>January 14</t>
  </si>
  <si>
    <t>West Side of North Torrey Pines Road at La Jolla Shores Drive</t>
  </si>
  <si>
    <t>At La Jolla Shores Drive</t>
  </si>
  <si>
    <t>Wednesday</t>
  </si>
  <si>
    <t>January 15</t>
  </si>
  <si>
    <t>At Muir College Drive</t>
  </si>
  <si>
    <t>East Side of North Torrey Pines Road at Muir College Drive</t>
  </si>
  <si>
    <t>January 22</t>
  </si>
  <si>
    <t>West Side of North Torrey Pines Road at Muir College Drive</t>
  </si>
  <si>
    <t>At Pangea Drive</t>
  </si>
  <si>
    <t>January 23</t>
  </si>
  <si>
    <t>At Salk Institute Road</t>
  </si>
  <si>
    <t>East Side of North Torrey Pines Road at Salk Institute Road</t>
  </si>
  <si>
    <t>Monday</t>
  </si>
  <si>
    <t>January 27</t>
  </si>
  <si>
    <t>At Torrey Pines Scenic Drive</t>
  </si>
  <si>
    <t>West Side of North Torrey Pines Road at Salk Institute Road</t>
  </si>
  <si>
    <t>West Side of North Torrey Pines Road at Torrey Pines Scenic Drive</t>
  </si>
  <si>
    <t>At North Point Drive</t>
  </si>
  <si>
    <t>East Side of North Torrey Pines Road at North Point Drive</t>
  </si>
  <si>
    <t>January 28</t>
  </si>
  <si>
    <t>At Campus Point Drive Entering</t>
  </si>
  <si>
    <t>February 5</t>
  </si>
  <si>
    <t>At Campus Point Drive Exiting</t>
  </si>
  <si>
    <t>North Side of Medical Center Drive at Campus Point Drive</t>
  </si>
  <si>
    <t>February 6</t>
  </si>
  <si>
    <t>West Side of Medical Center Drive at Health Sciences Drive</t>
  </si>
  <si>
    <t>At Health Sciences Drive</t>
  </si>
  <si>
    <t>February 10</t>
  </si>
  <si>
    <t>Athena Way</t>
  </si>
  <si>
    <t>February 13</t>
  </si>
  <si>
    <t>At Parkview Lane</t>
  </si>
  <si>
    <t>February 19</t>
  </si>
  <si>
    <t>At Mesa Housing Footpath at Lot P783</t>
  </si>
  <si>
    <t>Gilman Bridge</t>
  </si>
  <si>
    <t>February 20</t>
  </si>
  <si>
    <t>At Villa La Jolla Drive Entering</t>
  </si>
  <si>
    <t>February 24</t>
  </si>
  <si>
    <t>At Villa La Jolla Drive Exiting</t>
  </si>
  <si>
    <t>North Side of Gilman Drive at Myers Drive</t>
  </si>
  <si>
    <t>February 25</t>
  </si>
  <si>
    <t>South Side of Gilman Drive at Myers Drive</t>
  </si>
  <si>
    <t>February 26</t>
  </si>
  <si>
    <t>East Side of Gilman Drive at Eucalyptus Grove Lane</t>
  </si>
  <si>
    <t>March 4</t>
  </si>
  <si>
    <t>West Side of Gilman Drive at Eucalyptus Grove Lane</t>
  </si>
  <si>
    <t>At Gilman Drive Entering</t>
  </si>
  <si>
    <t>March 5</t>
  </si>
  <si>
    <t>At Gilman Drive Exiting</t>
  </si>
  <si>
    <t>Mesa Footbridge</t>
  </si>
  <si>
    <t>March 9</t>
  </si>
  <si>
    <t>At La Jolla Village Drive Footbridge</t>
  </si>
  <si>
    <t>March 10</t>
  </si>
  <si>
    <t>Medical</t>
  </si>
  <si>
    <r>
      <t>At Arbor Drive</t>
    </r>
    <r>
      <rPr>
        <vertAlign val="superscript"/>
        <sz val="9"/>
        <color rgb="FF003366"/>
        <rFont val="Arial"/>
      </rPr>
      <t>1</t>
    </r>
  </si>
  <si>
    <t>March 16</t>
  </si>
  <si>
    <t>Center</t>
  </si>
  <si>
    <r>
      <t>At Front Street</t>
    </r>
    <r>
      <rPr>
        <vertAlign val="superscript"/>
        <sz val="9"/>
        <color rgb="FF003366"/>
        <rFont val="Arial"/>
      </rPr>
      <t>2</t>
    </r>
  </si>
  <si>
    <t>West Side of Front Street at Arbor Drive</t>
  </si>
  <si>
    <t>March 17</t>
  </si>
  <si>
    <t>At Bachman Structure North Entering</t>
  </si>
  <si>
    <t>April 21</t>
  </si>
  <si>
    <t>At Bachman Structure North Exiting</t>
  </si>
  <si>
    <t>At Bachman Structure South Entering</t>
  </si>
  <si>
    <t>April 22</t>
  </si>
  <si>
    <t>At Bachman Structure South Exiting</t>
  </si>
  <si>
    <t>At Bachman Surface Lot</t>
  </si>
  <si>
    <t>April 23</t>
  </si>
  <si>
    <r>
      <t>1</t>
    </r>
    <r>
      <rPr>
        <sz val="9"/>
        <color rgb="FF003366"/>
        <rFont val="Arial"/>
      </rPr>
      <t xml:space="preserve"> Includes Lot P964 entering.</t>
    </r>
  </si>
  <si>
    <r>
      <t>2</t>
    </r>
    <r>
      <rPr>
        <sz val="9"/>
        <color rgb="FF003366"/>
        <rFont val="Arial"/>
      </rPr>
      <t xml:space="preserve"> Includes Lot P964 exiting.</t>
    </r>
  </si>
  <si>
    <t>By Location: Entering</t>
  </si>
  <si>
    <t>Mode</t>
  </si>
  <si>
    <t>6am</t>
  </si>
  <si>
    <t>7am</t>
  </si>
  <si>
    <t>8am</t>
  </si>
  <si>
    <t>9am</t>
  </si>
  <si>
    <t>10am</t>
  </si>
  <si>
    <t>11am</t>
  </si>
  <si>
    <t>12pm</t>
  </si>
  <si>
    <t>1pm</t>
  </si>
  <si>
    <t>2pm</t>
  </si>
  <si>
    <t>3pm</t>
  </si>
  <si>
    <t>4pm</t>
  </si>
  <si>
    <t>5pm</t>
  </si>
  <si>
    <t>6pm</t>
  </si>
  <si>
    <t>7pm</t>
  </si>
  <si>
    <t>8pm</t>
  </si>
  <si>
    <t>9pm</t>
  </si>
  <si>
    <t>Total</t>
  </si>
  <si>
    <t>to</t>
  </si>
  <si>
    <t>10pm</t>
  </si>
  <si>
    <t>La Jolla Campus Entering</t>
  </si>
  <si>
    <t>Pedestrians*</t>
  </si>
  <si>
    <t>Bicycles</t>
  </si>
  <si>
    <t>Bicycle People</t>
  </si>
  <si>
    <t>Motorcycles</t>
  </si>
  <si>
    <t>Motorcycle People</t>
  </si>
  <si>
    <t>Carpools</t>
  </si>
  <si>
    <t>Total Automobiles</t>
  </si>
  <si>
    <t>Total Automobile People</t>
  </si>
  <si>
    <t>Vanpools</t>
  </si>
  <si>
    <t>Vanpool People</t>
  </si>
  <si>
    <t>Shuttles</t>
  </si>
  <si>
    <t>Shuttle People</t>
  </si>
  <si>
    <t>Buses</t>
  </si>
  <si>
    <t>Bus People</t>
  </si>
  <si>
    <t>Commuter People</t>
  </si>
  <si>
    <t>Commercial Vehicles</t>
  </si>
  <si>
    <t>Commercial Vehicle People</t>
  </si>
  <si>
    <t>Official Vehicles</t>
  </si>
  <si>
    <t>Official Vehicle People</t>
  </si>
  <si>
    <t>Intra-UCSD Shuttles</t>
  </si>
  <si>
    <t>Intra-UCSD Shuttle People</t>
  </si>
  <si>
    <t>Noncommuter People</t>
  </si>
  <si>
    <t>Medical Center Hillcrest Entering</t>
  </si>
  <si>
    <t xml:space="preserve"> </t>
  </si>
  <si>
    <t>* Pedestrian row includes Scooter and Skateboard riders.</t>
  </si>
  <si>
    <t>By Entrance: Entering</t>
  </si>
  <si>
    <t>At Torrey Pines Road Entering</t>
  </si>
  <si>
    <t>Pedestrians</t>
  </si>
  <si>
    <t>At Revelle College Drive Entering</t>
  </si>
  <si>
    <t>At La Jolla Shores Drive Entering</t>
  </si>
  <si>
    <t>At Muir College Drive Entering</t>
  </si>
  <si>
    <t>At Pangea Drive Entering</t>
  </si>
  <si>
    <t>At Salk Institute Road Entering</t>
  </si>
  <si>
    <t>At Torrey Pines Scenic Drive Entering</t>
  </si>
  <si>
    <t>At North Point Drive Entering</t>
  </si>
  <si>
    <t>At Athena Way Entering</t>
  </si>
  <si>
    <t>At Health Sciences Drive Entering</t>
  </si>
  <si>
    <t>At Parkview Ln Entering</t>
  </si>
  <si>
    <t>At La Jolla Village Drive Footbridge Entering</t>
  </si>
  <si>
    <t>At Arbor Drive Entering</t>
  </si>
  <si>
    <t>At Front Street Entering</t>
  </si>
  <si>
    <t>At Bachman Surface Lot Entering</t>
  </si>
  <si>
    <t>By Location: Carpools Entering</t>
  </si>
  <si>
    <t>By Location: Bus People Arriving</t>
  </si>
  <si>
    <t>Route</t>
  </si>
  <si>
    <t>People Arriving</t>
  </si>
  <si>
    <t>La Jolla Campus</t>
  </si>
  <si>
    <t>Medical Center Hillcrest</t>
  </si>
  <si>
    <t>By Location: Bus People Departing</t>
  </si>
  <si>
    <t>People Departing</t>
  </si>
  <si>
    <t>By Entrance: Pedestrians &amp; Personal Mobility Devices Entering</t>
  </si>
  <si>
    <t>Bicycles (1 Person)</t>
  </si>
  <si>
    <t>Bicycles (2 People)</t>
  </si>
  <si>
    <t>Pedestrian Total</t>
  </si>
  <si>
    <t xml:space="preserve">At Revelle College Drive </t>
  </si>
  <si>
    <t>SPIN Scooters</t>
  </si>
  <si>
    <t>Other Electric Scooter</t>
  </si>
  <si>
    <t>Non-electric scooter</t>
  </si>
  <si>
    <t>Skateboards</t>
  </si>
  <si>
    <t>Electric Skateboard</t>
  </si>
  <si>
    <t>At Mesa Housing  Entering</t>
  </si>
  <si>
    <t>Skateboard</t>
  </si>
  <si>
    <t>Scooters</t>
  </si>
  <si>
    <t>Automobiles (2 People)</t>
  </si>
  <si>
    <t>Automobiles (3 People)</t>
  </si>
  <si>
    <t>Automobiles (4 People)</t>
  </si>
  <si>
    <t>Automobiles (5 People)</t>
  </si>
  <si>
    <t>Automobiles (6 People)</t>
  </si>
  <si>
    <t>Automobiles (7 People)</t>
  </si>
  <si>
    <t>Automobiles (8 People)</t>
  </si>
  <si>
    <t>High-Occupancy Automobiles Total</t>
  </si>
  <si>
    <t>High-Occupancy People Total</t>
  </si>
  <si>
    <t>Private Vanpool Vehicles</t>
  </si>
  <si>
    <t>Uber/Lyft Vehicles</t>
  </si>
  <si>
    <t>Total Carpool Vehicles</t>
  </si>
  <si>
    <t>Total Carpool People</t>
  </si>
  <si>
    <t>Private Shuttle Vehicles</t>
  </si>
  <si>
    <t>Private Vanpools People</t>
  </si>
  <si>
    <t>By Entrance: Carpools Entering</t>
  </si>
  <si>
    <t>By Bus Stop: Bus People Arriving</t>
  </si>
  <si>
    <t>Bus</t>
  </si>
  <si>
    <t>Stop</t>
  </si>
  <si>
    <t>South Side</t>
  </si>
  <si>
    <t>of</t>
  </si>
  <si>
    <t>La Jolla Village Drive</t>
  </si>
  <si>
    <t>at</t>
  </si>
  <si>
    <t>Torrey Pines Road</t>
  </si>
  <si>
    <t>East Side</t>
  </si>
  <si>
    <t>North Torrey Pines Road</t>
  </si>
  <si>
    <t>Revelle College Drive</t>
  </si>
  <si>
    <t>West Side</t>
  </si>
  <si>
    <t>Lot P105</t>
  </si>
  <si>
    <t>North Side</t>
  </si>
  <si>
    <t>Scholars Drive South</t>
  </si>
  <si>
    <t>La Jolla Shores Drive</t>
  </si>
  <si>
    <t>Muir College Drive</t>
  </si>
  <si>
    <t>Salk Institute Road</t>
  </si>
  <si>
    <t>Torrey Pines Scenic Drive</t>
  </si>
  <si>
    <t>North Point Drive</t>
  </si>
  <si>
    <t>Medical Center Drive</t>
  </si>
  <si>
    <t>Health Sciences Drive</t>
  </si>
  <si>
    <t>Gilman Drive</t>
  </si>
  <si>
    <t>Myers Drive</t>
  </si>
  <si>
    <t>Eucalyptus Grove Lane</t>
  </si>
  <si>
    <t>Front Street</t>
  </si>
  <si>
    <t>Arbor Drive</t>
  </si>
  <si>
    <t>By Bus Stop: Bus People Departing</t>
  </si>
  <si>
    <t>Revelle</t>
  </si>
  <si>
    <t>Athena</t>
  </si>
  <si>
    <t>Gilman</t>
  </si>
  <si>
    <t>6-7a</t>
  </si>
  <si>
    <t>3-4p</t>
  </si>
  <si>
    <t>5-6p</t>
  </si>
  <si>
    <t>2-3p</t>
  </si>
  <si>
    <t>Motorcycles (1 Person)</t>
  </si>
  <si>
    <t>Motorcycles (2 People)</t>
  </si>
  <si>
    <t>Automobiles (1 Person)</t>
  </si>
  <si>
    <t>Commercial Vehicles (1 Person)</t>
  </si>
  <si>
    <t>Commercial Vehicles (2 People)</t>
  </si>
  <si>
    <t>Commercial Vehicles (3 People)</t>
  </si>
  <si>
    <t>Commercial Vehicles (4 People)</t>
  </si>
  <si>
    <t>School Busses</t>
  </si>
  <si>
    <t>Tour Bus Vehicles</t>
  </si>
  <si>
    <t>Official Vehicles (1 Person)</t>
  </si>
  <si>
    <t>Official Vehicles (2 People)</t>
  </si>
  <si>
    <t>Official Vehicles (3 People)</t>
  </si>
  <si>
    <t>Official Vehicles (4 People)</t>
  </si>
  <si>
    <t>Closed to Construction</t>
  </si>
  <si>
    <t>School Bus Vehicles</t>
  </si>
  <si>
    <t>Other: School Bus Vehicles</t>
  </si>
  <si>
    <t>Construction Truck</t>
  </si>
  <si>
    <t>At Mesa Housing Parkview Lane Entering</t>
  </si>
  <si>
    <t>At Mesa Housing Footpath at Lot P783 Entering</t>
  </si>
  <si>
    <t>SPIN Bicycle</t>
  </si>
  <si>
    <t>Tour Busses</t>
  </si>
  <si>
    <t>T 26.6</t>
  </si>
  <si>
    <t>T 22</t>
  </si>
  <si>
    <t>At Arbor Drive Entering: First Avenue</t>
  </si>
  <si>
    <t>At Arbor Drive Entering: Stairs</t>
  </si>
  <si>
    <t>At Arbor Drive Entering: Through Traffic</t>
  </si>
  <si>
    <t>At Bachman Surface Lot Entering: North Entrance</t>
  </si>
  <si>
    <t>At Bachman Surface Lot Entering: South Entrance</t>
  </si>
  <si>
    <t>By Bus Stop: Buses Arriving</t>
  </si>
  <si>
    <t>Buses Arriving</t>
  </si>
  <si>
    <t>Scripps Institution of Oceanography Shuttle</t>
  </si>
  <si>
    <t>Entering</t>
  </si>
  <si>
    <t>Shuttle</t>
  </si>
  <si>
    <t>7-8a</t>
  </si>
  <si>
    <t>8-9a</t>
  </si>
  <si>
    <t>9-10a</t>
  </si>
  <si>
    <t>10-11a</t>
  </si>
  <si>
    <t>11a-12p</t>
  </si>
  <si>
    <t>12-1p</t>
  </si>
  <si>
    <t>1-2p</t>
  </si>
  <si>
    <t>4-5p</t>
  </si>
  <si>
    <t>6-7p</t>
  </si>
  <si>
    <t>7-8p</t>
  </si>
  <si>
    <t>8-9p</t>
  </si>
  <si>
    <t>0615</t>
  </si>
  <si>
    <t>0645</t>
  </si>
  <si>
    <t>0700</t>
  </si>
  <si>
    <t>0715</t>
  </si>
  <si>
    <t>0730</t>
  </si>
  <si>
    <t>0745</t>
  </si>
  <si>
    <t>0800</t>
  </si>
  <si>
    <t>0815</t>
  </si>
  <si>
    <t>0830</t>
  </si>
  <si>
    <t>0845</t>
  </si>
  <si>
    <t>0900</t>
  </si>
  <si>
    <t>0915</t>
  </si>
  <si>
    <t>0930</t>
  </si>
  <si>
    <t>0945</t>
  </si>
  <si>
    <t>1000</t>
  </si>
  <si>
    <t>1100</t>
  </si>
  <si>
    <t>1200</t>
  </si>
  <si>
    <t>1300</t>
  </si>
  <si>
    <t>1400</t>
  </si>
  <si>
    <t>1500</t>
  </si>
  <si>
    <t>1530</t>
  </si>
  <si>
    <t>1545</t>
  </si>
  <si>
    <t>1600</t>
  </si>
  <si>
    <t>1615</t>
  </si>
  <si>
    <t>1630</t>
  </si>
  <si>
    <t>1645</t>
  </si>
  <si>
    <t>1700</t>
  </si>
  <si>
    <t>1800</t>
  </si>
  <si>
    <t>1815</t>
  </si>
  <si>
    <t>1830</t>
  </si>
  <si>
    <t>1845</t>
  </si>
  <si>
    <t>1915</t>
  </si>
  <si>
    <t>1945</t>
  </si>
  <si>
    <t>2015</t>
  </si>
  <si>
    <t>2045</t>
  </si>
  <si>
    <t>First Entry</t>
  </si>
  <si>
    <t>P003</t>
  </si>
  <si>
    <t>Naga Way</t>
  </si>
  <si>
    <t>IGPP</t>
  </si>
  <si>
    <t>Nierenberg</t>
  </si>
  <si>
    <t>Birch</t>
  </si>
  <si>
    <t>Coast Apts</t>
  </si>
  <si>
    <t>TP/Expedition</t>
  </si>
  <si>
    <t>SIO 1</t>
  </si>
  <si>
    <t>SIO 2</t>
  </si>
  <si>
    <t>Exiting</t>
  </si>
  <si>
    <t>0600</t>
  </si>
  <si>
    <t>0630</t>
  </si>
  <si>
    <t>1015</t>
  </si>
  <si>
    <t>1030</t>
  </si>
  <si>
    <t>1045</t>
  </si>
  <si>
    <t>1115</t>
  </si>
  <si>
    <t>1130</t>
  </si>
  <si>
    <t>1145</t>
  </si>
  <si>
    <t>1215</t>
  </si>
  <si>
    <t>1230</t>
  </si>
  <si>
    <t>1245</t>
  </si>
  <si>
    <t>1315</t>
  </si>
  <si>
    <t>1330</t>
  </si>
  <si>
    <t>1345</t>
  </si>
  <si>
    <t>1415</t>
  </si>
  <si>
    <t>1430</t>
  </si>
  <si>
    <t>1445</t>
  </si>
  <si>
    <t>1515</t>
  </si>
  <si>
    <t>1715</t>
  </si>
  <si>
    <t>1730</t>
  </si>
  <si>
    <t>1745</t>
  </si>
  <si>
    <t>1900</t>
  </si>
  <si>
    <t>1930</t>
  </si>
  <si>
    <t>2000</t>
  </si>
  <si>
    <t>2030</t>
  </si>
  <si>
    <t>Mandeville</t>
  </si>
  <si>
    <t>Gilman/Scholars</t>
  </si>
  <si>
    <t>People</t>
  </si>
  <si>
    <t>Coaster East Shuttle</t>
  </si>
  <si>
    <t>At Gilman Drive</t>
  </si>
  <si>
    <t>7p</t>
  </si>
  <si>
    <t>Sorrento Valley</t>
  </si>
  <si>
    <t>Coaster East</t>
  </si>
  <si>
    <t>At Campus Point Drive</t>
  </si>
  <si>
    <t>Day, Date</t>
  </si>
  <si>
    <t>10</t>
  </si>
  <si>
    <t>1</t>
  </si>
  <si>
    <t>0607</t>
  </si>
  <si>
    <t>0653</t>
  </si>
  <si>
    <t>0735</t>
  </si>
  <si>
    <t>0814</t>
  </si>
  <si>
    <t>0958</t>
  </si>
  <si>
    <t>1127</t>
  </si>
  <si>
    <t>1247</t>
  </si>
  <si>
    <t>1422</t>
  </si>
  <si>
    <t>1544</t>
  </si>
  <si>
    <t>1624</t>
  </si>
  <si>
    <t>1657</t>
  </si>
  <si>
    <t>1734</t>
  </si>
  <si>
    <t>1826</t>
  </si>
  <si>
    <t>1909</t>
  </si>
  <si>
    <t>Thornton</t>
  </si>
  <si>
    <t>Rupertus</t>
  </si>
  <si>
    <t>Mesa Nueva Shuttle</t>
  </si>
  <si>
    <t>At Athena Way</t>
  </si>
  <si>
    <t>9-10p</t>
  </si>
  <si>
    <t>North Mesa</t>
  </si>
  <si>
    <t>Mesa Nueva 1</t>
  </si>
  <si>
    <t>Mesa Nueva 2</t>
  </si>
  <si>
    <t>Mesa Nueva 3</t>
  </si>
  <si>
    <t>P703</t>
  </si>
  <si>
    <t>East Campus Connector Shuttle</t>
  </si>
  <si>
    <t>Town Center</t>
  </si>
  <si>
    <t>Executive Drive</t>
  </si>
  <si>
    <t>ECC 1</t>
  </si>
  <si>
    <t>ECC 2</t>
  </si>
  <si>
    <t>ECOB</t>
  </si>
  <si>
    <t>P785</t>
  </si>
  <si>
    <t>South Campus Shuttle</t>
  </si>
  <si>
    <t>At Villa La Jolla Drive</t>
  </si>
  <si>
    <t>People Count</t>
  </si>
  <si>
    <t>Cental Mesa</t>
  </si>
  <si>
    <t>South Mesa</t>
  </si>
  <si>
    <t>South Campus 1</t>
  </si>
  <si>
    <t>South Campus 2</t>
  </si>
  <si>
    <t>South Campus 3</t>
  </si>
  <si>
    <t>South Campus 4</t>
  </si>
  <si>
    <t>Bus Count</t>
  </si>
  <si>
    <t>Gilman/Myers</t>
  </si>
  <si>
    <t>Hillcrest/Campus Shuttle</t>
  </si>
  <si>
    <t>Entering Medical Center Hillcrest</t>
  </si>
  <si>
    <t>At Arbor Drive</t>
  </si>
  <si>
    <t>0550</t>
  </si>
  <si>
    <t>0555</t>
  </si>
  <si>
    <t>0620</t>
  </si>
  <si>
    <t>0625</t>
  </si>
  <si>
    <t>0650</t>
  </si>
  <si>
    <t>0655</t>
  </si>
  <si>
    <t>0720</t>
  </si>
  <si>
    <t>0725</t>
  </si>
  <si>
    <t>0750</t>
  </si>
  <si>
    <t>0755</t>
  </si>
  <si>
    <t>0820</t>
  </si>
  <si>
    <t>0825</t>
  </si>
  <si>
    <t>0850</t>
  </si>
  <si>
    <t>0855</t>
  </si>
  <si>
    <t>0920</t>
  </si>
  <si>
    <t>0925</t>
  </si>
  <si>
    <t>0950</t>
  </si>
  <si>
    <t>0955</t>
  </si>
  <si>
    <t>1020</t>
  </si>
  <si>
    <t>1025</t>
  </si>
  <si>
    <t>1050</t>
  </si>
  <si>
    <t>1055</t>
  </si>
  <si>
    <t>1120</t>
  </si>
  <si>
    <t>1125</t>
  </si>
  <si>
    <t>1150</t>
  </si>
  <si>
    <t>1155</t>
  </si>
  <si>
    <t>1220</t>
  </si>
  <si>
    <t>1250</t>
  </si>
  <si>
    <t>1320</t>
  </si>
  <si>
    <t>1350</t>
  </si>
  <si>
    <t>1420</t>
  </si>
  <si>
    <t>1450</t>
  </si>
  <si>
    <t>1520</t>
  </si>
  <si>
    <t>1550</t>
  </si>
  <si>
    <t>1620</t>
  </si>
  <si>
    <t>1650</t>
  </si>
  <si>
    <t>1720</t>
  </si>
  <si>
    <t>1750</t>
  </si>
  <si>
    <t>1820</t>
  </si>
  <si>
    <t>1850</t>
  </si>
  <si>
    <t>1920</t>
  </si>
  <si>
    <t>1950</t>
  </si>
  <si>
    <t>2050</t>
  </si>
  <si>
    <t>Gilman &amp; Mandeville</t>
  </si>
  <si>
    <t>Old Town</t>
  </si>
  <si>
    <t>Hillcrest/Campus 1</t>
  </si>
  <si>
    <t>Hillcrest/Campus 2</t>
  </si>
  <si>
    <t>Hillcrest/Campus 3</t>
  </si>
  <si>
    <t>Entering La Jolla Campus</t>
  </si>
  <si>
    <t>2115</t>
  </si>
  <si>
    <t>Exiting La Jolla Campus</t>
  </si>
  <si>
    <t>Exiting Medical Center Hillcrest</t>
  </si>
  <si>
    <t>At Front Street</t>
  </si>
  <si>
    <t>West Campus Shuttle</t>
  </si>
  <si>
    <t>Shuttle Stop</t>
  </si>
  <si>
    <t>West Campus 1</t>
  </si>
  <si>
    <t>Revelle CW</t>
  </si>
  <si>
    <t>Pacific Hall CW</t>
  </si>
  <si>
    <t>Exiting La Jolla Shores Dr</t>
  </si>
  <si>
    <t>Marshall CW</t>
  </si>
  <si>
    <t>Pangea CW</t>
  </si>
  <si>
    <t>The Village CW</t>
  </si>
  <si>
    <t>Exiting North Point</t>
  </si>
  <si>
    <t>Torrey Pines</t>
  </si>
  <si>
    <t>Gliderport</t>
  </si>
  <si>
    <t>Entering La Jolla Shores Dr</t>
  </si>
  <si>
    <t>West Campus 2</t>
  </si>
  <si>
    <t>West Campus 3</t>
  </si>
  <si>
    <t>West Campus 4</t>
  </si>
  <si>
    <t>Does not exist</t>
  </si>
  <si>
    <t>WC People Exiting @LJSD</t>
  </si>
  <si>
    <t>WC People Exiting @North Pt</t>
  </si>
  <si>
    <t>WC People Entering @LJSD</t>
  </si>
  <si>
    <t>WC Exiting @LJSD</t>
  </si>
  <si>
    <t>WC Exiting @North Pt</t>
  </si>
  <si>
    <t>WC Entering @LJSD</t>
  </si>
  <si>
    <t>North Campus Shuttle</t>
  </si>
  <si>
    <t>North Campus 1</t>
  </si>
  <si>
    <t>PC West/North</t>
  </si>
  <si>
    <t>Warren CCW</t>
  </si>
  <si>
    <t>Hopkins CCW</t>
  </si>
  <si>
    <t>North Pt CCW</t>
  </si>
  <si>
    <t>Exiting North Pt</t>
  </si>
  <si>
    <t>Entering Muir</t>
  </si>
  <si>
    <t>North Campus 2</t>
  </si>
  <si>
    <t>North Campus 3</t>
  </si>
  <si>
    <t>North Campus 4</t>
  </si>
  <si>
    <t>NC People Entering @Muir</t>
  </si>
  <si>
    <t>NC People Exiting @North Pt</t>
  </si>
  <si>
    <t>NC Entering @Muir</t>
  </si>
  <si>
    <t>NC Exiting @North Pt</t>
  </si>
  <si>
    <t>South Campus</t>
  </si>
  <si>
    <t>Mandeville Ln</t>
  </si>
  <si>
    <t>Scholars Dr</t>
  </si>
  <si>
    <t>Exiting Revelle Dr INTRA</t>
  </si>
  <si>
    <t>Coast Apts S</t>
  </si>
  <si>
    <t>Central SIO</t>
  </si>
  <si>
    <t>Fisheries</t>
  </si>
  <si>
    <t>Coast Apts N</t>
  </si>
  <si>
    <t>Entering La Jolla Shores Dr INTRA</t>
  </si>
  <si>
    <t>Sheet used to calculate shuttle frequency; Ridership data calculated from Fall 2019 data, see sheet "Key"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</si>
</sst>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General_)"/>
    <numFmt numFmtId="165" formatCode="hAM/PM"/>
    <numFmt numFmtId="166" formatCode="m/d/yy"/>
  </numFmts>
  <fonts count="32">
    <font>
      <sz val="10"/>
      <color rgb="FF000000"/>
      <name val="Open Sans"/>
    </font>
    <font>
      <sz val="11"/>
      <color rgb="FF003366"/>
      <name val="Arial"/>
    </font>
    <font>
      <sz val="9"/>
      <color rgb="FF003366"/>
      <name val="Arial"/>
    </font>
    <font>
      <vertAlign val="superscript"/>
      <sz val="8"/>
      <color rgb="FF003366"/>
      <name val="Arial"/>
    </font>
    <font>
      <sz val="8"/>
      <color rgb="FF003366"/>
      <name val="Arial"/>
    </font>
    <font>
      <vertAlign val="superscript"/>
      <sz val="8"/>
      <color rgb="FF003366"/>
      <name val="Arial"/>
    </font>
    <font>
      <vertAlign val="superscript"/>
      <sz val="8"/>
      <color rgb="FF003366"/>
      <name val="Arial"/>
    </font>
    <font>
      <b/>
      <sz val="9"/>
      <color rgb="FF003366"/>
      <name val="Arial"/>
    </font>
    <font>
      <sz val="11"/>
      <color rgb="FF000000"/>
      <name val="Calibri"/>
    </font>
    <font>
      <b/>
      <sz val="11"/>
      <color rgb="FF000000"/>
      <name val="Calibri"/>
    </font>
    <font>
      <sz val="11"/>
      <color rgb="FF201F1E"/>
      <name val="Calibri"/>
    </font>
    <font>
      <vertAlign val="superscript"/>
      <sz val="9"/>
      <color rgb="FF003366"/>
      <name val="Arial"/>
    </font>
    <font>
      <sz val="10"/>
      <name val="Open Sans"/>
    </font>
    <font>
      <sz val="11"/>
      <color rgb="FF000000"/>
      <name val="Arial"/>
    </font>
    <font>
      <sz val="9"/>
      <color rgb="FF000000"/>
      <name val="Arial"/>
    </font>
    <font>
      <b/>
      <sz val="9"/>
      <color rgb="FF000000"/>
      <name val="Arial"/>
    </font>
    <font>
      <sz val="10"/>
      <color rgb="FF000000"/>
      <name val="Open Sans"/>
    </font>
    <font>
      <sz val="10"/>
      <color rgb="FF003366"/>
      <name val="Calibri"/>
    </font>
    <font>
      <sz val="10"/>
      <color theme="1"/>
      <name val="Calibri"/>
    </font>
    <font>
      <sz val="8"/>
      <color rgb="FF000000"/>
      <name val="Arial"/>
    </font>
    <font>
      <b/>
      <sz val="8"/>
      <color rgb="FF000000"/>
      <name val="Arial"/>
    </font>
    <font>
      <sz val="10"/>
      <color rgb="FF000000"/>
      <name val="Calibri"/>
    </font>
    <font>
      <sz val="9"/>
      <color theme="1"/>
      <name val="Arial"/>
    </font>
    <font>
      <sz val="11"/>
      <color rgb="FF1F497D"/>
      <name val="Arial"/>
    </font>
    <font>
      <b/>
      <sz val="9"/>
      <color rgb="FF1F497D"/>
      <name val="Arial"/>
    </font>
    <font>
      <sz val="9"/>
      <color rgb="FF1F497D"/>
      <name val="Arial"/>
    </font>
    <font>
      <sz val="10"/>
      <color rgb="FF1F497D"/>
      <name val="Open Sans"/>
    </font>
    <font>
      <sz val="12"/>
      <color rgb="FF000000"/>
      <name val="Arial"/>
    </font>
    <font>
      <b/>
      <sz val="12"/>
      <color rgb="FF000000"/>
      <name val="Arial"/>
    </font>
    <font>
      <b/>
      <sz val="11"/>
      <color rgb="FF000000"/>
      <name val="Arial"/>
    </font>
    <font>
      <sz val="10"/>
      <color rgb="FFC00000"/>
      <name val="Open Sans"/>
    </font>
    <font>
      <sz val="9"/>
      <color theme="0"/>
      <name val="Arial"/>
      <family val="2"/>
    </font>
  </fonts>
  <fills count="16">
    <fill>
      <patternFill patternType="none"/>
    </fill>
    <fill>
      <patternFill patternType="gray125"/>
    </fill>
    <fill>
      <patternFill patternType="solid">
        <fgColor rgb="FFFFFFFF"/>
        <bgColor rgb="FFFFFFFF"/>
      </patternFill>
    </fill>
    <fill>
      <patternFill patternType="solid">
        <fgColor rgb="FFFFFF00"/>
        <bgColor rgb="FFFFFF00"/>
      </patternFill>
    </fill>
    <fill>
      <patternFill patternType="solid">
        <fgColor rgb="FFDDDDDD"/>
        <bgColor rgb="FFDDDDDD"/>
      </patternFill>
    </fill>
    <fill>
      <patternFill patternType="solid">
        <fgColor rgb="FFEAEAEA"/>
        <bgColor rgb="FFEAEAEA"/>
      </patternFill>
    </fill>
    <fill>
      <patternFill patternType="solid">
        <fgColor rgb="FFCCFFCC"/>
        <bgColor rgb="FFCCFFCC"/>
      </patternFill>
    </fill>
    <fill>
      <patternFill patternType="solid">
        <fgColor rgb="FF00FF00"/>
        <bgColor rgb="FF00FF00"/>
      </patternFill>
    </fill>
    <fill>
      <patternFill patternType="solid">
        <fgColor rgb="FFFFCC99"/>
        <bgColor rgb="FFFFCC99"/>
      </patternFill>
    </fill>
    <fill>
      <patternFill patternType="solid">
        <fgColor rgb="FFFF99CC"/>
        <bgColor rgb="FFFF99CC"/>
      </patternFill>
    </fill>
    <fill>
      <patternFill patternType="solid">
        <fgColor rgb="FF008000"/>
        <bgColor rgb="FF008000"/>
      </patternFill>
    </fill>
    <fill>
      <patternFill patternType="solid">
        <fgColor rgb="FF3366FF"/>
        <bgColor rgb="FF3366FF"/>
      </patternFill>
    </fill>
    <fill>
      <patternFill patternType="solid">
        <fgColor rgb="FFFFF2CC"/>
        <bgColor rgb="FFFFF2CC"/>
      </patternFill>
    </fill>
    <fill>
      <patternFill patternType="solid">
        <fgColor rgb="FFFF0000"/>
        <bgColor rgb="FFFF0000"/>
      </patternFill>
    </fill>
    <fill>
      <patternFill patternType="solid">
        <fgColor rgb="FFFF9900"/>
        <bgColor rgb="FFFF9900"/>
      </patternFill>
    </fill>
    <fill>
      <patternFill patternType="solid">
        <fgColor rgb="FFDDDDDD"/>
        <bgColor indexed="64"/>
      </patternFill>
    </fill>
  </fills>
  <borders count="82">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bottom/>
      <diagonal/>
    </border>
    <border>
      <left/>
      <right style="thin">
        <color rgb="FF000000"/>
      </right>
      <top/>
      <bottom/>
      <diagonal/>
    </border>
    <border>
      <left style="thin">
        <color rgb="FF000000"/>
      </left>
      <right/>
      <top/>
      <bottom/>
      <diagonal/>
    </border>
    <border>
      <left/>
      <right/>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top/>
      <bottom/>
      <diagonal/>
    </border>
    <border>
      <left/>
      <right style="thin">
        <color rgb="FF000000"/>
      </right>
      <top style="thin">
        <color rgb="FF000000"/>
      </top>
      <bottom/>
      <diagonal/>
    </border>
    <border>
      <left/>
      <right/>
      <top/>
      <bottom style="thin">
        <color rgb="FF000000"/>
      </bottom>
      <diagonal/>
    </border>
    <border>
      <left/>
      <right/>
      <top/>
      <bottom style="thin">
        <color rgb="FF000000"/>
      </bottom>
      <diagonal/>
    </border>
    <border>
      <left/>
      <right/>
      <top/>
      <bottom/>
      <diagonal/>
    </border>
    <border>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diagonal/>
    </border>
    <border>
      <left/>
      <right style="thin">
        <color rgb="FF000000"/>
      </right>
      <top/>
      <bottom style="thin">
        <color rgb="FF000000"/>
      </bottom>
      <diagonal/>
    </border>
    <border>
      <left/>
      <right/>
      <top/>
      <bottom/>
      <diagonal/>
    </border>
    <border>
      <left style="thin">
        <color rgb="FF000000"/>
      </left>
      <right style="thin">
        <color rgb="FF000000"/>
      </right>
      <top/>
      <bottom style="dotted">
        <color rgb="FF000000"/>
      </bottom>
      <diagonal/>
    </border>
    <border>
      <left/>
      <right/>
      <top/>
      <bottom style="dotted">
        <color rgb="FF000000"/>
      </bottom>
      <diagonal/>
    </border>
    <border>
      <left/>
      <right style="thin">
        <color rgb="FF000000"/>
      </right>
      <top/>
      <bottom style="dotted">
        <color rgb="FF000000"/>
      </bottom>
      <diagonal/>
    </border>
    <border>
      <left/>
      <right/>
      <top/>
      <bottom/>
      <diagonal/>
    </border>
    <border>
      <left style="thin">
        <color rgb="FF000000"/>
      </left>
      <right style="thin">
        <color rgb="FF000000"/>
      </right>
      <top/>
      <bottom/>
      <diagonal/>
    </border>
    <border>
      <left style="thin">
        <color rgb="FF000000"/>
      </left>
      <right style="thin">
        <color rgb="FF000000"/>
      </right>
      <top style="dotted">
        <color rgb="FF000000"/>
      </top>
      <bottom/>
      <diagonal/>
    </border>
    <border>
      <left style="thin">
        <color rgb="FF000000"/>
      </left>
      <right/>
      <top style="dotted">
        <color rgb="FF000000"/>
      </top>
      <bottom/>
      <diagonal/>
    </border>
    <border>
      <left/>
      <right/>
      <top style="dotted">
        <color rgb="FF000000"/>
      </top>
      <bottom/>
      <diagonal/>
    </border>
    <border>
      <left/>
      <right style="thin">
        <color rgb="FF000000"/>
      </right>
      <top style="dotted">
        <color rgb="FF000000"/>
      </top>
      <bottom/>
      <diagonal/>
    </border>
    <border>
      <left style="thin">
        <color rgb="FF000000"/>
      </left>
      <right/>
      <top/>
      <bottom style="dotted">
        <color rgb="FF000000"/>
      </bottom>
      <diagonal/>
    </border>
    <border>
      <left style="thin">
        <color rgb="FF000000"/>
      </left>
      <right style="thin">
        <color rgb="FF000000"/>
      </right>
      <top style="dotted">
        <color rgb="FF999999"/>
      </top>
      <bottom/>
      <diagonal/>
    </border>
    <border>
      <left style="thin">
        <color rgb="FF000000"/>
      </left>
      <right/>
      <top style="dotted">
        <color rgb="FF999999"/>
      </top>
      <bottom/>
      <diagonal/>
    </border>
    <border>
      <left/>
      <right/>
      <top style="dotted">
        <color rgb="FF999999"/>
      </top>
      <bottom/>
      <diagonal/>
    </border>
    <border>
      <left/>
      <right style="thin">
        <color rgb="FF000000"/>
      </right>
      <top style="dotted">
        <color rgb="FF999999"/>
      </top>
      <bottom/>
      <diagonal/>
    </border>
    <border>
      <left style="thin">
        <color rgb="FF000000"/>
      </left>
      <right/>
      <top/>
      <bottom/>
      <diagonal/>
    </border>
    <border>
      <left/>
      <right/>
      <top/>
      <bottom/>
      <diagonal/>
    </border>
    <border>
      <left/>
      <right style="thin">
        <color rgb="FF000000"/>
      </right>
      <top/>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top/>
      <bottom/>
      <diagonal/>
    </border>
    <border>
      <left style="thin">
        <color rgb="FF000000"/>
      </left>
      <right/>
      <top/>
      <bottom/>
      <diagonal/>
    </border>
    <border>
      <left style="thin">
        <color rgb="FF000000"/>
      </left>
      <right style="thin">
        <color rgb="FF000000"/>
      </right>
      <top/>
      <bottom style="dotted">
        <color rgb="FF000000"/>
      </bottom>
      <diagonal/>
    </border>
    <border>
      <left style="thin">
        <color rgb="FF000000"/>
      </left>
      <right/>
      <top/>
      <bottom style="dotted">
        <color rgb="FF000000"/>
      </bottom>
      <diagonal/>
    </border>
    <border>
      <left/>
      <right/>
      <top/>
      <bottom style="dotted">
        <color rgb="FF000000"/>
      </bottom>
      <diagonal/>
    </border>
    <border>
      <left/>
      <right style="thin">
        <color rgb="FF000000"/>
      </right>
      <top/>
      <bottom style="dotted">
        <color rgb="FF000000"/>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s>
  <cellStyleXfs count="1">
    <xf numFmtId="164" fontId="0" fillId="0" borderId="0"/>
  </cellStyleXfs>
  <cellXfs count="589">
    <xf numFmtId="164" fontId="0" fillId="0" borderId="0" xfId="0" applyNumberFormat="1" applyFont="1" applyAlignment="1">
      <alignment vertical="center"/>
    </xf>
    <xf numFmtId="0" fontId="2" fillId="0" borderId="0" xfId="0" applyNumberFormat="1" applyFont="1" applyAlignment="1">
      <alignment vertical="center"/>
    </xf>
    <xf numFmtId="0" fontId="2" fillId="0" borderId="1" xfId="0" applyNumberFormat="1" applyFont="1" applyBorder="1" applyAlignment="1">
      <alignment horizontal="left" vertical="center"/>
    </xf>
    <xf numFmtId="0" fontId="2" fillId="0" borderId="2" xfId="0" applyNumberFormat="1" applyFont="1" applyBorder="1" applyAlignment="1">
      <alignment horizontal="left" vertical="center"/>
    </xf>
    <xf numFmtId="0" fontId="2" fillId="0" borderId="3" xfId="0" applyNumberFormat="1" applyFont="1" applyBorder="1" applyAlignment="1">
      <alignment vertical="center"/>
    </xf>
    <xf numFmtId="0" fontId="2" fillId="0" borderId="4" xfId="0" applyNumberFormat="1" applyFont="1" applyBorder="1" applyAlignment="1">
      <alignment vertical="center"/>
    </xf>
    <xf numFmtId="0" fontId="2" fillId="0" borderId="5" xfId="0" applyNumberFormat="1" applyFont="1" applyBorder="1" applyAlignment="1">
      <alignment horizontal="center" vertical="center"/>
    </xf>
    <xf numFmtId="0" fontId="2" fillId="0" borderId="6" xfId="0" applyNumberFormat="1" applyFont="1" applyBorder="1" applyAlignment="1">
      <alignment horizontal="left" vertical="center"/>
    </xf>
    <xf numFmtId="0" fontId="2" fillId="0" borderId="7" xfId="0" applyNumberFormat="1" applyFont="1" applyBorder="1" applyAlignment="1">
      <alignment vertical="center"/>
    </xf>
    <xf numFmtId="0" fontId="2" fillId="0" borderId="5" xfId="0" applyNumberFormat="1" applyFont="1" applyBorder="1" applyAlignment="1">
      <alignment horizontal="left" vertical="center"/>
    </xf>
    <xf numFmtId="0" fontId="2" fillId="0" borderId="8" xfId="0" applyNumberFormat="1" applyFont="1" applyBorder="1" applyAlignment="1">
      <alignment horizontal="left" vertical="center"/>
    </xf>
    <xf numFmtId="0" fontId="2" fillId="0" borderId="9" xfId="0" applyNumberFormat="1" applyFont="1" applyBorder="1" applyAlignment="1">
      <alignment horizontal="left" vertical="center"/>
    </xf>
    <xf numFmtId="0" fontId="2" fillId="0" borderId="10" xfId="0" applyNumberFormat="1" applyFont="1" applyBorder="1" applyAlignment="1">
      <alignment horizontal="left" vertical="center"/>
    </xf>
    <xf numFmtId="0" fontId="2" fillId="0" borderId="11" xfId="0" applyNumberFormat="1" applyFont="1" applyBorder="1" applyAlignment="1">
      <alignment vertical="center"/>
    </xf>
    <xf numFmtId="0" fontId="2" fillId="0" borderId="9" xfId="0" applyNumberFormat="1" applyFont="1" applyBorder="1" applyAlignment="1">
      <alignment horizontal="center" vertical="center"/>
    </xf>
    <xf numFmtId="0" fontId="2" fillId="0" borderId="2" xfId="0" applyNumberFormat="1" applyFont="1" applyBorder="1" applyAlignment="1">
      <alignment vertical="center"/>
    </xf>
    <xf numFmtId="0" fontId="2" fillId="0" borderId="0" xfId="0" applyNumberFormat="1" applyFont="1" applyAlignment="1">
      <alignment horizontal="center" vertical="center"/>
    </xf>
    <xf numFmtId="0" fontId="4" fillId="0" borderId="0" xfId="0" applyNumberFormat="1" applyFont="1" applyAlignment="1">
      <alignment vertical="center"/>
    </xf>
    <xf numFmtId="0" fontId="7" fillId="0" borderId="0" xfId="0" applyNumberFormat="1" applyFont="1" applyAlignment="1">
      <alignment vertical="center" wrapText="1"/>
    </xf>
    <xf numFmtId="0" fontId="8" fillId="2" borderId="0" xfId="0" applyNumberFormat="1" applyFont="1" applyFill="1" applyAlignment="1">
      <alignment horizontal="right" vertical="center"/>
    </xf>
    <xf numFmtId="0" fontId="8" fillId="2" borderId="12" xfId="0" applyNumberFormat="1" applyFont="1" applyFill="1" applyBorder="1" applyAlignment="1">
      <alignment horizontal="right" vertical="center"/>
    </xf>
    <xf numFmtId="0" fontId="9" fillId="2" borderId="12" xfId="0" applyNumberFormat="1" applyFont="1" applyFill="1" applyBorder="1" applyAlignment="1">
      <alignment horizontal="right" vertical="center"/>
    </xf>
    <xf numFmtId="0" fontId="8" fillId="2" borderId="12" xfId="0" applyNumberFormat="1" applyFont="1" applyFill="1" applyBorder="1" applyAlignment="1">
      <alignment vertical="center"/>
    </xf>
    <xf numFmtId="0" fontId="10" fillId="2" borderId="12" xfId="0" applyNumberFormat="1" applyFont="1" applyFill="1" applyBorder="1" applyAlignment="1"/>
    <xf numFmtId="0" fontId="8" fillId="3" borderId="12" xfId="0" applyNumberFormat="1" applyFont="1" applyFill="1" applyBorder="1" applyAlignment="1">
      <alignment vertical="center"/>
    </xf>
    <xf numFmtId="0" fontId="8" fillId="3" borderId="12" xfId="0" applyNumberFormat="1" applyFont="1" applyFill="1" applyBorder="1" applyAlignment="1">
      <alignment horizontal="right" vertical="center"/>
    </xf>
    <xf numFmtId="0" fontId="7" fillId="4" borderId="12" xfId="0" applyNumberFormat="1" applyFont="1" applyFill="1" applyBorder="1" applyAlignment="1">
      <alignment horizontal="center" vertical="center"/>
    </xf>
    <xf numFmtId="0" fontId="2" fillId="0" borderId="1" xfId="0" applyNumberFormat="1" applyFont="1" applyBorder="1" applyAlignment="1">
      <alignment vertical="center"/>
    </xf>
    <xf numFmtId="0" fontId="2" fillId="0" borderId="5" xfId="0" applyNumberFormat="1" applyFont="1" applyBorder="1" applyAlignment="1">
      <alignment vertical="center"/>
    </xf>
    <xf numFmtId="49" fontId="2" fillId="0" borderId="5" xfId="0" applyNumberFormat="1" applyFont="1" applyBorder="1" applyAlignment="1">
      <alignment vertical="center"/>
    </xf>
    <xf numFmtId="0" fontId="2" fillId="5" borderId="13" xfId="0" applyNumberFormat="1" applyFont="1" applyFill="1" applyBorder="1" applyAlignment="1">
      <alignment vertical="center"/>
    </xf>
    <xf numFmtId="0" fontId="2" fillId="5" borderId="13" xfId="0" applyNumberFormat="1" applyFont="1" applyFill="1" applyBorder="1" applyAlignment="1">
      <alignment horizontal="center" vertical="center"/>
    </xf>
    <xf numFmtId="49" fontId="2" fillId="5" borderId="13" xfId="0" applyNumberFormat="1" applyFont="1" applyFill="1" applyBorder="1" applyAlignment="1">
      <alignment vertical="center"/>
    </xf>
    <xf numFmtId="0" fontId="2" fillId="5" borderId="5" xfId="0" applyNumberFormat="1" applyFont="1" applyFill="1" applyBorder="1" applyAlignment="1">
      <alignment vertical="center"/>
    </xf>
    <xf numFmtId="0" fontId="2" fillId="5" borderId="5" xfId="0" applyNumberFormat="1" applyFont="1" applyFill="1" applyBorder="1" applyAlignment="1">
      <alignment horizontal="center" vertical="center"/>
    </xf>
    <xf numFmtId="49" fontId="2" fillId="5" borderId="5" xfId="0" applyNumberFormat="1" applyFont="1" applyFill="1" applyBorder="1" applyAlignment="1">
      <alignment vertical="center"/>
    </xf>
    <xf numFmtId="0" fontId="2" fillId="0" borderId="9" xfId="0" applyNumberFormat="1" applyFont="1" applyBorder="1" applyAlignment="1">
      <alignment vertical="center"/>
    </xf>
    <xf numFmtId="49" fontId="2" fillId="0" borderId="9" xfId="0" applyNumberFormat="1" applyFont="1" applyBorder="1" applyAlignment="1">
      <alignment vertical="center"/>
    </xf>
    <xf numFmtId="0" fontId="2" fillId="5" borderId="14" xfId="0" applyNumberFormat="1" applyFont="1" applyFill="1" applyBorder="1" applyAlignment="1">
      <alignment vertical="center"/>
    </xf>
    <xf numFmtId="0" fontId="2" fillId="5" borderId="14" xfId="0" applyNumberFormat="1" applyFont="1" applyFill="1" applyBorder="1" applyAlignment="1">
      <alignment horizontal="center" vertical="center"/>
    </xf>
    <xf numFmtId="49" fontId="2" fillId="5" borderId="14" xfId="0" applyNumberFormat="1" applyFont="1" applyFill="1" applyBorder="1" applyAlignment="1">
      <alignment vertical="center"/>
    </xf>
    <xf numFmtId="0" fontId="11" fillId="0" borderId="0" xfId="0" applyNumberFormat="1" applyFont="1" applyAlignment="1">
      <alignment vertical="center"/>
    </xf>
    <xf numFmtId="0" fontId="7" fillId="4" borderId="15" xfId="0" applyNumberFormat="1" applyFont="1" applyFill="1" applyBorder="1" applyAlignment="1">
      <alignment horizontal="center" vertical="center"/>
    </xf>
    <xf numFmtId="0" fontId="7" fillId="4" borderId="16" xfId="0" applyNumberFormat="1" applyFont="1" applyFill="1" applyBorder="1" applyAlignment="1">
      <alignment horizontal="center" vertical="center"/>
    </xf>
    <xf numFmtId="0" fontId="7" fillId="4" borderId="17" xfId="0" applyNumberFormat="1" applyFont="1" applyFill="1" applyBorder="1" applyAlignment="1">
      <alignment horizontal="center" vertical="center"/>
    </xf>
    <xf numFmtId="0" fontId="7" fillId="4" borderId="13" xfId="0" applyNumberFormat="1" applyFont="1" applyFill="1" applyBorder="1" applyAlignment="1">
      <alignment horizontal="center" vertical="center"/>
    </xf>
    <xf numFmtId="0" fontId="7" fillId="4" borderId="18" xfId="0" applyNumberFormat="1" applyFont="1" applyFill="1" applyBorder="1" applyAlignment="1">
      <alignment horizontal="center" vertical="center"/>
    </xf>
    <xf numFmtId="0" fontId="7" fillId="4" borderId="19" xfId="0" applyNumberFormat="1" applyFont="1" applyFill="1" applyBorder="1" applyAlignment="1">
      <alignment horizontal="center" vertical="center"/>
    </xf>
    <xf numFmtId="0" fontId="7" fillId="4" borderId="14" xfId="0" applyNumberFormat="1" applyFont="1" applyFill="1" applyBorder="1" applyAlignment="1">
      <alignment horizontal="center" vertical="center"/>
    </xf>
    <xf numFmtId="0" fontId="7" fillId="4" borderId="20" xfId="0" applyNumberFormat="1" applyFont="1" applyFill="1" applyBorder="1" applyAlignment="1">
      <alignment horizontal="center" vertical="center"/>
    </xf>
    <xf numFmtId="0" fontId="7" fillId="4" borderId="21" xfId="0" applyNumberFormat="1" applyFont="1" applyFill="1" applyBorder="1" applyAlignment="1">
      <alignment horizontal="center" vertical="center"/>
    </xf>
    <xf numFmtId="0" fontId="2" fillId="0" borderId="6" xfId="0" applyNumberFormat="1" applyFont="1" applyBorder="1" applyAlignment="1">
      <alignment vertical="center"/>
    </xf>
    <xf numFmtId="164" fontId="2" fillId="0" borderId="0" xfId="0" applyNumberFormat="1" applyFont="1" applyAlignment="1">
      <alignment vertical="center"/>
    </xf>
    <xf numFmtId="0" fontId="2" fillId="5" borderId="13" xfId="0" applyNumberFormat="1" applyFont="1" applyFill="1" applyBorder="1" applyAlignment="1">
      <alignment horizontal="left" vertical="center"/>
    </xf>
    <xf numFmtId="0" fontId="2" fillId="5" borderId="18" xfId="0" applyNumberFormat="1" applyFont="1" applyFill="1" applyBorder="1" applyAlignment="1">
      <alignment vertical="center"/>
    </xf>
    <xf numFmtId="0" fontId="2" fillId="5" borderId="19" xfId="0" applyNumberFormat="1" applyFont="1" applyFill="1" applyBorder="1" applyAlignment="1">
      <alignment vertical="center"/>
    </xf>
    <xf numFmtId="0" fontId="2" fillId="5" borderId="22" xfId="0" applyNumberFormat="1" applyFont="1" applyFill="1" applyBorder="1" applyAlignment="1">
      <alignment vertical="center"/>
    </xf>
    <xf numFmtId="0" fontId="2" fillId="5" borderId="13" xfId="0" applyNumberFormat="1" applyFont="1" applyFill="1" applyBorder="1" applyAlignment="1">
      <alignment vertical="center"/>
    </xf>
    <xf numFmtId="164" fontId="2" fillId="0" borderId="6" xfId="0" applyNumberFormat="1" applyFont="1" applyBorder="1" applyAlignment="1">
      <alignment vertical="center"/>
    </xf>
    <xf numFmtId="164" fontId="2" fillId="0" borderId="5" xfId="0" applyNumberFormat="1" applyFont="1" applyBorder="1" applyAlignment="1">
      <alignment vertical="center"/>
    </xf>
    <xf numFmtId="0" fontId="7" fillId="4" borderId="15" xfId="0" applyNumberFormat="1" applyFont="1" applyFill="1" applyBorder="1" applyAlignment="1">
      <alignment horizontal="left" vertical="center"/>
    </xf>
    <xf numFmtId="0" fontId="7" fillId="4" borderId="16" xfId="0" applyNumberFormat="1" applyFont="1" applyFill="1" applyBorder="1" applyAlignment="1">
      <alignment vertical="center"/>
    </xf>
    <xf numFmtId="0" fontId="7" fillId="4" borderId="17" xfId="0" applyNumberFormat="1" applyFont="1" applyFill="1" applyBorder="1" applyAlignment="1">
      <alignment vertical="center"/>
    </xf>
    <xf numFmtId="0" fontId="7" fillId="4" borderId="15" xfId="0" applyNumberFormat="1" applyFont="1" applyFill="1" applyBorder="1" applyAlignment="1">
      <alignment vertical="center"/>
    </xf>
    <xf numFmtId="0" fontId="7" fillId="4" borderId="14" xfId="0" applyNumberFormat="1" applyFont="1" applyFill="1" applyBorder="1" applyAlignment="1">
      <alignment horizontal="left" vertical="center"/>
    </xf>
    <xf numFmtId="0" fontId="7" fillId="4" borderId="20" xfId="0" applyNumberFormat="1" applyFont="1" applyFill="1" applyBorder="1" applyAlignment="1">
      <alignment vertical="center"/>
    </xf>
    <xf numFmtId="0" fontId="7" fillId="4" borderId="21" xfId="0" applyNumberFormat="1" applyFont="1" applyFill="1" applyBorder="1" applyAlignment="1">
      <alignment vertical="center"/>
    </xf>
    <xf numFmtId="164" fontId="7" fillId="4" borderId="21" xfId="0" applyNumberFormat="1" applyFont="1" applyFill="1" applyBorder="1" applyAlignment="1">
      <alignment vertical="center"/>
    </xf>
    <xf numFmtId="0" fontId="7" fillId="4" borderId="14" xfId="0" applyNumberFormat="1" applyFont="1" applyFill="1" applyBorder="1" applyAlignment="1">
      <alignment vertical="center"/>
    </xf>
    <xf numFmtId="0" fontId="2" fillId="0" borderId="0" xfId="0" applyNumberFormat="1" applyFont="1" applyAlignment="1">
      <alignment vertical="center"/>
    </xf>
    <xf numFmtId="164" fontId="2" fillId="0" borderId="6" xfId="0" applyNumberFormat="1" applyFont="1" applyBorder="1" applyAlignment="1">
      <alignment horizontal="right" vertical="center"/>
    </xf>
    <xf numFmtId="164" fontId="2" fillId="0" borderId="0" xfId="0" applyNumberFormat="1" applyFont="1" applyAlignment="1">
      <alignment horizontal="right" vertical="center"/>
    </xf>
    <xf numFmtId="0" fontId="2" fillId="0" borderId="10" xfId="0" applyNumberFormat="1" applyFont="1" applyBorder="1" applyAlignment="1">
      <alignment vertical="center"/>
    </xf>
    <xf numFmtId="164" fontId="2" fillId="0" borderId="11" xfId="0" applyNumberFormat="1" applyFont="1" applyBorder="1" applyAlignment="1">
      <alignment vertical="center"/>
    </xf>
    <xf numFmtId="164" fontId="2" fillId="0" borderId="10" xfId="0" applyNumberFormat="1" applyFont="1" applyBorder="1" applyAlignment="1">
      <alignment vertical="center"/>
    </xf>
    <xf numFmtId="164" fontId="2" fillId="5" borderId="18" xfId="0" applyNumberFormat="1" applyFont="1" applyFill="1" applyBorder="1" applyAlignment="1">
      <alignment vertical="center"/>
    </xf>
    <xf numFmtId="164" fontId="2" fillId="5" borderId="13" xfId="0" applyNumberFormat="1" applyFont="1" applyFill="1" applyBorder="1" applyAlignment="1">
      <alignment vertical="center"/>
    </xf>
    <xf numFmtId="164" fontId="2" fillId="5" borderId="24" xfId="0" applyNumberFormat="1" applyFont="1" applyFill="1" applyBorder="1" applyAlignment="1">
      <alignment vertical="center"/>
    </xf>
    <xf numFmtId="0" fontId="2" fillId="5" borderId="25" xfId="0" applyNumberFormat="1" applyFont="1" applyFill="1" applyBorder="1" applyAlignment="1">
      <alignment vertical="center"/>
    </xf>
    <xf numFmtId="164" fontId="2" fillId="0" borderId="23" xfId="0" applyNumberFormat="1" applyFont="1" applyBorder="1" applyAlignment="1">
      <alignment vertical="center"/>
    </xf>
    <xf numFmtId="0" fontId="2" fillId="5" borderId="26" xfId="0" applyNumberFormat="1" applyFont="1" applyFill="1" applyBorder="1" applyAlignment="1">
      <alignment vertical="center"/>
    </xf>
    <xf numFmtId="0" fontId="2" fillId="5" borderId="27" xfId="0" applyNumberFormat="1" applyFont="1" applyFill="1" applyBorder="1" applyAlignment="1">
      <alignment vertical="center"/>
    </xf>
    <xf numFmtId="164" fontId="7" fillId="4" borderId="16" xfId="0" applyNumberFormat="1" applyFont="1" applyFill="1" applyBorder="1" applyAlignment="1">
      <alignment vertical="center"/>
    </xf>
    <xf numFmtId="164" fontId="7" fillId="4" borderId="15" xfId="0" applyNumberFormat="1" applyFont="1" applyFill="1" applyBorder="1" applyAlignment="1">
      <alignment vertical="center"/>
    </xf>
    <xf numFmtId="164" fontId="7" fillId="4" borderId="20" xfId="0" applyNumberFormat="1" applyFont="1" applyFill="1" applyBorder="1" applyAlignment="1">
      <alignment vertical="center"/>
    </xf>
    <xf numFmtId="164" fontId="7" fillId="4" borderId="14" xfId="0" applyNumberFormat="1" applyFont="1" applyFill="1" applyBorder="1" applyAlignment="1">
      <alignment vertical="center"/>
    </xf>
    <xf numFmtId="0" fontId="2" fillId="5" borderId="28" xfId="0" applyNumberFormat="1" applyFont="1" applyFill="1" applyBorder="1" applyAlignment="1">
      <alignment vertical="center"/>
    </xf>
    <xf numFmtId="0" fontId="2" fillId="0" borderId="23" xfId="0" applyNumberFormat="1" applyFont="1" applyBorder="1" applyAlignment="1">
      <alignment vertical="center"/>
    </xf>
    <xf numFmtId="0" fontId="2" fillId="0" borderId="5" xfId="0" applyNumberFormat="1" applyFont="1" applyBorder="1" applyAlignment="1">
      <alignment vertical="center"/>
    </xf>
    <xf numFmtId="0" fontId="2" fillId="5" borderId="6" xfId="0" applyNumberFormat="1" applyFont="1" applyFill="1" applyBorder="1" applyAlignment="1">
      <alignment vertical="center"/>
    </xf>
    <xf numFmtId="0" fontId="2" fillId="5" borderId="0" xfId="0" applyNumberFormat="1" applyFont="1" applyFill="1" applyAlignment="1">
      <alignment vertical="center"/>
    </xf>
    <xf numFmtId="0" fontId="2" fillId="5" borderId="5" xfId="0" applyNumberFormat="1" applyFont="1" applyFill="1" applyBorder="1" applyAlignment="1">
      <alignment horizontal="left" vertical="center"/>
    </xf>
    <xf numFmtId="0" fontId="7" fillId="4" borderId="30" xfId="0" applyNumberFormat="1" applyFont="1" applyFill="1" applyBorder="1" applyAlignment="1">
      <alignment vertical="center"/>
    </xf>
    <xf numFmtId="0" fontId="7" fillId="4" borderId="31" xfId="0" applyNumberFormat="1" applyFont="1" applyFill="1" applyBorder="1" applyAlignment="1">
      <alignment vertical="center"/>
    </xf>
    <xf numFmtId="0" fontId="7" fillId="4" borderId="32" xfId="0" applyNumberFormat="1" applyFont="1" applyFill="1" applyBorder="1" applyAlignment="1">
      <alignment vertical="center"/>
    </xf>
    <xf numFmtId="0" fontId="7" fillId="4" borderId="33" xfId="0" applyNumberFormat="1" applyFont="1" applyFill="1" applyBorder="1" applyAlignment="1">
      <alignment vertical="center"/>
    </xf>
    <xf numFmtId="164" fontId="2" fillId="0" borderId="1" xfId="0" applyNumberFormat="1" applyFont="1" applyBorder="1" applyAlignment="1">
      <alignment vertical="center"/>
    </xf>
    <xf numFmtId="0" fontId="7" fillId="4" borderId="12" xfId="0" applyNumberFormat="1" applyFont="1" applyFill="1" applyBorder="1" applyAlignment="1">
      <alignment vertical="center"/>
    </xf>
    <xf numFmtId="164" fontId="7" fillId="4" borderId="39" xfId="0" applyNumberFormat="1" applyFont="1" applyFill="1" applyBorder="1" applyAlignment="1">
      <alignment vertical="center"/>
    </xf>
    <xf numFmtId="164" fontId="7" fillId="4" borderId="12" xfId="0" applyNumberFormat="1" applyFont="1" applyFill="1" applyBorder="1" applyAlignment="1">
      <alignment vertical="center"/>
    </xf>
    <xf numFmtId="0" fontId="7" fillId="4" borderId="39" xfId="0" applyNumberFormat="1" applyFont="1" applyFill="1" applyBorder="1" applyAlignment="1">
      <alignment vertical="center"/>
    </xf>
    <xf numFmtId="0" fontId="14" fillId="0" borderId="0" xfId="0" applyNumberFormat="1" applyFont="1" applyAlignment="1">
      <alignment vertical="center"/>
    </xf>
    <xf numFmtId="0" fontId="15" fillId="0" borderId="23" xfId="0" applyNumberFormat="1" applyFont="1" applyBorder="1" applyAlignment="1">
      <alignment horizontal="center" vertical="center"/>
    </xf>
    <xf numFmtId="0" fontId="15" fillId="4" borderId="15" xfId="0" applyNumberFormat="1" applyFont="1" applyFill="1" applyBorder="1" applyAlignment="1">
      <alignment horizontal="center" vertical="center"/>
    </xf>
    <xf numFmtId="0" fontId="15" fillId="4" borderId="16" xfId="0" applyNumberFormat="1" applyFont="1" applyFill="1" applyBorder="1" applyAlignment="1">
      <alignment horizontal="center" vertical="center"/>
    </xf>
    <xf numFmtId="0" fontId="15" fillId="4" borderId="17" xfId="0" applyNumberFormat="1" applyFont="1" applyFill="1" applyBorder="1" applyAlignment="1">
      <alignment horizontal="center" vertical="center"/>
    </xf>
    <xf numFmtId="0" fontId="15" fillId="4" borderId="40" xfId="0" applyNumberFormat="1" applyFont="1" applyFill="1" applyBorder="1" applyAlignment="1">
      <alignment horizontal="center" vertical="center"/>
    </xf>
    <xf numFmtId="0" fontId="15" fillId="4" borderId="13" xfId="0" applyNumberFormat="1" applyFont="1" applyFill="1" applyBorder="1" applyAlignment="1">
      <alignment horizontal="center" vertical="center"/>
    </xf>
    <xf numFmtId="0" fontId="15" fillId="4" borderId="18" xfId="0" applyNumberFormat="1" applyFont="1" applyFill="1" applyBorder="1" applyAlignment="1">
      <alignment horizontal="center" vertical="center"/>
    </xf>
    <xf numFmtId="0" fontId="15" fillId="4" borderId="19" xfId="0" applyNumberFormat="1" applyFont="1" applyFill="1" applyBorder="1" applyAlignment="1">
      <alignment horizontal="center" vertical="center"/>
    </xf>
    <xf numFmtId="0" fontId="15" fillId="4" borderId="28" xfId="0" applyNumberFormat="1" applyFont="1" applyFill="1" applyBorder="1" applyAlignment="1">
      <alignment horizontal="center" vertical="center"/>
    </xf>
    <xf numFmtId="0" fontId="15" fillId="4" borderId="14" xfId="0" applyNumberFormat="1" applyFont="1" applyFill="1" applyBorder="1" applyAlignment="1">
      <alignment horizontal="center" vertical="center"/>
    </xf>
    <xf numFmtId="0" fontId="15" fillId="4" borderId="24" xfId="0" applyNumberFormat="1" applyFont="1" applyFill="1" applyBorder="1" applyAlignment="1">
      <alignment horizontal="center" vertical="center"/>
    </xf>
    <xf numFmtId="0" fontId="15" fillId="4" borderId="25" xfId="0" applyNumberFormat="1" applyFont="1" applyFill="1" applyBorder="1" applyAlignment="1">
      <alignment horizontal="center" vertical="center"/>
    </xf>
    <xf numFmtId="0" fontId="15" fillId="4" borderId="41" xfId="0" applyNumberFormat="1" applyFont="1" applyFill="1" applyBorder="1" applyAlignment="1">
      <alignment horizontal="center" vertical="center"/>
    </xf>
    <xf numFmtId="0" fontId="15" fillId="4" borderId="23" xfId="0" applyNumberFormat="1" applyFont="1" applyFill="1" applyBorder="1" applyAlignment="1">
      <alignment horizontal="center" vertical="center"/>
    </xf>
    <xf numFmtId="0" fontId="14" fillId="0" borderId="5" xfId="0" applyNumberFormat="1" applyFont="1" applyBorder="1" applyAlignment="1">
      <alignment horizontal="left" vertical="center"/>
    </xf>
    <xf numFmtId="0" fontId="14" fillId="0" borderId="11" xfId="0" applyNumberFormat="1" applyFont="1" applyBorder="1" applyAlignment="1">
      <alignment vertical="center"/>
    </xf>
    <xf numFmtId="164" fontId="14" fillId="0" borderId="11" xfId="0" applyNumberFormat="1" applyFont="1" applyBorder="1" applyAlignment="1">
      <alignment vertical="center"/>
    </xf>
    <xf numFmtId="0" fontId="14" fillId="0" borderId="35" xfId="0" applyNumberFormat="1" applyFont="1" applyBorder="1" applyAlignment="1">
      <alignment vertical="center"/>
    </xf>
    <xf numFmtId="0" fontId="15" fillId="4" borderId="5" xfId="0" applyNumberFormat="1" applyFont="1" applyFill="1" applyBorder="1" applyAlignment="1">
      <alignment horizontal="center" vertical="center"/>
    </xf>
    <xf numFmtId="0" fontId="14" fillId="5" borderId="13" xfId="0" applyNumberFormat="1" applyFont="1" applyFill="1" applyBorder="1" applyAlignment="1">
      <alignment horizontal="left" vertical="center"/>
    </xf>
    <xf numFmtId="0" fontId="14" fillId="5" borderId="18" xfId="0" applyNumberFormat="1" applyFont="1" applyFill="1" applyBorder="1" applyAlignment="1">
      <alignment vertical="center"/>
    </xf>
    <xf numFmtId="0" fontId="14" fillId="5" borderId="19" xfId="0" applyNumberFormat="1" applyFont="1" applyFill="1" applyBorder="1" applyAlignment="1">
      <alignment vertical="center"/>
    </xf>
    <xf numFmtId="0" fontId="14" fillId="5" borderId="28" xfId="0" applyNumberFormat="1" applyFont="1" applyFill="1" applyBorder="1" applyAlignment="1">
      <alignment vertical="center"/>
    </xf>
    <xf numFmtId="0" fontId="15" fillId="4" borderId="42" xfId="0" applyNumberFormat="1" applyFont="1" applyFill="1" applyBorder="1" applyAlignment="1">
      <alignment horizontal="center" vertical="center"/>
    </xf>
    <xf numFmtId="0" fontId="14" fillId="0" borderId="6" xfId="0" applyNumberFormat="1" applyFont="1" applyBorder="1" applyAlignment="1">
      <alignment vertical="center"/>
    </xf>
    <xf numFmtId="164" fontId="14" fillId="0" borderId="0" xfId="0" applyNumberFormat="1" applyFont="1" applyAlignment="1">
      <alignment vertical="center"/>
    </xf>
    <xf numFmtId="0" fontId="14" fillId="0" borderId="23" xfId="0" applyNumberFormat="1" applyFont="1" applyBorder="1" applyAlignment="1">
      <alignment vertical="center"/>
    </xf>
    <xf numFmtId="0" fontId="15" fillId="4" borderId="9" xfId="0" applyNumberFormat="1" applyFont="1" applyFill="1" applyBorder="1" applyAlignment="1">
      <alignment horizontal="center" vertical="center"/>
    </xf>
    <xf numFmtId="0" fontId="14" fillId="5" borderId="8" xfId="0" applyNumberFormat="1" applyFont="1" applyFill="1" applyBorder="1" applyAlignment="1">
      <alignment horizontal="left" vertical="center"/>
    </xf>
    <xf numFmtId="0" fontId="14" fillId="5" borderId="8" xfId="0" applyNumberFormat="1" applyFont="1" applyFill="1" applyBorder="1" applyAlignment="1">
      <alignment vertical="center"/>
    </xf>
    <xf numFmtId="0" fontId="14" fillId="5" borderId="36" xfId="0" applyNumberFormat="1" applyFont="1" applyFill="1" applyBorder="1" applyAlignment="1">
      <alignment vertical="center"/>
    </xf>
    <xf numFmtId="164" fontId="14" fillId="5" borderId="36" xfId="0" applyNumberFormat="1" applyFont="1" applyFill="1" applyBorder="1" applyAlignment="1">
      <alignment vertical="center"/>
    </xf>
    <xf numFmtId="0" fontId="14" fillId="5" borderId="7" xfId="0" applyNumberFormat="1" applyFont="1" applyFill="1" applyBorder="1" applyAlignment="1">
      <alignment vertical="center"/>
    </xf>
    <xf numFmtId="164" fontId="14" fillId="5" borderId="18" xfId="0" applyNumberFormat="1" applyFont="1" applyFill="1" applyBorder="1" applyAlignment="1">
      <alignment vertical="center"/>
    </xf>
    <xf numFmtId="164" fontId="14" fillId="0" borderId="6" xfId="0" applyNumberFormat="1" applyFont="1" applyBorder="1" applyAlignment="1">
      <alignment vertical="center"/>
    </xf>
    <xf numFmtId="164" fontId="14" fillId="5" borderId="8" xfId="0" applyNumberFormat="1" applyFont="1" applyFill="1" applyBorder="1" applyAlignment="1">
      <alignment vertical="center"/>
    </xf>
    <xf numFmtId="0" fontId="14" fillId="0" borderId="6" xfId="0" applyNumberFormat="1" applyFont="1" applyBorder="1" applyAlignment="1">
      <alignment horizontal="left" vertical="center"/>
    </xf>
    <xf numFmtId="0" fontId="15" fillId="4" borderId="20" xfId="0" applyNumberFormat="1" applyFont="1" applyFill="1" applyBorder="1" applyAlignment="1">
      <alignment horizontal="center" vertical="center"/>
    </xf>
    <xf numFmtId="0" fontId="15" fillId="4" borderId="21" xfId="0" applyNumberFormat="1" applyFont="1" applyFill="1" applyBorder="1" applyAlignment="1">
      <alignment horizontal="center" vertical="center"/>
    </xf>
    <xf numFmtId="0" fontId="15" fillId="4" borderId="43" xfId="0" applyNumberFormat="1" applyFont="1" applyFill="1" applyBorder="1" applyAlignment="1">
      <alignment horizontal="center" vertical="center"/>
    </xf>
    <xf numFmtId="0" fontId="15" fillId="4" borderId="1" xfId="0" applyNumberFormat="1" applyFont="1" applyFill="1" applyBorder="1" applyAlignment="1">
      <alignment horizontal="center" vertical="center"/>
    </xf>
    <xf numFmtId="164" fontId="14" fillId="5" borderId="42" xfId="0" applyNumberFormat="1" applyFont="1" applyFill="1" applyBorder="1" applyAlignment="1">
      <alignment vertical="center"/>
    </xf>
    <xf numFmtId="164" fontId="14" fillId="5" borderId="5" xfId="0" applyNumberFormat="1" applyFont="1" applyFill="1" applyBorder="1" applyAlignment="1">
      <alignment vertical="center"/>
    </xf>
    <xf numFmtId="164" fontId="14" fillId="0" borderId="5" xfId="0" applyNumberFormat="1" applyFont="1" applyBorder="1" applyAlignment="1">
      <alignment vertical="center"/>
    </xf>
    <xf numFmtId="164" fontId="16" fillId="0" borderId="0" xfId="0" applyNumberFormat="1" applyFont="1" applyAlignment="1">
      <alignment vertical="center"/>
    </xf>
    <xf numFmtId="164" fontId="14" fillId="0" borderId="0" xfId="0" applyNumberFormat="1" applyFont="1" applyAlignment="1">
      <alignment horizontal="right" vertical="center"/>
    </xf>
    <xf numFmtId="164" fontId="14" fillId="5" borderId="48" xfId="0" applyNumberFormat="1" applyFont="1" applyFill="1" applyBorder="1" applyAlignment="1">
      <alignment horizontal="right" vertical="center"/>
    </xf>
    <xf numFmtId="164" fontId="14" fillId="5" borderId="38" xfId="0" applyNumberFormat="1" applyFont="1" applyFill="1" applyBorder="1" applyAlignment="1">
      <alignment horizontal="right" vertical="center"/>
    </xf>
    <xf numFmtId="164" fontId="14" fillId="0" borderId="9" xfId="0" applyNumberFormat="1" applyFont="1" applyBorder="1" applyAlignment="1">
      <alignment vertical="center"/>
    </xf>
    <xf numFmtId="0" fontId="15" fillId="4" borderId="5" xfId="0" applyNumberFormat="1" applyFont="1" applyFill="1" applyBorder="1" applyAlignment="1">
      <alignment horizontal="center" vertical="center" textRotation="90"/>
    </xf>
    <xf numFmtId="0" fontId="15" fillId="0" borderId="23" xfId="0" applyNumberFormat="1" applyFont="1" applyBorder="1" applyAlignment="1">
      <alignment horizontal="center" vertical="center" textRotation="90"/>
    </xf>
    <xf numFmtId="0" fontId="15" fillId="0" borderId="7" xfId="0" applyNumberFormat="1" applyFont="1" applyBorder="1" applyAlignment="1">
      <alignment horizontal="center" vertical="center" textRotation="90"/>
    </xf>
    <xf numFmtId="0" fontId="14" fillId="5" borderId="10" xfId="0" applyNumberFormat="1" applyFont="1" applyFill="1" applyBorder="1" applyAlignment="1">
      <alignment vertical="center"/>
    </xf>
    <xf numFmtId="0" fontId="14" fillId="5" borderId="11" xfId="0" applyNumberFormat="1" applyFont="1" applyFill="1" applyBorder="1" applyAlignment="1">
      <alignment vertical="center"/>
    </xf>
    <xf numFmtId="0" fontId="14" fillId="5" borderId="35" xfId="0" applyNumberFormat="1" applyFont="1" applyFill="1" applyBorder="1" applyAlignment="1">
      <alignment vertical="center"/>
    </xf>
    <xf numFmtId="0" fontId="14" fillId="5" borderId="6" xfId="0" applyNumberFormat="1" applyFont="1" applyFill="1" applyBorder="1" applyAlignment="1">
      <alignment vertical="center"/>
    </xf>
    <xf numFmtId="0" fontId="14" fillId="5" borderId="0" xfId="0" applyNumberFormat="1" applyFont="1" applyFill="1" applyAlignment="1">
      <alignment vertical="center"/>
    </xf>
    <xf numFmtId="0" fontId="14" fillId="5" borderId="23" xfId="0" applyNumberFormat="1" applyFont="1" applyFill="1" applyBorder="1" applyAlignment="1">
      <alignment vertical="center"/>
    </xf>
    <xf numFmtId="0" fontId="14" fillId="5" borderId="24" xfId="0" applyNumberFormat="1" applyFont="1" applyFill="1" applyBorder="1" applyAlignment="1">
      <alignment vertical="center"/>
    </xf>
    <xf numFmtId="0" fontId="14" fillId="5" borderId="25" xfId="0" applyNumberFormat="1" applyFont="1" applyFill="1" applyBorder="1" applyAlignment="1">
      <alignment vertical="center"/>
    </xf>
    <xf numFmtId="0" fontId="14" fillId="5" borderId="41" xfId="0" applyNumberFormat="1" applyFont="1" applyFill="1" applyBorder="1" applyAlignment="1">
      <alignment vertical="center"/>
    </xf>
    <xf numFmtId="0" fontId="2" fillId="0" borderId="50" xfId="0" applyNumberFormat="1" applyFont="1" applyBorder="1" applyAlignment="1">
      <alignment horizontal="left" vertical="center"/>
    </xf>
    <xf numFmtId="0" fontId="14" fillId="0" borderId="51" xfId="0" applyNumberFormat="1" applyFont="1" applyBorder="1" applyAlignment="1">
      <alignment vertical="center"/>
    </xf>
    <xf numFmtId="0" fontId="14" fillId="0" borderId="52" xfId="0" applyNumberFormat="1" applyFont="1" applyBorder="1" applyAlignment="1">
      <alignment vertical="center"/>
    </xf>
    <xf numFmtId="0" fontId="14" fillId="0" borderId="53" xfId="0" applyNumberFormat="1" applyFont="1" applyBorder="1" applyAlignment="1">
      <alignment vertical="center"/>
    </xf>
    <xf numFmtId="0" fontId="2" fillId="0" borderId="45" xfId="0" applyNumberFormat="1" applyFont="1" applyBorder="1" applyAlignment="1">
      <alignment horizontal="left" vertical="center"/>
    </xf>
    <xf numFmtId="0" fontId="14" fillId="0" borderId="54" xfId="0" applyNumberFormat="1" applyFont="1" applyBorder="1" applyAlignment="1">
      <alignment vertical="center"/>
    </xf>
    <xf numFmtId="0" fontId="14" fillId="0" borderId="46" xfId="0" applyNumberFormat="1" applyFont="1" applyBorder="1" applyAlignment="1">
      <alignment vertical="center"/>
    </xf>
    <xf numFmtId="0" fontId="14" fillId="0" borderId="47" xfId="0" applyNumberFormat="1" applyFont="1" applyBorder="1" applyAlignment="1">
      <alignment vertical="center"/>
    </xf>
    <xf numFmtId="164" fontId="14" fillId="0" borderId="55" xfId="0" applyNumberFormat="1" applyFont="1" applyBorder="1" applyAlignment="1">
      <alignment horizontal="left" vertical="center"/>
    </xf>
    <xf numFmtId="0" fontId="14" fillId="0" borderId="56" xfId="0" applyNumberFormat="1" applyFont="1" applyBorder="1" applyAlignment="1">
      <alignment vertical="center"/>
    </xf>
    <xf numFmtId="0" fontId="14" fillId="0" borderId="57" xfId="0" applyNumberFormat="1" applyFont="1" applyBorder="1" applyAlignment="1">
      <alignment vertical="center"/>
    </xf>
    <xf numFmtId="0" fontId="14" fillId="0" borderId="58" xfId="0" applyNumberFormat="1" applyFont="1" applyBorder="1" applyAlignment="1">
      <alignment vertical="center"/>
    </xf>
    <xf numFmtId="164" fontId="14" fillId="0" borderId="5" xfId="0" applyNumberFormat="1" applyFont="1" applyBorder="1" applyAlignment="1">
      <alignment horizontal="left" vertical="center"/>
    </xf>
    <xf numFmtId="164" fontId="14" fillId="5" borderId="5" xfId="0" applyNumberFormat="1" applyFont="1" applyFill="1" applyBorder="1" applyAlignment="1">
      <alignment horizontal="left" vertical="center"/>
    </xf>
    <xf numFmtId="0" fontId="14" fillId="0" borderId="8" xfId="0" applyNumberFormat="1" applyFont="1" applyBorder="1" applyAlignment="1">
      <alignment vertical="center"/>
    </xf>
    <xf numFmtId="0" fontId="14" fillId="0" borderId="36" xfId="0" applyNumberFormat="1" applyFont="1" applyBorder="1" applyAlignment="1">
      <alignment vertical="center"/>
    </xf>
    <xf numFmtId="0" fontId="14" fillId="0" borderId="7" xfId="0" applyNumberFormat="1" applyFont="1" applyBorder="1" applyAlignment="1">
      <alignment vertical="center"/>
    </xf>
    <xf numFmtId="0" fontId="14" fillId="5" borderId="5" xfId="0" applyNumberFormat="1" applyFont="1" applyFill="1" applyBorder="1" applyAlignment="1">
      <alignment horizontal="left" vertical="center"/>
    </xf>
    <xf numFmtId="0" fontId="14" fillId="0" borderId="1" xfId="0" applyNumberFormat="1" applyFont="1" applyBorder="1" applyAlignment="1">
      <alignment horizontal="left" vertical="center"/>
    </xf>
    <xf numFmtId="0" fontId="14" fillId="0" borderId="10" xfId="0" applyNumberFormat="1" applyFont="1" applyBorder="1" applyAlignment="1">
      <alignment vertical="center"/>
    </xf>
    <xf numFmtId="0" fontId="14" fillId="0" borderId="45" xfId="0" applyNumberFormat="1" applyFont="1" applyBorder="1" applyAlignment="1">
      <alignment horizontal="left" vertical="center"/>
    </xf>
    <xf numFmtId="0" fontId="14" fillId="5" borderId="49" xfId="0" applyNumberFormat="1" applyFont="1" applyFill="1" applyBorder="1" applyAlignment="1">
      <alignment horizontal="left" vertical="center"/>
    </xf>
    <xf numFmtId="164" fontId="14" fillId="0" borderId="55" xfId="0" applyNumberFormat="1" applyFont="1" applyBorder="1" applyAlignment="1">
      <alignment vertical="center"/>
    </xf>
    <xf numFmtId="0" fontId="14" fillId="5" borderId="59" xfId="0" applyNumberFormat="1" applyFont="1" applyFill="1" applyBorder="1" applyAlignment="1">
      <alignment vertical="center"/>
    </xf>
    <xf numFmtId="0" fontId="14" fillId="5" borderId="60" xfId="0" applyNumberFormat="1" applyFont="1" applyFill="1" applyBorder="1" applyAlignment="1">
      <alignment vertical="center"/>
    </xf>
    <xf numFmtId="0" fontId="14" fillId="5" borderId="61" xfId="0" applyNumberFormat="1" applyFont="1" applyFill="1" applyBorder="1" applyAlignment="1">
      <alignment vertical="center"/>
    </xf>
    <xf numFmtId="0" fontId="14" fillId="5" borderId="42" xfId="0" applyNumberFormat="1" applyFont="1" applyFill="1" applyBorder="1" applyAlignment="1">
      <alignment horizontal="left" vertical="center"/>
    </xf>
    <xf numFmtId="0" fontId="14" fillId="5" borderId="26" xfId="0" applyNumberFormat="1" applyFont="1" applyFill="1" applyBorder="1" applyAlignment="1">
      <alignment vertical="center"/>
    </xf>
    <xf numFmtId="0" fontId="14" fillId="5" borderId="27" xfId="0" applyNumberFormat="1" applyFont="1" applyFill="1" applyBorder="1" applyAlignment="1">
      <alignment vertical="center"/>
    </xf>
    <xf numFmtId="0" fontId="14" fillId="5" borderId="62" xfId="0" applyNumberFormat="1" applyFont="1" applyFill="1" applyBorder="1" applyAlignment="1">
      <alignment vertical="center"/>
    </xf>
    <xf numFmtId="0" fontId="14" fillId="4" borderId="13" xfId="0" applyNumberFormat="1" applyFont="1" applyFill="1" applyBorder="1" applyAlignment="1">
      <alignment horizontal="left" vertical="center"/>
    </xf>
    <xf numFmtId="0" fontId="14" fillId="4" borderId="18" xfId="0" applyNumberFormat="1" applyFont="1" applyFill="1" applyBorder="1" applyAlignment="1">
      <alignment vertical="center"/>
    </xf>
    <xf numFmtId="0" fontId="14" fillId="4" borderId="19" xfId="0" applyNumberFormat="1" applyFont="1" applyFill="1" applyBorder="1" applyAlignment="1">
      <alignment vertical="center"/>
    </xf>
    <xf numFmtId="0" fontId="14" fillId="4" borderId="28" xfId="0" applyNumberFormat="1" applyFont="1" applyFill="1" applyBorder="1" applyAlignment="1">
      <alignment vertical="center"/>
    </xf>
    <xf numFmtId="0" fontId="14" fillId="4" borderId="49" xfId="0" applyNumberFormat="1" applyFont="1" applyFill="1" applyBorder="1" applyAlignment="1">
      <alignment horizontal="left" vertical="center"/>
    </xf>
    <xf numFmtId="0" fontId="14" fillId="4" borderId="24" xfId="0" applyNumberFormat="1" applyFont="1" applyFill="1" applyBorder="1" applyAlignment="1">
      <alignment vertical="center"/>
    </xf>
    <xf numFmtId="0" fontId="14" fillId="4" borderId="25" xfId="0" applyNumberFormat="1" applyFont="1" applyFill="1" applyBorder="1" applyAlignment="1">
      <alignment vertical="center"/>
    </xf>
    <xf numFmtId="0" fontId="14" fillId="4" borderId="41" xfId="0" applyNumberFormat="1" applyFont="1" applyFill="1" applyBorder="1" applyAlignment="1">
      <alignment vertical="center"/>
    </xf>
    <xf numFmtId="0" fontId="14" fillId="0" borderId="10" xfId="0" applyNumberFormat="1" applyFont="1" applyBorder="1" applyAlignment="1">
      <alignment horizontal="left" vertical="center"/>
    </xf>
    <xf numFmtId="0" fontId="14" fillId="0" borderId="54" xfId="0" applyNumberFormat="1" applyFont="1" applyBorder="1" applyAlignment="1">
      <alignment horizontal="left" vertical="center"/>
    </xf>
    <xf numFmtId="0" fontId="15" fillId="0" borderId="0" xfId="0" applyNumberFormat="1" applyFont="1" applyAlignment="1">
      <alignment horizontal="center" vertical="center" textRotation="90"/>
    </xf>
    <xf numFmtId="0" fontId="14" fillId="0" borderId="0" xfId="0" applyNumberFormat="1" applyFont="1" applyAlignment="1">
      <alignment horizontal="left" vertical="center"/>
    </xf>
    <xf numFmtId="164" fontId="2" fillId="0" borderId="10" xfId="0" applyNumberFormat="1" applyFont="1" applyBorder="1" applyAlignment="1">
      <alignment horizontal="right" vertical="center"/>
    </xf>
    <xf numFmtId="0" fontId="2" fillId="0" borderId="6" xfId="0" applyNumberFormat="1" applyFont="1" applyBorder="1" applyAlignment="1">
      <alignment horizontal="right" vertical="center"/>
    </xf>
    <xf numFmtId="0" fontId="7" fillId="4" borderId="63" xfId="0" applyNumberFormat="1" applyFont="1" applyFill="1" applyBorder="1" applyAlignment="1">
      <alignment vertical="center"/>
    </xf>
    <xf numFmtId="164" fontId="7" fillId="4" borderId="63" xfId="0" applyNumberFormat="1" applyFont="1" applyFill="1" applyBorder="1" applyAlignment="1">
      <alignment vertical="center"/>
    </xf>
    <xf numFmtId="164" fontId="2" fillId="0" borderId="10" xfId="0" applyNumberFormat="1" applyFont="1" applyBorder="1" applyAlignment="1">
      <alignment vertical="center"/>
    </xf>
    <xf numFmtId="164" fontId="2" fillId="0" borderId="11" xfId="0" applyNumberFormat="1" applyFont="1" applyBorder="1" applyAlignment="1">
      <alignment vertical="center"/>
    </xf>
    <xf numFmtId="0" fontId="2" fillId="0" borderId="6" xfId="0" applyNumberFormat="1" applyFont="1" applyBorder="1" applyAlignment="1">
      <alignment vertical="center"/>
    </xf>
    <xf numFmtId="0" fontId="2" fillId="0" borderId="10" xfId="0" applyNumberFormat="1" applyFont="1" applyBorder="1" applyAlignment="1">
      <alignment vertical="center"/>
    </xf>
    <xf numFmtId="0" fontId="2" fillId="0" borderId="11" xfId="0" applyNumberFormat="1" applyFont="1" applyBorder="1" applyAlignment="1">
      <alignment vertical="center"/>
    </xf>
    <xf numFmtId="164" fontId="2" fillId="0" borderId="6" xfId="0" applyNumberFormat="1" applyFont="1" applyBorder="1" applyAlignment="1">
      <alignment vertical="center"/>
    </xf>
    <xf numFmtId="164" fontId="2" fillId="0" borderId="0" xfId="0" applyNumberFormat="1" applyFont="1" applyAlignment="1">
      <alignment vertical="center"/>
    </xf>
    <xf numFmtId="164" fontId="2" fillId="0" borderId="0" xfId="0" applyNumberFormat="1" applyFont="1" applyAlignment="1">
      <alignment horizontal="right" vertical="center"/>
    </xf>
    <xf numFmtId="164" fontId="17" fillId="0" borderId="0" xfId="0" applyNumberFormat="1" applyFont="1" applyAlignment="1">
      <alignment vertical="center"/>
    </xf>
    <xf numFmtId="164" fontId="18" fillId="0" borderId="0" xfId="0" applyNumberFormat="1" applyFont="1" applyAlignment="1">
      <alignment vertical="center"/>
    </xf>
    <xf numFmtId="164" fontId="2" fillId="0" borderId="5" xfId="0" applyNumberFormat="1" applyFont="1" applyBorder="1" applyAlignment="1">
      <alignment horizontal="right" vertical="center"/>
    </xf>
    <xf numFmtId="164" fontId="18" fillId="0" borderId="0" xfId="0" applyNumberFormat="1" applyFont="1" applyAlignment="1">
      <alignment vertical="center"/>
    </xf>
    <xf numFmtId="164" fontId="2" fillId="0" borderId="0" xfId="0" applyNumberFormat="1" applyFont="1" applyAlignment="1">
      <alignment horizontal="right" vertical="center"/>
    </xf>
    <xf numFmtId="0" fontId="14" fillId="0" borderId="1" xfId="0" applyNumberFormat="1" applyFont="1" applyBorder="1" applyAlignment="1">
      <alignment vertical="center"/>
    </xf>
    <xf numFmtId="0" fontId="14" fillId="0" borderId="5" xfId="0" applyNumberFormat="1" applyFont="1" applyBorder="1" applyAlignment="1">
      <alignment vertical="center"/>
    </xf>
    <xf numFmtId="0" fontId="14" fillId="0" borderId="9" xfId="0" applyNumberFormat="1" applyFont="1" applyBorder="1" applyAlignment="1">
      <alignment vertical="center"/>
    </xf>
    <xf numFmtId="0" fontId="7" fillId="0" borderId="0" xfId="0" applyNumberFormat="1" applyFont="1" applyAlignment="1">
      <alignment vertical="center"/>
    </xf>
    <xf numFmtId="0" fontId="19" fillId="0" borderId="0" xfId="0" applyNumberFormat="1" applyFont="1" applyAlignment="1">
      <alignment vertical="center"/>
    </xf>
    <xf numFmtId="0" fontId="19" fillId="0" borderId="5" xfId="0" applyNumberFormat="1" applyFont="1" applyBorder="1" applyAlignment="1">
      <alignment vertical="center"/>
    </xf>
    <xf numFmtId="0" fontId="19" fillId="0" borderId="6" xfId="0" applyNumberFormat="1" applyFont="1" applyBorder="1" applyAlignment="1">
      <alignment vertical="center"/>
    </xf>
    <xf numFmtId="0" fontId="19" fillId="6" borderId="12" xfId="0" applyNumberFormat="1" applyFont="1" applyFill="1" applyBorder="1" applyAlignment="1">
      <alignment vertical="center"/>
    </xf>
    <xf numFmtId="0" fontId="13" fillId="0" borderId="0" xfId="0" applyNumberFormat="1" applyFont="1" applyAlignment="1">
      <alignment vertical="center"/>
    </xf>
    <xf numFmtId="0" fontId="15" fillId="0" borderId="7" xfId="0" applyNumberFormat="1" applyFont="1" applyBorder="1" applyAlignment="1">
      <alignment horizontal="center" vertical="center"/>
    </xf>
    <xf numFmtId="164" fontId="14" fillId="0" borderId="11" xfId="0" applyNumberFormat="1" applyFont="1" applyBorder="1" applyAlignment="1">
      <alignment horizontal="right" vertical="center"/>
    </xf>
    <xf numFmtId="164" fontId="14" fillId="5" borderId="27" xfId="0" applyNumberFormat="1" applyFont="1" applyFill="1" applyBorder="1" applyAlignment="1">
      <alignment horizontal="right" vertical="center"/>
    </xf>
    <xf numFmtId="164" fontId="14" fillId="5" borderId="60" xfId="0" applyNumberFormat="1" applyFont="1" applyFill="1" applyBorder="1" applyAlignment="1">
      <alignment horizontal="right" vertical="center"/>
    </xf>
    <xf numFmtId="0" fontId="14" fillId="0" borderId="6" xfId="0" applyNumberFormat="1" applyFont="1" applyBorder="1" applyAlignment="1">
      <alignment vertical="center"/>
    </xf>
    <xf numFmtId="0" fontId="14" fillId="0" borderId="0" xfId="0" applyNumberFormat="1" applyFont="1" applyAlignment="1">
      <alignment vertical="center"/>
    </xf>
    <xf numFmtId="0" fontId="14" fillId="0" borderId="23" xfId="0" applyNumberFormat="1" applyFont="1" applyBorder="1" applyAlignment="1">
      <alignment vertical="center"/>
    </xf>
    <xf numFmtId="0" fontId="14" fillId="5" borderId="29" xfId="0" applyNumberFormat="1" applyFont="1" applyFill="1" applyBorder="1" applyAlignment="1">
      <alignment horizontal="left" vertical="center"/>
    </xf>
    <xf numFmtId="0" fontId="14" fillId="5" borderId="6" xfId="0" applyNumberFormat="1" applyFont="1" applyFill="1" applyBorder="1" applyAlignment="1">
      <alignment vertical="center"/>
    </xf>
    <xf numFmtId="0" fontId="14" fillId="5" borderId="0" xfId="0" applyNumberFormat="1" applyFont="1" applyFill="1" applyAlignment="1">
      <alignment vertical="center"/>
    </xf>
    <xf numFmtId="0" fontId="14" fillId="5" borderId="23" xfId="0" applyNumberFormat="1" applyFont="1" applyFill="1" applyBorder="1" applyAlignment="1">
      <alignment vertical="center"/>
    </xf>
    <xf numFmtId="0" fontId="14" fillId="0" borderId="54" xfId="0" applyNumberFormat="1" applyFont="1" applyBorder="1" applyAlignment="1">
      <alignment vertical="center"/>
    </xf>
    <xf numFmtId="0" fontId="14" fillId="0" borderId="46" xfId="0" applyNumberFormat="1" applyFont="1" applyBorder="1" applyAlignment="1">
      <alignment vertical="center"/>
    </xf>
    <xf numFmtId="0" fontId="14" fillId="0" borderId="47" xfId="0" applyNumberFormat="1" applyFont="1" applyBorder="1" applyAlignment="1">
      <alignment vertical="center"/>
    </xf>
    <xf numFmtId="0" fontId="14" fillId="0" borderId="55" xfId="0" applyNumberFormat="1" applyFont="1" applyBorder="1" applyAlignment="1">
      <alignment horizontal="left" vertical="center"/>
    </xf>
    <xf numFmtId="164" fontId="14" fillId="5" borderId="29" xfId="0" applyNumberFormat="1" applyFont="1" applyFill="1" applyBorder="1" applyAlignment="1">
      <alignment vertical="center"/>
    </xf>
    <xf numFmtId="164" fontId="14" fillId="5" borderId="65" xfId="0" applyNumberFormat="1" applyFont="1" applyFill="1" applyBorder="1" applyAlignment="1">
      <alignment vertical="center"/>
    </xf>
    <xf numFmtId="164" fontId="14" fillId="5" borderId="6" xfId="0" applyNumberFormat="1" applyFont="1" applyFill="1" applyBorder="1" applyAlignment="1">
      <alignment vertical="center"/>
    </xf>
    <xf numFmtId="0" fontId="14" fillId="5" borderId="66" xfId="0" applyNumberFormat="1" applyFont="1" applyFill="1" applyBorder="1" applyAlignment="1">
      <alignment horizontal="left" vertical="center"/>
    </xf>
    <xf numFmtId="0" fontId="14" fillId="5" borderId="8" xfId="0" applyNumberFormat="1" applyFont="1" applyFill="1" applyBorder="1" applyAlignment="1">
      <alignment vertical="center"/>
    </xf>
    <xf numFmtId="0" fontId="14" fillId="5" borderId="36" xfId="0" applyNumberFormat="1" applyFont="1" applyFill="1" applyBorder="1" applyAlignment="1">
      <alignment vertical="center"/>
    </xf>
    <xf numFmtId="0" fontId="14" fillId="5" borderId="7" xfId="0" applyNumberFormat="1" applyFont="1" applyFill="1" applyBorder="1" applyAlignment="1">
      <alignment vertical="center"/>
    </xf>
    <xf numFmtId="164" fontId="21" fillId="0" borderId="0" xfId="0" applyNumberFormat="1" applyFont="1" applyAlignment="1">
      <alignment vertical="center"/>
    </xf>
    <xf numFmtId="0" fontId="14" fillId="5" borderId="19" xfId="0" applyNumberFormat="1" applyFont="1" applyFill="1" applyBorder="1" applyAlignment="1">
      <alignment vertical="center"/>
    </xf>
    <xf numFmtId="0" fontId="14" fillId="5" borderId="28" xfId="0" applyNumberFormat="1" applyFont="1" applyFill="1" applyBorder="1" applyAlignment="1">
      <alignment vertical="center"/>
    </xf>
    <xf numFmtId="164" fontId="21" fillId="5" borderId="27" xfId="0" applyNumberFormat="1" applyFont="1" applyFill="1" applyBorder="1" applyAlignment="1">
      <alignment vertical="center"/>
    </xf>
    <xf numFmtId="164" fontId="14" fillId="5" borderId="13" xfId="0" applyNumberFormat="1" applyFont="1" applyFill="1" applyBorder="1" applyAlignment="1">
      <alignment vertical="center"/>
    </xf>
    <xf numFmtId="0" fontId="14" fillId="5" borderId="24" xfId="0" applyNumberFormat="1" applyFont="1" applyFill="1" applyBorder="1" applyAlignment="1">
      <alignment vertical="center"/>
    </xf>
    <xf numFmtId="0" fontId="14" fillId="5" borderId="25" xfId="0" applyNumberFormat="1" applyFont="1" applyFill="1" applyBorder="1" applyAlignment="1">
      <alignment vertical="center"/>
    </xf>
    <xf numFmtId="0" fontId="14" fillId="5" borderId="41" xfId="0" applyNumberFormat="1" applyFont="1" applyFill="1" applyBorder="1" applyAlignment="1">
      <alignment vertical="center"/>
    </xf>
    <xf numFmtId="0" fontId="14" fillId="5" borderId="18" xfId="0" applyNumberFormat="1" applyFont="1" applyFill="1" applyBorder="1" applyAlignment="1">
      <alignment vertical="center"/>
    </xf>
    <xf numFmtId="0" fontId="14" fillId="0" borderId="35" xfId="0" applyNumberFormat="1" applyFont="1" applyBorder="1" applyAlignment="1">
      <alignment vertical="center"/>
    </xf>
    <xf numFmtId="0" fontId="15" fillId="4" borderId="5" xfId="0" applyNumberFormat="1" applyFont="1" applyFill="1" applyBorder="1" applyAlignment="1">
      <alignment horizontal="center" vertical="center"/>
    </xf>
    <xf numFmtId="0" fontId="14" fillId="5" borderId="26" xfId="0" applyNumberFormat="1" applyFont="1" applyFill="1" applyBorder="1" applyAlignment="1">
      <alignment vertical="center"/>
    </xf>
    <xf numFmtId="0" fontId="14" fillId="5" borderId="27" xfId="0" applyNumberFormat="1" applyFont="1" applyFill="1" applyBorder="1" applyAlignment="1">
      <alignment vertical="center"/>
    </xf>
    <xf numFmtId="0" fontId="14" fillId="5" borderId="62" xfId="0" applyNumberFormat="1" applyFont="1" applyFill="1" applyBorder="1" applyAlignment="1">
      <alignment vertical="center"/>
    </xf>
    <xf numFmtId="0" fontId="14" fillId="0" borderId="10" xfId="0" applyNumberFormat="1" applyFont="1" applyBorder="1" applyAlignment="1">
      <alignment vertical="center"/>
    </xf>
    <xf numFmtId="0" fontId="22" fillId="0" borderId="11" xfId="0" applyNumberFormat="1" applyFont="1" applyBorder="1" applyAlignment="1">
      <alignment vertical="center"/>
    </xf>
    <xf numFmtId="0" fontId="14" fillId="0" borderId="11" xfId="0" applyNumberFormat="1" applyFont="1" applyBorder="1" applyAlignment="1">
      <alignment vertical="center"/>
    </xf>
    <xf numFmtId="0" fontId="14" fillId="5" borderId="59" xfId="0" applyNumberFormat="1" applyFont="1" applyFill="1" applyBorder="1" applyAlignment="1">
      <alignment vertical="center"/>
    </xf>
    <xf numFmtId="0" fontId="22" fillId="5" borderId="60" xfId="0" applyNumberFormat="1" applyFont="1" applyFill="1" applyBorder="1" applyAlignment="1">
      <alignment vertical="center"/>
    </xf>
    <xf numFmtId="0" fontId="14" fillId="5" borderId="60" xfId="0" applyNumberFormat="1" applyFont="1" applyFill="1" applyBorder="1" applyAlignment="1">
      <alignment vertical="center"/>
    </xf>
    <xf numFmtId="0" fontId="22" fillId="5" borderId="60" xfId="0" applyNumberFormat="1" applyFont="1" applyFill="1" applyBorder="1" applyAlignment="1">
      <alignment vertical="center"/>
    </xf>
    <xf numFmtId="0" fontId="14" fillId="5" borderId="61" xfId="0" applyNumberFormat="1" applyFont="1" applyFill="1" applyBorder="1" applyAlignment="1">
      <alignment vertical="center"/>
    </xf>
    <xf numFmtId="164" fontId="14" fillId="5" borderId="8" xfId="0" applyNumberFormat="1" applyFont="1" applyFill="1" applyBorder="1" applyAlignment="1">
      <alignment vertical="center"/>
    </xf>
    <xf numFmtId="0" fontId="19" fillId="5" borderId="13" xfId="0" applyNumberFormat="1" applyFont="1" applyFill="1" applyBorder="1" applyAlignment="1">
      <alignment horizontal="left" vertical="center"/>
    </xf>
    <xf numFmtId="0" fontId="22" fillId="0" borderId="6" xfId="0" applyNumberFormat="1" applyFont="1" applyBorder="1" applyAlignment="1">
      <alignment vertical="center"/>
    </xf>
    <xf numFmtId="0" fontId="22" fillId="0" borderId="0" xfId="0" applyNumberFormat="1" applyFont="1" applyAlignment="1">
      <alignment vertical="center"/>
    </xf>
    <xf numFmtId="0" fontId="22" fillId="0" borderId="23" xfId="0" applyNumberFormat="1" applyFont="1" applyBorder="1" applyAlignment="1">
      <alignment vertical="center"/>
    </xf>
    <xf numFmtId="0" fontId="22" fillId="0" borderId="0" xfId="0" applyNumberFormat="1" applyFont="1" applyAlignment="1">
      <alignment vertical="center"/>
    </xf>
    <xf numFmtId="0" fontId="22" fillId="0" borderId="6" xfId="0" applyNumberFormat="1" applyFont="1" applyBorder="1" applyAlignment="1">
      <alignment vertical="center"/>
    </xf>
    <xf numFmtId="0" fontId="22" fillId="5" borderId="18" xfId="0" applyNumberFormat="1" applyFont="1" applyFill="1" applyBorder="1" applyAlignment="1">
      <alignment vertical="center"/>
    </xf>
    <xf numFmtId="0" fontId="22" fillId="5" borderId="19" xfId="0" applyNumberFormat="1" applyFont="1" applyFill="1" applyBorder="1" applyAlignment="1">
      <alignment vertical="center"/>
    </xf>
    <xf numFmtId="0" fontId="22" fillId="5" borderId="24" xfId="0" applyNumberFormat="1" applyFont="1" applyFill="1" applyBorder="1" applyAlignment="1">
      <alignment vertical="center"/>
    </xf>
    <xf numFmtId="0" fontId="22" fillId="5" borderId="25" xfId="0" applyNumberFormat="1" applyFont="1" applyFill="1" applyBorder="1" applyAlignment="1">
      <alignment vertical="center"/>
    </xf>
    <xf numFmtId="0" fontId="22" fillId="5" borderId="0" xfId="0" applyNumberFormat="1" applyFont="1" applyFill="1" applyAlignment="1">
      <alignment vertical="center"/>
    </xf>
    <xf numFmtId="0" fontId="19" fillId="5" borderId="29" xfId="0" applyNumberFormat="1" applyFont="1" applyFill="1" applyBorder="1" applyAlignment="1">
      <alignment horizontal="left" vertical="center"/>
    </xf>
    <xf numFmtId="0" fontId="19" fillId="5" borderId="5" xfId="0" applyNumberFormat="1" applyFont="1" applyFill="1" applyBorder="1" applyAlignment="1">
      <alignment horizontal="left" vertical="center"/>
    </xf>
    <xf numFmtId="0" fontId="19" fillId="5" borderId="5" xfId="0" applyNumberFormat="1" applyFont="1" applyFill="1" applyBorder="1" applyAlignment="1">
      <alignment horizontal="left" vertical="center"/>
    </xf>
    <xf numFmtId="0" fontId="14" fillId="5" borderId="64" xfId="0" applyNumberFormat="1" applyFont="1" applyFill="1" applyBorder="1" applyAlignment="1">
      <alignment horizontal="left" vertical="center"/>
    </xf>
    <xf numFmtId="0" fontId="14" fillId="5" borderId="6" xfId="0" applyNumberFormat="1" applyFont="1" applyFill="1" applyBorder="1" applyAlignment="1">
      <alignment horizontal="left" vertical="center"/>
    </xf>
    <xf numFmtId="0" fontId="14" fillId="5" borderId="65" xfId="0" applyNumberFormat="1" applyFont="1" applyFill="1" applyBorder="1" applyAlignment="1">
      <alignment horizontal="left" vertical="center"/>
    </xf>
    <xf numFmtId="0" fontId="15" fillId="4" borderId="1" xfId="0" applyNumberFormat="1" applyFont="1" applyFill="1" applyBorder="1" applyAlignment="1">
      <alignment horizontal="center" vertical="center" wrapText="1"/>
    </xf>
    <xf numFmtId="0" fontId="14" fillId="5" borderId="67" xfId="0" applyNumberFormat="1" applyFont="1" applyFill="1" applyBorder="1" applyAlignment="1">
      <alignment horizontal="left" vertical="center"/>
    </xf>
    <xf numFmtId="0" fontId="14" fillId="5" borderId="68" xfId="0" applyNumberFormat="1" applyFont="1" applyFill="1" applyBorder="1" applyAlignment="1">
      <alignment vertical="center"/>
    </xf>
    <xf numFmtId="0" fontId="14" fillId="5" borderId="69" xfId="0" applyNumberFormat="1" applyFont="1" applyFill="1" applyBorder="1" applyAlignment="1">
      <alignment vertical="center"/>
    </xf>
    <xf numFmtId="0" fontId="14" fillId="5" borderId="70" xfId="0" applyNumberFormat="1" applyFont="1" applyFill="1" applyBorder="1" applyAlignment="1">
      <alignment vertical="center"/>
    </xf>
    <xf numFmtId="0" fontId="14" fillId="4" borderId="22" xfId="0" applyNumberFormat="1" applyFont="1" applyFill="1" applyBorder="1" applyAlignment="1">
      <alignment vertical="center"/>
    </xf>
    <xf numFmtId="0" fontId="15" fillId="4" borderId="9" xfId="0" applyNumberFormat="1" applyFont="1" applyFill="1" applyBorder="1" applyAlignment="1">
      <alignment horizontal="center" vertical="center" textRotation="90"/>
    </xf>
    <xf numFmtId="0" fontId="14" fillId="4" borderId="14" xfId="0" applyNumberFormat="1" applyFont="1" applyFill="1" applyBorder="1" applyAlignment="1">
      <alignment horizontal="left" vertical="center"/>
    </xf>
    <xf numFmtId="0" fontId="14" fillId="4" borderId="20" xfId="0" applyNumberFormat="1" applyFont="1" applyFill="1" applyBorder="1" applyAlignment="1">
      <alignment vertical="center"/>
    </xf>
    <xf numFmtId="0" fontId="14" fillId="4" borderId="21" xfId="0" applyNumberFormat="1" applyFont="1" applyFill="1" applyBorder="1" applyAlignment="1">
      <alignment vertical="center"/>
    </xf>
    <xf numFmtId="0" fontId="14" fillId="4" borderId="71" xfId="0" applyNumberFormat="1" applyFont="1" applyFill="1" applyBorder="1" applyAlignment="1">
      <alignment vertical="center"/>
    </xf>
    <xf numFmtId="0" fontId="14" fillId="4" borderId="43" xfId="0" applyNumberFormat="1" applyFont="1" applyFill="1" applyBorder="1" applyAlignment="1">
      <alignment vertical="center"/>
    </xf>
    <xf numFmtId="0" fontId="14" fillId="5" borderId="18" xfId="0" applyNumberFormat="1" applyFont="1" applyFill="1" applyBorder="1" applyAlignment="1">
      <alignment horizontal="left" vertical="center"/>
    </xf>
    <xf numFmtId="0" fontId="14" fillId="5" borderId="22" xfId="0" applyNumberFormat="1" applyFont="1" applyFill="1" applyBorder="1" applyAlignment="1">
      <alignment vertical="center"/>
    </xf>
    <xf numFmtId="0" fontId="14" fillId="5" borderId="34" xfId="0" applyNumberFormat="1" applyFont="1" applyFill="1" applyBorder="1" applyAlignment="1">
      <alignment vertical="center"/>
    </xf>
    <xf numFmtId="0" fontId="14" fillId="5" borderId="14" xfId="0" applyNumberFormat="1" applyFont="1" applyFill="1" applyBorder="1" applyAlignment="1">
      <alignment horizontal="left" vertical="center"/>
    </xf>
    <xf numFmtId="0" fontId="14" fillId="5" borderId="20" xfId="0" applyNumberFormat="1" applyFont="1" applyFill="1" applyBorder="1" applyAlignment="1">
      <alignment vertical="center"/>
    </xf>
    <xf numFmtId="0" fontId="14" fillId="5" borderId="21" xfId="0" applyNumberFormat="1" applyFont="1" applyFill="1" applyBorder="1" applyAlignment="1">
      <alignment vertical="center"/>
    </xf>
    <xf numFmtId="0" fontId="14" fillId="5" borderId="43" xfId="0" applyNumberFormat="1" applyFont="1" applyFill="1" applyBorder="1" applyAlignment="1">
      <alignment vertical="center"/>
    </xf>
    <xf numFmtId="0" fontId="15" fillId="0" borderId="0" xfId="0" applyNumberFormat="1" applyFont="1" applyAlignment="1">
      <alignment horizontal="center" vertical="center"/>
    </xf>
    <xf numFmtId="0" fontId="24" fillId="0" borderId="0" xfId="0" applyNumberFormat="1" applyFont="1" applyAlignment="1">
      <alignment vertical="center"/>
    </xf>
    <xf numFmtId="0" fontId="25" fillId="0" borderId="0" xfId="0" applyNumberFormat="1" applyFont="1" applyAlignment="1">
      <alignment vertical="center"/>
    </xf>
    <xf numFmtId="0" fontId="24" fillId="4" borderId="15" xfId="0" applyNumberFormat="1" applyFont="1" applyFill="1" applyBorder="1" applyAlignment="1">
      <alignment horizontal="center" vertical="center"/>
    </xf>
    <xf numFmtId="0" fontId="24" fillId="4" borderId="13" xfId="0" applyNumberFormat="1" applyFont="1" applyFill="1" applyBorder="1" applyAlignment="1">
      <alignment horizontal="center" vertical="center"/>
    </xf>
    <xf numFmtId="0" fontId="24" fillId="4" borderId="18" xfId="0" applyNumberFormat="1" applyFont="1" applyFill="1" applyBorder="1" applyAlignment="1">
      <alignment horizontal="center" vertical="center"/>
    </xf>
    <xf numFmtId="0" fontId="24" fillId="4" borderId="19" xfId="0" applyNumberFormat="1" applyFont="1" applyFill="1" applyBorder="1" applyAlignment="1">
      <alignment horizontal="center" vertical="center"/>
    </xf>
    <xf numFmtId="0" fontId="24" fillId="4" borderId="14" xfId="0" applyNumberFormat="1" applyFont="1" applyFill="1" applyBorder="1" applyAlignment="1">
      <alignment horizontal="center" vertical="center"/>
    </xf>
    <xf numFmtId="0" fontId="24" fillId="4" borderId="20" xfId="0" applyNumberFormat="1" applyFont="1" applyFill="1" applyBorder="1" applyAlignment="1">
      <alignment horizontal="center" vertical="center"/>
    </xf>
    <xf numFmtId="0" fontId="24" fillId="4" borderId="21" xfId="0" applyNumberFormat="1" applyFont="1" applyFill="1" applyBorder="1" applyAlignment="1">
      <alignment horizontal="center" vertical="center"/>
    </xf>
    <xf numFmtId="0" fontId="25" fillId="0" borderId="1" xfId="0" applyNumberFormat="1" applyFont="1" applyBorder="1" applyAlignment="1">
      <alignment vertical="center"/>
    </xf>
    <xf numFmtId="0" fontId="25" fillId="0" borderId="10" xfId="0" applyNumberFormat="1" applyFont="1" applyBorder="1" applyAlignment="1">
      <alignment vertical="center"/>
    </xf>
    <xf numFmtId="164" fontId="25" fillId="0" borderId="72" xfId="0" applyNumberFormat="1" applyFont="1" applyBorder="1" applyAlignment="1">
      <alignment horizontal="right" vertical="center" wrapText="1"/>
    </xf>
    <xf numFmtId="164" fontId="25" fillId="0" borderId="73" xfId="0" applyNumberFormat="1" applyFont="1" applyBorder="1" applyAlignment="1">
      <alignment horizontal="right" vertical="center" wrapText="1"/>
    </xf>
    <xf numFmtId="164" fontId="25" fillId="0" borderId="74" xfId="0" applyNumberFormat="1" applyFont="1" applyBorder="1" applyAlignment="1">
      <alignment horizontal="right" vertical="center" wrapText="1"/>
    </xf>
    <xf numFmtId="0" fontId="25" fillId="0" borderId="5" xfId="0" applyNumberFormat="1" applyFont="1" applyBorder="1" applyAlignment="1">
      <alignment vertical="center"/>
    </xf>
    <xf numFmtId="0" fontId="25" fillId="0" borderId="6" xfId="0" applyNumberFormat="1" applyFont="1" applyBorder="1" applyAlignment="1">
      <alignment vertical="center"/>
    </xf>
    <xf numFmtId="164" fontId="26" fillId="0" borderId="75" xfId="0" applyNumberFormat="1" applyFont="1" applyBorder="1" applyAlignment="1">
      <alignment vertical="center" wrapText="1"/>
    </xf>
    <xf numFmtId="164" fontId="26" fillId="0" borderId="0" xfId="0" applyNumberFormat="1" applyFont="1" applyAlignment="1">
      <alignment vertical="center" wrapText="1"/>
    </xf>
    <xf numFmtId="164" fontId="26" fillId="0" borderId="76" xfId="0" applyNumberFormat="1" applyFont="1" applyBorder="1" applyAlignment="1">
      <alignment vertical="center" wrapText="1"/>
    </xf>
    <xf numFmtId="164" fontId="25" fillId="0" borderId="76" xfId="0" applyNumberFormat="1" applyFont="1" applyBorder="1" applyAlignment="1">
      <alignment horizontal="right" vertical="center" wrapText="1"/>
    </xf>
    <xf numFmtId="164" fontId="26" fillId="0" borderId="77" xfId="0" applyNumberFormat="1" applyFont="1" applyBorder="1" applyAlignment="1">
      <alignment vertical="center" wrapText="1"/>
    </xf>
    <xf numFmtId="164" fontId="26" fillId="0" borderId="78" xfId="0" applyNumberFormat="1" applyFont="1" applyBorder="1" applyAlignment="1">
      <alignment vertical="center" wrapText="1"/>
    </xf>
    <xf numFmtId="164" fontId="26" fillId="0" borderId="79" xfId="0" applyNumberFormat="1" applyFont="1" applyBorder="1" applyAlignment="1">
      <alignment vertical="center" wrapText="1"/>
    </xf>
    <xf numFmtId="164" fontId="25" fillId="0" borderId="79" xfId="0" applyNumberFormat="1" applyFont="1" applyBorder="1" applyAlignment="1">
      <alignment horizontal="right" vertical="center" wrapText="1"/>
    </xf>
    <xf numFmtId="0" fontId="24" fillId="4" borderId="63" xfId="0" applyNumberFormat="1" applyFont="1" applyFill="1" applyBorder="1" applyAlignment="1">
      <alignment vertical="center"/>
    </xf>
    <xf numFmtId="164" fontId="24" fillId="4" borderId="63" xfId="0" applyNumberFormat="1" applyFont="1" applyFill="1" applyBorder="1" applyAlignment="1">
      <alignment vertical="center"/>
    </xf>
    <xf numFmtId="164" fontId="24" fillId="4" borderId="39" xfId="0" applyNumberFormat="1" applyFont="1" applyFill="1" applyBorder="1" applyAlignment="1">
      <alignment vertical="center"/>
    </xf>
    <xf numFmtId="164" fontId="24" fillId="4" borderId="12" xfId="0" applyNumberFormat="1" applyFont="1" applyFill="1" applyBorder="1" applyAlignment="1">
      <alignment vertical="center"/>
    </xf>
    <xf numFmtId="164" fontId="25" fillId="0" borderId="75" xfId="0" applyNumberFormat="1" applyFont="1" applyBorder="1" applyAlignment="1">
      <alignment horizontal="right" vertical="center" wrapText="1"/>
    </xf>
    <xf numFmtId="164" fontId="25" fillId="0" borderId="0" xfId="0" applyNumberFormat="1" applyFont="1" applyAlignment="1">
      <alignment horizontal="right" vertical="center" wrapText="1"/>
    </xf>
    <xf numFmtId="0" fontId="25" fillId="0" borderId="9" xfId="0" applyNumberFormat="1" applyFont="1" applyBorder="1" applyAlignment="1">
      <alignment vertical="center"/>
    </xf>
    <xf numFmtId="164" fontId="26" fillId="0" borderId="72" xfId="0" applyNumberFormat="1" applyFont="1" applyBorder="1" applyAlignment="1">
      <alignment vertical="center" wrapText="1"/>
    </xf>
    <xf numFmtId="164" fontId="26" fillId="0" borderId="73" xfId="0" applyNumberFormat="1" applyFont="1" applyBorder="1" applyAlignment="1">
      <alignment vertical="center" wrapText="1"/>
    </xf>
    <xf numFmtId="164" fontId="26" fillId="0" borderId="74" xfId="0" applyNumberFormat="1" applyFont="1" applyBorder="1" applyAlignment="1">
      <alignment vertical="center" wrapText="1"/>
    </xf>
    <xf numFmtId="164" fontId="25" fillId="0" borderId="1" xfId="0" applyNumberFormat="1" applyFont="1" applyBorder="1" applyAlignment="1">
      <alignment vertical="center"/>
    </xf>
    <xf numFmtId="164" fontId="25" fillId="0" borderId="5" xfId="0" applyNumberFormat="1" applyFont="1" applyBorder="1" applyAlignment="1">
      <alignment vertical="center"/>
    </xf>
    <xf numFmtId="164" fontId="25" fillId="0" borderId="77" xfId="0" applyNumberFormat="1" applyFont="1" applyBorder="1" applyAlignment="1">
      <alignment horizontal="right" vertical="center" wrapText="1"/>
    </xf>
    <xf numFmtId="164" fontId="25" fillId="0" borderId="78" xfId="0" applyNumberFormat="1" applyFont="1" applyBorder="1" applyAlignment="1">
      <alignment horizontal="right" vertical="center" wrapText="1"/>
    </xf>
    <xf numFmtId="164" fontId="26" fillId="5" borderId="75" xfId="0" applyNumberFormat="1" applyFont="1" applyFill="1" applyBorder="1" applyAlignment="1">
      <alignment vertical="center" wrapText="1"/>
    </xf>
    <xf numFmtId="164" fontId="26" fillId="5" borderId="0" xfId="0" applyNumberFormat="1" applyFont="1" applyFill="1" applyAlignment="1">
      <alignment vertical="center" wrapText="1"/>
    </xf>
    <xf numFmtId="164" fontId="26" fillId="5" borderId="76" xfId="0" applyNumberFormat="1" applyFont="1" applyFill="1" applyBorder="1" applyAlignment="1">
      <alignment vertical="center" wrapText="1"/>
    </xf>
    <xf numFmtId="0" fontId="15" fillId="0" borderId="0" xfId="0" applyNumberFormat="1" applyFont="1" applyAlignment="1">
      <alignment vertical="center"/>
    </xf>
    <xf numFmtId="164" fontId="14" fillId="0" borderId="72" xfId="0" applyNumberFormat="1" applyFont="1" applyBorder="1" applyAlignment="1">
      <alignment horizontal="right" vertical="center" wrapText="1"/>
    </xf>
    <xf numFmtId="164" fontId="14" fillId="0" borderId="73" xfId="0" applyNumberFormat="1" applyFont="1" applyBorder="1" applyAlignment="1">
      <alignment horizontal="right" vertical="center" wrapText="1"/>
    </xf>
    <xf numFmtId="164" fontId="14" fillId="0" borderId="74" xfId="0" applyNumberFormat="1" applyFont="1" applyBorder="1" applyAlignment="1">
      <alignment horizontal="right" vertical="center" wrapText="1"/>
    </xf>
    <xf numFmtId="164" fontId="0" fillId="0" borderId="75" xfId="0" applyNumberFormat="1" applyFont="1" applyBorder="1" applyAlignment="1">
      <alignment vertical="center" wrapText="1"/>
    </xf>
    <xf numFmtId="164" fontId="0" fillId="0" borderId="0" xfId="0" applyNumberFormat="1" applyFont="1" applyAlignment="1">
      <alignment vertical="center" wrapText="1"/>
    </xf>
    <xf numFmtId="164" fontId="0" fillId="0" borderId="76" xfId="0" applyNumberFormat="1" applyFont="1" applyBorder="1" applyAlignment="1">
      <alignment vertical="center" wrapText="1"/>
    </xf>
    <xf numFmtId="164" fontId="14" fillId="0" borderId="76" xfId="0" applyNumberFormat="1" applyFont="1" applyBorder="1" applyAlignment="1">
      <alignment horizontal="right" vertical="center" wrapText="1"/>
    </xf>
    <xf numFmtId="164" fontId="0" fillId="0" borderId="77" xfId="0" applyNumberFormat="1" applyFont="1" applyBorder="1" applyAlignment="1">
      <alignment vertical="center" wrapText="1"/>
    </xf>
    <xf numFmtId="164" fontId="0" fillId="0" borderId="78" xfId="0" applyNumberFormat="1" applyFont="1" applyBorder="1" applyAlignment="1">
      <alignment vertical="center" wrapText="1"/>
    </xf>
    <xf numFmtId="164" fontId="0" fillId="0" borderId="79" xfId="0" applyNumberFormat="1" applyFont="1" applyBorder="1" applyAlignment="1">
      <alignment vertical="center" wrapText="1"/>
    </xf>
    <xf numFmtId="164" fontId="14" fillId="0" borderId="79" xfId="0" applyNumberFormat="1" applyFont="1" applyBorder="1" applyAlignment="1">
      <alignment horizontal="right" vertical="center" wrapText="1"/>
    </xf>
    <xf numFmtId="0" fontId="15" fillId="4" borderId="63" xfId="0" applyNumberFormat="1" applyFont="1" applyFill="1" applyBorder="1" applyAlignment="1">
      <alignment vertical="center"/>
    </xf>
    <xf numFmtId="164" fontId="15" fillId="4" borderId="63" xfId="0" applyNumberFormat="1" applyFont="1" applyFill="1" applyBorder="1" applyAlignment="1">
      <alignment vertical="center"/>
    </xf>
    <xf numFmtId="164" fontId="15" fillId="4" borderId="39" xfId="0" applyNumberFormat="1" applyFont="1" applyFill="1" applyBorder="1" applyAlignment="1">
      <alignment vertical="center"/>
    </xf>
    <xf numFmtId="164" fontId="15" fillId="4" borderId="12" xfId="0" applyNumberFormat="1" applyFont="1" applyFill="1" applyBorder="1" applyAlignment="1">
      <alignment vertical="center"/>
    </xf>
    <xf numFmtId="164" fontId="14" fillId="0" borderId="75" xfId="0" applyNumberFormat="1" applyFont="1" applyBorder="1" applyAlignment="1">
      <alignment horizontal="right" vertical="center" wrapText="1"/>
    </xf>
    <xf numFmtId="164" fontId="14" fillId="0" borderId="0" xfId="0" applyNumberFormat="1" applyFont="1" applyAlignment="1">
      <alignment horizontal="right" vertical="center" wrapText="1"/>
    </xf>
    <xf numFmtId="164" fontId="0" fillId="0" borderId="72" xfId="0" applyNumberFormat="1" applyFont="1" applyBorder="1" applyAlignment="1">
      <alignment vertical="center" wrapText="1"/>
    </xf>
    <xf numFmtId="164" fontId="0" fillId="0" borderId="73" xfId="0" applyNumberFormat="1" applyFont="1" applyBorder="1" applyAlignment="1">
      <alignment vertical="center" wrapText="1"/>
    </xf>
    <xf numFmtId="164" fontId="0" fillId="0" borderId="74" xfId="0" applyNumberFormat="1" applyFont="1" applyBorder="1" applyAlignment="1">
      <alignment vertical="center" wrapText="1"/>
    </xf>
    <xf numFmtId="164" fontId="2" fillId="0" borderId="72" xfId="0" applyNumberFormat="1" applyFont="1" applyBorder="1" applyAlignment="1">
      <alignment horizontal="right" vertical="center" wrapText="1"/>
    </xf>
    <xf numFmtId="164" fontId="2" fillId="0" borderId="73" xfId="0" applyNumberFormat="1" applyFont="1" applyBorder="1" applyAlignment="1">
      <alignment horizontal="right" vertical="center" wrapText="1"/>
    </xf>
    <xf numFmtId="164" fontId="2" fillId="0" borderId="74" xfId="0" applyNumberFormat="1" applyFont="1" applyBorder="1" applyAlignment="1">
      <alignment horizontal="right" vertical="center" wrapText="1"/>
    </xf>
    <xf numFmtId="164" fontId="2" fillId="0" borderId="75" xfId="0" applyNumberFormat="1" applyFont="1" applyBorder="1" applyAlignment="1">
      <alignment horizontal="right" vertical="center" wrapText="1"/>
    </xf>
    <xf numFmtId="164" fontId="2" fillId="0" borderId="0" xfId="0" applyNumberFormat="1" applyFont="1" applyAlignment="1">
      <alignment horizontal="right" vertical="center" wrapText="1"/>
    </xf>
    <xf numFmtId="164" fontId="2" fillId="0" borderId="76" xfId="0" applyNumberFormat="1" applyFont="1" applyBorder="1" applyAlignment="1">
      <alignment horizontal="right" vertical="center" wrapText="1"/>
    </xf>
    <xf numFmtId="0" fontId="15" fillId="4" borderId="39" xfId="0" applyNumberFormat="1" applyFont="1" applyFill="1" applyBorder="1" applyAlignment="1">
      <alignment vertical="center"/>
    </xf>
    <xf numFmtId="0" fontId="15" fillId="4" borderId="12" xfId="0" applyNumberFormat="1" applyFont="1" applyFill="1" applyBorder="1" applyAlignment="1">
      <alignment vertical="center"/>
    </xf>
    <xf numFmtId="0" fontId="14" fillId="7" borderId="16" xfId="0" applyNumberFormat="1" applyFont="1" applyFill="1" applyBorder="1" applyAlignment="1">
      <alignment vertical="center"/>
    </xf>
    <xf numFmtId="0" fontId="14" fillId="7" borderId="17" xfId="0" applyNumberFormat="1" applyFont="1" applyFill="1" applyBorder="1" applyAlignment="1">
      <alignment vertical="center"/>
    </xf>
    <xf numFmtId="0" fontId="14" fillId="7" borderId="18" xfId="0" applyNumberFormat="1" applyFont="1" applyFill="1" applyBorder="1" applyAlignment="1">
      <alignment vertical="center"/>
    </xf>
    <xf numFmtId="0" fontId="14" fillId="7" borderId="19" xfId="0" applyNumberFormat="1" applyFont="1" applyFill="1" applyBorder="1" applyAlignment="1">
      <alignment vertical="center"/>
    </xf>
    <xf numFmtId="0" fontId="15" fillId="0" borderId="1" xfId="0" applyNumberFormat="1" applyFont="1" applyBorder="1" applyAlignment="1">
      <alignment vertical="center"/>
    </xf>
    <xf numFmtId="0" fontId="15" fillId="0" borderId="5" xfId="0" applyNumberFormat="1" applyFont="1" applyBorder="1" applyAlignment="1">
      <alignment vertical="center"/>
    </xf>
    <xf numFmtId="0" fontId="15" fillId="4" borderId="18" xfId="0" applyNumberFormat="1" applyFont="1" applyFill="1" applyBorder="1" applyAlignment="1">
      <alignment vertical="center"/>
    </xf>
    <xf numFmtId="0" fontId="15" fillId="4" borderId="13" xfId="0" applyNumberFormat="1" applyFont="1" applyFill="1" applyBorder="1" applyAlignment="1">
      <alignment vertical="center"/>
    </xf>
    <xf numFmtId="0" fontId="27" fillId="0" borderId="0" xfId="0" applyNumberFormat="1" applyFont="1" applyAlignment="1">
      <alignment vertical="center"/>
    </xf>
    <xf numFmtId="0" fontId="20" fillId="4" borderId="15" xfId="0" applyNumberFormat="1" applyFont="1" applyFill="1" applyBorder="1" applyAlignment="1">
      <alignment horizontal="center" vertical="center"/>
    </xf>
    <xf numFmtId="0" fontId="20" fillId="4" borderId="14" xfId="0" applyNumberFormat="1" applyFont="1" applyFill="1" applyBorder="1" applyAlignment="1">
      <alignment horizontal="center" vertical="center"/>
    </xf>
    <xf numFmtId="49" fontId="20" fillId="4" borderId="63" xfId="0" applyNumberFormat="1" applyFont="1" applyFill="1" applyBorder="1" applyAlignment="1">
      <alignment horizontal="center" vertical="center"/>
    </xf>
    <xf numFmtId="49" fontId="20" fillId="4" borderId="80" xfId="0" applyNumberFormat="1" applyFont="1" applyFill="1" applyBorder="1" applyAlignment="1">
      <alignment horizontal="center" vertical="center"/>
    </xf>
    <xf numFmtId="49" fontId="20" fillId="4" borderId="39" xfId="0" applyNumberFormat="1" applyFont="1" applyFill="1" applyBorder="1" applyAlignment="1">
      <alignment horizontal="center" vertical="center"/>
    </xf>
    <xf numFmtId="0" fontId="28" fillId="8" borderId="63" xfId="0" applyNumberFormat="1" applyFont="1" applyFill="1" applyBorder="1" applyAlignment="1">
      <alignment vertical="center"/>
    </xf>
    <xf numFmtId="0" fontId="20" fillId="8" borderId="39" xfId="0" applyNumberFormat="1" applyFont="1" applyFill="1" applyBorder="1" applyAlignment="1">
      <alignment vertical="center"/>
    </xf>
    <xf numFmtId="0" fontId="20" fillId="8" borderId="80" xfId="0" applyNumberFormat="1" applyFont="1" applyFill="1" applyBorder="1" applyAlignment="1">
      <alignment vertical="center"/>
    </xf>
    <xf numFmtId="0" fontId="19" fillId="0" borderId="23" xfId="0" applyNumberFormat="1" applyFont="1" applyBorder="1" applyAlignment="1">
      <alignment vertical="center"/>
    </xf>
    <xf numFmtId="0" fontId="19" fillId="5" borderId="13" xfId="0" applyNumberFormat="1" applyFont="1" applyFill="1" applyBorder="1" applyAlignment="1">
      <alignment vertical="center"/>
    </xf>
    <xf numFmtId="0" fontId="19" fillId="5" borderId="18" xfId="0" applyNumberFormat="1" applyFont="1" applyFill="1" applyBorder="1" applyAlignment="1">
      <alignment vertical="center"/>
    </xf>
    <xf numFmtId="0" fontId="19" fillId="5" borderId="28" xfId="0" applyNumberFormat="1" applyFont="1" applyFill="1" applyBorder="1" applyAlignment="1">
      <alignment vertical="center"/>
    </xf>
    <xf numFmtId="0" fontId="19" fillId="5" borderId="19" xfId="0" applyNumberFormat="1" applyFont="1" applyFill="1" applyBorder="1" applyAlignment="1">
      <alignment vertical="center"/>
    </xf>
    <xf numFmtId="0" fontId="20" fillId="4" borderId="12" xfId="0" applyNumberFormat="1" applyFont="1" applyFill="1" applyBorder="1" applyAlignment="1">
      <alignment vertical="center"/>
    </xf>
    <xf numFmtId="0" fontId="20" fillId="4" borderId="63" xfId="0" applyNumberFormat="1" applyFont="1" applyFill="1" applyBorder="1" applyAlignment="1">
      <alignment vertical="center"/>
    </xf>
    <xf numFmtId="0" fontId="20" fillId="4" borderId="80" xfId="0" applyNumberFormat="1" applyFont="1" applyFill="1" applyBorder="1" applyAlignment="1">
      <alignment vertical="center"/>
    </xf>
    <xf numFmtId="0" fontId="20" fillId="4" borderId="39" xfId="0" applyNumberFormat="1" applyFont="1" applyFill="1" applyBorder="1" applyAlignment="1">
      <alignment vertical="center"/>
    </xf>
    <xf numFmtId="0" fontId="20" fillId="4" borderId="63" xfId="0" applyNumberFormat="1" applyFont="1" applyFill="1" applyBorder="1" applyAlignment="1">
      <alignment horizontal="center" vertical="center"/>
    </xf>
    <xf numFmtId="0" fontId="20" fillId="4" borderId="39" xfId="0" applyNumberFormat="1" applyFont="1" applyFill="1" applyBorder="1" applyAlignment="1">
      <alignment horizontal="center" vertical="center"/>
    </xf>
    <xf numFmtId="0" fontId="20" fillId="4" borderId="80" xfId="0" applyNumberFormat="1" applyFont="1" applyFill="1" applyBorder="1" applyAlignment="1">
      <alignment horizontal="center" vertical="center"/>
    </xf>
    <xf numFmtId="0" fontId="28" fillId="8" borderId="39" xfId="0" applyNumberFormat="1" applyFont="1" applyFill="1" applyBorder="1" applyAlignment="1">
      <alignment vertical="center"/>
    </xf>
    <xf numFmtId="165" fontId="13" fillId="0" borderId="0" xfId="0" applyNumberFormat="1" applyFont="1" applyAlignment="1">
      <alignment vertical="center"/>
    </xf>
    <xf numFmtId="49" fontId="20" fillId="4" borderId="16" xfId="0" applyNumberFormat="1" applyFont="1" applyFill="1" applyBorder="1" applyAlignment="1">
      <alignment horizontal="center" vertical="center"/>
    </xf>
    <xf numFmtId="49" fontId="20" fillId="4" borderId="12" xfId="0" applyNumberFormat="1" applyFont="1" applyFill="1" applyBorder="1" applyAlignment="1">
      <alignment horizontal="center" vertical="center"/>
    </xf>
    <xf numFmtId="49" fontId="20" fillId="4" borderId="40" xfId="0" applyNumberFormat="1" applyFont="1" applyFill="1" applyBorder="1" applyAlignment="1">
      <alignment horizontal="center" vertical="center"/>
    </xf>
    <xf numFmtId="49" fontId="20" fillId="4" borderId="15" xfId="0" applyNumberFormat="1" applyFont="1" applyFill="1" applyBorder="1" applyAlignment="1">
      <alignment horizontal="center" vertical="center"/>
    </xf>
    <xf numFmtId="49" fontId="20" fillId="4" borderId="20" xfId="0" applyNumberFormat="1" applyFont="1" applyFill="1" applyBorder="1" applyAlignment="1">
      <alignment horizontal="center" vertical="center"/>
    </xf>
    <xf numFmtId="49" fontId="20" fillId="4" borderId="43" xfId="0" applyNumberFormat="1" applyFont="1" applyFill="1" applyBorder="1" applyAlignment="1">
      <alignment horizontal="center" vertical="center"/>
    </xf>
    <xf numFmtId="49" fontId="20" fillId="4" borderId="14" xfId="0" applyNumberFormat="1" applyFont="1" applyFill="1" applyBorder="1" applyAlignment="1">
      <alignment horizontal="center" vertical="center"/>
    </xf>
    <xf numFmtId="49" fontId="20" fillId="4" borderId="21" xfId="0" applyNumberFormat="1" applyFont="1" applyFill="1" applyBorder="1" applyAlignment="1">
      <alignment horizontal="center" vertical="center"/>
    </xf>
    <xf numFmtId="49" fontId="28" fillId="8" borderId="63" xfId="0" applyNumberFormat="1" applyFont="1" applyFill="1" applyBorder="1" applyAlignment="1">
      <alignment vertical="center"/>
    </xf>
    <xf numFmtId="49" fontId="20" fillId="8" borderId="39" xfId="0" applyNumberFormat="1" applyFont="1" applyFill="1" applyBorder="1" applyAlignment="1">
      <alignment vertical="center"/>
    </xf>
    <xf numFmtId="49" fontId="20" fillId="8" borderId="80" xfId="0" applyNumberFormat="1" applyFont="1" applyFill="1" applyBorder="1" applyAlignment="1">
      <alignment vertical="center"/>
    </xf>
    <xf numFmtId="0" fontId="19" fillId="0" borderId="12" xfId="0" applyNumberFormat="1" applyFont="1" applyBorder="1" applyAlignment="1">
      <alignment vertical="center"/>
    </xf>
    <xf numFmtId="0" fontId="19" fillId="0" borderId="2" xfId="0" applyNumberFormat="1" applyFont="1" applyBorder="1" applyAlignment="1">
      <alignment vertical="center"/>
    </xf>
    <xf numFmtId="0" fontId="19" fillId="0" borderId="4" xfId="0" applyNumberFormat="1" applyFont="1" applyBorder="1" applyAlignment="1">
      <alignment vertical="center"/>
    </xf>
    <xf numFmtId="49" fontId="20" fillId="8" borderId="63" xfId="0" applyNumberFormat="1" applyFont="1" applyFill="1" applyBorder="1" applyAlignment="1">
      <alignment horizontal="center" vertical="center"/>
    </xf>
    <xf numFmtId="49" fontId="20" fillId="8" borderId="80" xfId="0" applyNumberFormat="1" applyFont="1" applyFill="1" applyBorder="1" applyAlignment="1">
      <alignment horizontal="center" vertical="center"/>
    </xf>
    <xf numFmtId="49" fontId="20" fillId="8" borderId="12" xfId="0" applyNumberFormat="1" applyFont="1" applyFill="1" applyBorder="1" applyAlignment="1">
      <alignment horizontal="center" vertical="center"/>
    </xf>
    <xf numFmtId="49" fontId="20" fillId="8" borderId="63" xfId="0" applyNumberFormat="1" applyFont="1" applyFill="1" applyBorder="1" applyAlignment="1">
      <alignment vertical="center"/>
    </xf>
    <xf numFmtId="0" fontId="19" fillId="0" borderId="10" xfId="0" applyNumberFormat="1" applyFont="1" applyBorder="1" applyAlignment="1">
      <alignment vertical="center"/>
    </xf>
    <xf numFmtId="165" fontId="13" fillId="0" borderId="0" xfId="0" applyNumberFormat="1" applyFont="1" applyAlignment="1">
      <alignment horizontal="right" vertical="center"/>
    </xf>
    <xf numFmtId="18" fontId="19" fillId="0" borderId="0" xfId="0" applyNumberFormat="1" applyFont="1" applyAlignment="1">
      <alignment vertical="center"/>
    </xf>
    <xf numFmtId="164" fontId="19" fillId="0" borderId="0" xfId="0" applyNumberFormat="1" applyFont="1" applyAlignment="1">
      <alignment vertical="center"/>
    </xf>
    <xf numFmtId="164" fontId="19" fillId="0" borderId="0" xfId="0" applyNumberFormat="1" applyFont="1" applyAlignment="1">
      <alignment horizontal="right" vertical="center"/>
    </xf>
    <xf numFmtId="0" fontId="29" fillId="4" borderId="63" xfId="0" applyNumberFormat="1" applyFont="1" applyFill="1" applyBorder="1" applyAlignment="1">
      <alignment vertical="center"/>
    </xf>
    <xf numFmtId="0" fontId="29" fillId="4" borderId="39" xfId="0" applyNumberFormat="1" applyFont="1" applyFill="1" applyBorder="1" applyAlignment="1">
      <alignment vertical="center"/>
    </xf>
    <xf numFmtId="0" fontId="29" fillId="4" borderId="80" xfId="0" applyNumberFormat="1" applyFont="1" applyFill="1" applyBorder="1" applyAlignment="1">
      <alignment vertical="center"/>
    </xf>
    <xf numFmtId="49" fontId="20" fillId="9" borderId="63" xfId="0" applyNumberFormat="1" applyFont="1" applyFill="1" applyBorder="1" applyAlignment="1">
      <alignment horizontal="center" vertical="center"/>
    </xf>
    <xf numFmtId="49" fontId="20" fillId="9" borderId="39" xfId="0" applyNumberFormat="1" applyFont="1" applyFill="1" applyBorder="1" applyAlignment="1">
      <alignment horizontal="center" vertical="center"/>
    </xf>
    <xf numFmtId="49" fontId="20" fillId="10" borderId="39" xfId="0" applyNumberFormat="1" applyFont="1" applyFill="1" applyBorder="1" applyAlignment="1">
      <alignment horizontal="center" vertical="center"/>
    </xf>
    <xf numFmtId="49" fontId="20" fillId="10" borderId="80" xfId="0" applyNumberFormat="1" applyFont="1" applyFill="1" applyBorder="1" applyAlignment="1">
      <alignment horizontal="center" vertical="center"/>
    </xf>
    <xf numFmtId="49" fontId="20" fillId="11" borderId="63" xfId="0" applyNumberFormat="1" applyFont="1" applyFill="1" applyBorder="1" applyAlignment="1">
      <alignment horizontal="center" vertical="center"/>
    </xf>
    <xf numFmtId="49" fontId="20" fillId="11" borderId="39" xfId="0" applyNumberFormat="1" applyFont="1" applyFill="1" applyBorder="1" applyAlignment="1">
      <alignment horizontal="center" vertical="center"/>
    </xf>
    <xf numFmtId="49" fontId="20" fillId="9" borderId="80" xfId="0" applyNumberFormat="1" applyFont="1" applyFill="1" applyBorder="1" applyAlignment="1">
      <alignment horizontal="center" vertical="center"/>
    </xf>
    <xf numFmtId="49" fontId="20" fillId="10" borderId="63" xfId="0" applyNumberFormat="1" applyFont="1" applyFill="1" applyBorder="1" applyAlignment="1">
      <alignment horizontal="center" vertical="center"/>
    </xf>
    <xf numFmtId="49" fontId="28" fillId="8" borderId="39" xfId="0" applyNumberFormat="1" applyFont="1" applyFill="1" applyBorder="1" applyAlignment="1">
      <alignment vertical="center"/>
    </xf>
    <xf numFmtId="49" fontId="28" fillId="8" borderId="80" xfId="0" applyNumberFormat="1" applyFont="1" applyFill="1" applyBorder="1" applyAlignment="1">
      <alignment vertical="center"/>
    </xf>
    <xf numFmtId="0" fontId="19" fillId="0" borderId="35" xfId="0" applyNumberFormat="1" applyFont="1" applyBorder="1" applyAlignment="1">
      <alignment vertical="center"/>
    </xf>
    <xf numFmtId="0" fontId="19" fillId="0" borderId="0" xfId="0" applyNumberFormat="1" applyFont="1" applyAlignment="1">
      <alignment horizontal="center" vertical="center"/>
    </xf>
    <xf numFmtId="49" fontId="20" fillId="11" borderId="80" xfId="0" applyNumberFormat="1" applyFont="1" applyFill="1" applyBorder="1" applyAlignment="1">
      <alignment horizontal="center" vertical="center"/>
    </xf>
    <xf numFmtId="0" fontId="21" fillId="0" borderId="0" xfId="0" applyNumberFormat="1" applyFont="1" applyAlignment="1">
      <alignment vertical="center"/>
    </xf>
    <xf numFmtId="49" fontId="21" fillId="0" borderId="0" xfId="0" applyNumberFormat="1" applyFont="1" applyAlignment="1">
      <alignment vertical="center"/>
    </xf>
    <xf numFmtId="0" fontId="21" fillId="0" borderId="1" xfId="0" applyNumberFormat="1" applyFont="1" applyBorder="1" applyAlignment="1">
      <alignment vertical="center"/>
    </xf>
    <xf numFmtId="0" fontId="19" fillId="12" borderId="5" xfId="0" applyNumberFormat="1" applyFont="1" applyFill="1" applyBorder="1" applyAlignment="1">
      <alignment vertical="center"/>
    </xf>
    <xf numFmtId="0" fontId="19" fillId="12" borderId="6" xfId="0" applyNumberFormat="1" applyFont="1" applyFill="1" applyBorder="1" applyAlignment="1">
      <alignment vertical="center"/>
    </xf>
    <xf numFmtId="0" fontId="19" fillId="12" borderId="0" xfId="0" applyNumberFormat="1" applyFont="1" applyFill="1" applyAlignment="1">
      <alignment vertical="center"/>
    </xf>
    <xf numFmtId="0" fontId="19" fillId="12" borderId="10" xfId="0" applyNumberFormat="1" applyFont="1" applyFill="1" applyBorder="1" applyAlignment="1">
      <alignment vertical="center"/>
    </xf>
    <xf numFmtId="0" fontId="19" fillId="12" borderId="23" xfId="0" applyNumberFormat="1" applyFont="1" applyFill="1" applyBorder="1" applyAlignment="1">
      <alignment vertical="center"/>
    </xf>
    <xf numFmtId="0" fontId="21" fillId="0" borderId="5" xfId="0" applyNumberFormat="1" applyFont="1" applyBorder="1" applyAlignment="1">
      <alignment vertical="center"/>
    </xf>
    <xf numFmtId="0" fontId="19" fillId="9" borderId="5" xfId="0" applyNumberFormat="1" applyFont="1" applyFill="1" applyBorder="1" applyAlignment="1">
      <alignment vertical="center"/>
    </xf>
    <xf numFmtId="0" fontId="19" fillId="9" borderId="6" xfId="0" applyNumberFormat="1" applyFont="1" applyFill="1" applyBorder="1" applyAlignment="1">
      <alignment vertical="center"/>
    </xf>
    <xf numFmtId="0" fontId="19" fillId="9" borderId="0" xfId="0" applyNumberFormat="1" applyFont="1" applyFill="1" applyAlignment="1">
      <alignment vertical="center"/>
    </xf>
    <xf numFmtId="0" fontId="19" fillId="9" borderId="23" xfId="0" applyNumberFormat="1" applyFont="1" applyFill="1" applyBorder="1" applyAlignment="1">
      <alignment vertical="center"/>
    </xf>
    <xf numFmtId="0" fontId="19" fillId="9" borderId="13" xfId="0" applyNumberFormat="1" applyFont="1" applyFill="1" applyBorder="1" applyAlignment="1">
      <alignment vertical="center"/>
    </xf>
    <xf numFmtId="0" fontId="19" fillId="9" borderId="18" xfId="0" applyNumberFormat="1" applyFont="1" applyFill="1" applyBorder="1" applyAlignment="1">
      <alignment vertical="center"/>
    </xf>
    <xf numFmtId="0" fontId="19" fillId="9" borderId="19" xfId="0" applyNumberFormat="1" applyFont="1" applyFill="1" applyBorder="1" applyAlignment="1">
      <alignment vertical="center"/>
    </xf>
    <xf numFmtId="0" fontId="19" fillId="9" borderId="28" xfId="0" applyNumberFormat="1" applyFont="1" applyFill="1" applyBorder="1" applyAlignment="1">
      <alignment vertical="center"/>
    </xf>
    <xf numFmtId="0" fontId="20" fillId="9" borderId="59" xfId="0" applyNumberFormat="1" applyFont="1" applyFill="1" applyBorder="1" applyAlignment="1">
      <alignment vertical="center"/>
    </xf>
    <xf numFmtId="0" fontId="20" fillId="9" borderId="60" xfId="0" applyNumberFormat="1" applyFont="1" applyFill="1" applyBorder="1" applyAlignment="1">
      <alignment vertical="center"/>
    </xf>
    <xf numFmtId="0" fontId="19" fillId="9" borderId="59" xfId="0" applyNumberFormat="1" applyFont="1" applyFill="1" applyBorder="1" applyAlignment="1">
      <alignment vertical="center"/>
    </xf>
    <xf numFmtId="0" fontId="20" fillId="9" borderId="61" xfId="0" applyNumberFormat="1" applyFont="1" applyFill="1" applyBorder="1" applyAlignment="1">
      <alignment vertical="center"/>
    </xf>
    <xf numFmtId="0" fontId="20" fillId="9" borderId="5" xfId="0" applyNumberFormat="1" applyFont="1" applyFill="1" applyBorder="1" applyAlignment="1">
      <alignment vertical="center"/>
    </xf>
    <xf numFmtId="0" fontId="20" fillId="6" borderId="6" xfId="0" applyNumberFormat="1" applyFont="1" applyFill="1" applyBorder="1" applyAlignment="1">
      <alignment vertical="center"/>
    </xf>
    <xf numFmtId="0" fontId="20" fillId="6" borderId="59" xfId="0" applyNumberFormat="1" applyFont="1" applyFill="1" applyBorder="1" applyAlignment="1">
      <alignment vertical="center"/>
    </xf>
    <xf numFmtId="0" fontId="20" fillId="6" borderId="60" xfId="0" applyNumberFormat="1" applyFont="1" applyFill="1" applyBorder="1" applyAlignment="1">
      <alignment vertical="center"/>
    </xf>
    <xf numFmtId="0" fontId="20" fillId="6" borderId="61" xfId="0" applyNumberFormat="1" applyFont="1" applyFill="1" applyBorder="1" applyAlignment="1">
      <alignment vertical="center"/>
    </xf>
    <xf numFmtId="0" fontId="20" fillId="6" borderId="5" xfId="0" applyNumberFormat="1" applyFont="1" applyFill="1" applyBorder="1" applyAlignment="1">
      <alignment vertical="center"/>
    </xf>
    <xf numFmtId="0" fontId="21" fillId="0" borderId="9" xfId="0" applyNumberFormat="1" applyFont="1" applyBorder="1" applyAlignment="1">
      <alignment vertical="center"/>
    </xf>
    <xf numFmtId="0" fontId="19" fillId="12" borderId="1" xfId="0" applyNumberFormat="1" applyFont="1" applyFill="1" applyBorder="1" applyAlignment="1">
      <alignment vertical="center"/>
    </xf>
    <xf numFmtId="0" fontId="19" fillId="12" borderId="11" xfId="0" applyNumberFormat="1" applyFont="1" applyFill="1" applyBorder="1" applyAlignment="1">
      <alignment vertical="center"/>
    </xf>
    <xf numFmtId="0" fontId="19" fillId="12" borderId="35" xfId="0" applyNumberFormat="1" applyFont="1" applyFill="1" applyBorder="1" applyAlignment="1">
      <alignment vertical="center"/>
    </xf>
    <xf numFmtId="0" fontId="19" fillId="9" borderId="26" xfId="0" applyNumberFormat="1" applyFont="1" applyFill="1" applyBorder="1" applyAlignment="1">
      <alignment vertical="center"/>
    </xf>
    <xf numFmtId="164" fontId="19" fillId="12" borderId="10" xfId="0" applyNumberFormat="1" applyFont="1" applyFill="1" applyBorder="1" applyAlignment="1">
      <alignment horizontal="right" vertical="center"/>
    </xf>
    <xf numFmtId="164" fontId="19" fillId="12" borderId="11" xfId="0" applyNumberFormat="1" applyFont="1" applyFill="1" applyBorder="1" applyAlignment="1">
      <alignment horizontal="right" vertical="center"/>
    </xf>
    <xf numFmtId="164" fontId="19" fillId="12" borderId="6" xfId="0" applyNumberFormat="1" applyFont="1" applyFill="1" applyBorder="1" applyAlignment="1">
      <alignment horizontal="right" vertical="center"/>
    </xf>
    <xf numFmtId="164" fontId="19" fillId="12" borderId="0" xfId="0" applyNumberFormat="1" applyFont="1" applyFill="1" applyAlignment="1">
      <alignment horizontal="right" vertical="center"/>
    </xf>
    <xf numFmtId="164" fontId="16" fillId="12" borderId="6" xfId="0" applyNumberFormat="1" applyFont="1" applyFill="1" applyBorder="1" applyAlignment="1">
      <alignment vertical="center"/>
    </xf>
    <xf numFmtId="164" fontId="16" fillId="12" borderId="0" xfId="0" applyNumberFormat="1" applyFont="1" applyFill="1" applyAlignment="1">
      <alignment vertical="center"/>
    </xf>
    <xf numFmtId="164" fontId="16" fillId="12" borderId="8" xfId="0" applyNumberFormat="1" applyFont="1" applyFill="1" applyBorder="1" applyAlignment="1">
      <alignment vertical="center"/>
    </xf>
    <xf numFmtId="164" fontId="16" fillId="12" borderId="36" xfId="0" applyNumberFormat="1" applyFont="1" applyFill="1" applyBorder="1" applyAlignment="1">
      <alignment vertical="center"/>
    </xf>
    <xf numFmtId="164" fontId="16" fillId="4" borderId="32" xfId="0" applyNumberFormat="1" applyFont="1" applyFill="1" applyBorder="1" applyAlignment="1">
      <alignment vertical="center"/>
    </xf>
    <xf numFmtId="164" fontId="16" fillId="4" borderId="37" xfId="0" applyNumberFormat="1" applyFont="1" applyFill="1" applyBorder="1" applyAlignment="1">
      <alignment vertical="center"/>
    </xf>
    <xf numFmtId="164" fontId="20" fillId="4" borderId="39" xfId="0" applyNumberFormat="1" applyFont="1" applyFill="1" applyBorder="1" applyAlignment="1">
      <alignment vertical="center"/>
    </xf>
    <xf numFmtId="164" fontId="16" fillId="9" borderId="65" xfId="0" applyNumberFormat="1" applyFont="1" applyFill="1" applyBorder="1" applyAlignment="1">
      <alignment vertical="center"/>
    </xf>
    <xf numFmtId="164" fontId="16" fillId="9" borderId="44" xfId="0" applyNumberFormat="1" applyFont="1" applyFill="1" applyBorder="1" applyAlignment="1">
      <alignment vertical="center"/>
    </xf>
    <xf numFmtId="164" fontId="19" fillId="9" borderId="26" xfId="0" applyNumberFormat="1" applyFont="1" applyFill="1" applyBorder="1" applyAlignment="1">
      <alignment horizontal="right" vertical="center"/>
    </xf>
    <xf numFmtId="164" fontId="16" fillId="9" borderId="48" xfId="0" applyNumberFormat="1" applyFont="1" applyFill="1" applyBorder="1" applyAlignment="1">
      <alignment vertical="center"/>
    </xf>
    <xf numFmtId="164" fontId="20" fillId="9" borderId="32" xfId="0" applyNumberFormat="1" applyFont="1" applyFill="1" applyBorder="1" applyAlignment="1">
      <alignment horizontal="right" vertical="center"/>
    </xf>
    <xf numFmtId="164" fontId="20" fillId="9" borderId="37" xfId="0" applyNumberFormat="1" applyFont="1" applyFill="1" applyBorder="1" applyAlignment="1">
      <alignment horizontal="right" vertical="center"/>
    </xf>
    <xf numFmtId="164" fontId="16" fillId="6" borderId="59" xfId="0" applyNumberFormat="1" applyFont="1" applyFill="1" applyBorder="1" applyAlignment="1">
      <alignment vertical="center"/>
    </xf>
    <xf numFmtId="164" fontId="20" fillId="6" borderId="38" xfId="0" applyNumberFormat="1" applyFont="1" applyFill="1" applyBorder="1" applyAlignment="1">
      <alignment horizontal="right" vertical="center"/>
    </xf>
    <xf numFmtId="164" fontId="20" fillId="6" borderId="32" xfId="0" applyNumberFormat="1" applyFont="1" applyFill="1" applyBorder="1" applyAlignment="1">
      <alignment horizontal="right" vertical="center"/>
    </xf>
    <xf numFmtId="164" fontId="20" fillId="6" borderId="37" xfId="0" applyNumberFormat="1" applyFont="1" applyFill="1" applyBorder="1" applyAlignment="1">
      <alignment horizontal="right" vertical="center"/>
    </xf>
    <xf numFmtId="164" fontId="20" fillId="4" borderId="80" xfId="0" applyNumberFormat="1" applyFont="1" applyFill="1" applyBorder="1" applyAlignment="1">
      <alignment horizontal="right" vertical="center"/>
    </xf>
    <xf numFmtId="164" fontId="16" fillId="4" borderId="81" xfId="0" applyNumberFormat="1" applyFont="1" applyFill="1" applyBorder="1" applyAlignment="1">
      <alignment vertical="center"/>
    </xf>
    <xf numFmtId="164" fontId="20" fillId="4" borderId="4" xfId="0" applyNumberFormat="1" applyFont="1" applyFill="1" applyBorder="1" applyAlignment="1">
      <alignment horizontal="right" vertical="center"/>
    </xf>
    <xf numFmtId="0" fontId="21" fillId="13" borderId="1" xfId="0" applyNumberFormat="1" applyFont="1" applyFill="1" applyBorder="1" applyAlignment="1">
      <alignment vertical="center"/>
    </xf>
    <xf numFmtId="0" fontId="21" fillId="13" borderId="5" xfId="0" applyNumberFormat="1" applyFont="1" applyFill="1" applyBorder="1" applyAlignment="1">
      <alignment vertical="center"/>
    </xf>
    <xf numFmtId="0" fontId="19" fillId="9" borderId="10" xfId="0" applyNumberFormat="1" applyFont="1" applyFill="1" applyBorder="1" applyAlignment="1">
      <alignment vertical="center"/>
    </xf>
    <xf numFmtId="0" fontId="21" fillId="13" borderId="9" xfId="0" applyNumberFormat="1" applyFont="1" applyFill="1" applyBorder="1" applyAlignment="1">
      <alignment vertical="center"/>
    </xf>
    <xf numFmtId="0" fontId="8" fillId="0" borderId="0" xfId="0" applyNumberFormat="1" applyFont="1" applyAlignment="1">
      <alignment vertical="center"/>
    </xf>
    <xf numFmtId="166" fontId="27" fillId="0" borderId="0" xfId="0" applyNumberFormat="1" applyFont="1" applyAlignment="1">
      <alignment horizontal="left" vertical="center"/>
    </xf>
    <xf numFmtId="166" fontId="27" fillId="0" borderId="0" xfId="0" applyNumberFormat="1" applyFont="1" applyAlignment="1">
      <alignment vertical="center"/>
    </xf>
    <xf numFmtId="49" fontId="20" fillId="4" borderId="30" xfId="0" applyNumberFormat="1" applyFont="1" applyFill="1" applyBorder="1" applyAlignment="1">
      <alignment horizontal="center" vertical="center"/>
    </xf>
    <xf numFmtId="49" fontId="20" fillId="4" borderId="1" xfId="0" applyNumberFormat="1" applyFont="1" applyFill="1" applyBorder="1" applyAlignment="1">
      <alignment horizontal="center" vertical="center"/>
    </xf>
    <xf numFmtId="0" fontId="21" fillId="7" borderId="0" xfId="0" applyNumberFormat="1" applyFont="1" applyFill="1" applyAlignment="1">
      <alignment vertical="center"/>
    </xf>
    <xf numFmtId="0" fontId="19" fillId="3" borderId="1" xfId="0" applyNumberFormat="1" applyFont="1" applyFill="1" applyBorder="1" applyAlignment="1">
      <alignment vertical="center"/>
    </xf>
    <xf numFmtId="0" fontId="19" fillId="3" borderId="10" xfId="0" applyNumberFormat="1" applyFont="1" applyFill="1" applyBorder="1" applyAlignment="1">
      <alignment vertical="center"/>
    </xf>
    <xf numFmtId="0" fontId="19" fillId="3" borderId="11" xfId="0" applyNumberFormat="1" applyFont="1" applyFill="1" applyBorder="1" applyAlignment="1">
      <alignment vertical="center"/>
    </xf>
    <xf numFmtId="0" fontId="19" fillId="3" borderId="35" xfId="0" applyNumberFormat="1" applyFont="1" applyFill="1" applyBorder="1" applyAlignment="1">
      <alignment vertical="center"/>
    </xf>
    <xf numFmtId="0" fontId="19" fillId="3" borderId="5" xfId="0" applyNumberFormat="1" applyFont="1" applyFill="1" applyBorder="1" applyAlignment="1">
      <alignment vertical="center"/>
    </xf>
    <xf numFmtId="0" fontId="19" fillId="3" borderId="6" xfId="0" applyNumberFormat="1" applyFont="1" applyFill="1" applyBorder="1" applyAlignment="1">
      <alignment vertical="center"/>
    </xf>
    <xf numFmtId="0" fontId="19" fillId="3" borderId="0" xfId="0" applyNumberFormat="1" applyFont="1" applyFill="1" applyAlignment="1">
      <alignment vertical="center"/>
    </xf>
    <xf numFmtId="0" fontId="19" fillId="3" borderId="23" xfId="0" applyNumberFormat="1" applyFont="1" applyFill="1" applyBorder="1" applyAlignment="1">
      <alignment vertical="center"/>
    </xf>
    <xf numFmtId="0" fontId="19" fillId="3" borderId="13" xfId="0" applyNumberFormat="1" applyFont="1" applyFill="1" applyBorder="1" applyAlignment="1">
      <alignment vertical="center"/>
    </xf>
    <xf numFmtId="0" fontId="19" fillId="3" borderId="18" xfId="0" applyNumberFormat="1" applyFont="1" applyFill="1" applyBorder="1" applyAlignment="1">
      <alignment vertical="center"/>
    </xf>
    <xf numFmtId="0" fontId="19" fillId="3" borderId="19" xfId="0" applyNumberFormat="1" applyFont="1" applyFill="1" applyBorder="1" applyAlignment="1">
      <alignment vertical="center"/>
    </xf>
    <xf numFmtId="0" fontId="19" fillId="3" borderId="28" xfId="0" applyNumberFormat="1" applyFont="1" applyFill="1" applyBorder="1" applyAlignment="1">
      <alignment vertical="center"/>
    </xf>
    <xf numFmtId="0" fontId="20" fillId="14" borderId="6" xfId="0" applyNumberFormat="1" applyFont="1" applyFill="1" applyBorder="1" applyAlignment="1">
      <alignment vertical="center"/>
    </xf>
    <xf numFmtId="0" fontId="20" fillId="14" borderId="59" xfId="0" applyNumberFormat="1" applyFont="1" applyFill="1" applyBorder="1" applyAlignment="1">
      <alignment vertical="center"/>
    </xf>
    <xf numFmtId="0" fontId="20" fillId="14" borderId="60" xfId="0" applyNumberFormat="1" applyFont="1" applyFill="1" applyBorder="1" applyAlignment="1">
      <alignment vertical="center"/>
    </xf>
    <xf numFmtId="0" fontId="20" fillId="14" borderId="61" xfId="0" applyNumberFormat="1" applyFont="1" applyFill="1" applyBorder="1" applyAlignment="1">
      <alignment vertical="center"/>
    </xf>
    <xf numFmtId="0" fontId="20" fillId="14" borderId="5" xfId="0" applyNumberFormat="1" applyFont="1" applyFill="1" applyBorder="1" applyAlignment="1">
      <alignment vertical="center"/>
    </xf>
    <xf numFmtId="0" fontId="20" fillId="3" borderId="59" xfId="0" applyNumberFormat="1" applyFont="1" applyFill="1" applyBorder="1" applyAlignment="1">
      <alignment vertical="center"/>
    </xf>
    <xf numFmtId="0" fontId="20" fillId="3" borderId="60" xfId="0" applyNumberFormat="1" applyFont="1" applyFill="1" applyBorder="1" applyAlignment="1">
      <alignment vertical="center"/>
    </xf>
    <xf numFmtId="0" fontId="20" fillId="3" borderId="61" xfId="0" applyNumberFormat="1" applyFont="1" applyFill="1" applyBorder="1" applyAlignment="1">
      <alignment vertical="center"/>
    </xf>
    <xf numFmtId="0" fontId="20" fillId="3" borderId="5" xfId="0" applyNumberFormat="1" applyFont="1" applyFill="1" applyBorder="1" applyAlignment="1">
      <alignment vertical="center"/>
    </xf>
    <xf numFmtId="0" fontId="19" fillId="3" borderId="59" xfId="0" applyNumberFormat="1" applyFont="1" applyFill="1" applyBorder="1" applyAlignment="1">
      <alignment vertical="center"/>
    </xf>
    <xf numFmtId="165" fontId="27" fillId="0" borderId="0" xfId="0" applyNumberFormat="1" applyFont="1" applyAlignment="1">
      <alignment vertical="center"/>
    </xf>
    <xf numFmtId="0" fontId="28" fillId="4" borderId="63" xfId="0" applyNumberFormat="1" applyFont="1" applyFill="1" applyBorder="1" applyAlignment="1">
      <alignment vertical="center"/>
    </xf>
    <xf numFmtId="0" fontId="28" fillId="4" borderId="39" xfId="0" applyNumberFormat="1" applyFont="1" applyFill="1" applyBorder="1" applyAlignment="1">
      <alignment vertical="center"/>
    </xf>
    <xf numFmtId="0" fontId="28" fillId="4" borderId="80" xfId="0" applyNumberFormat="1" applyFont="1" applyFill="1" applyBorder="1" applyAlignment="1">
      <alignment vertical="center"/>
    </xf>
    <xf numFmtId="0" fontId="21" fillId="0" borderId="1" xfId="0" applyNumberFormat="1" applyFont="1" applyBorder="1" applyAlignment="1">
      <alignment horizontal="center" vertical="center" wrapText="1"/>
    </xf>
    <xf numFmtId="0" fontId="21" fillId="0" borderId="5" xfId="0" applyNumberFormat="1" applyFont="1" applyBorder="1" applyAlignment="1">
      <alignment horizontal="center" vertical="center" wrapText="1"/>
    </xf>
    <xf numFmtId="0" fontId="21" fillId="0" borderId="0" xfId="0" applyNumberFormat="1" applyFont="1" applyAlignment="1">
      <alignment horizontal="center" vertical="center" wrapText="1"/>
    </xf>
    <xf numFmtId="0" fontId="21" fillId="0" borderId="9" xfId="0" applyNumberFormat="1" applyFont="1" applyBorder="1" applyAlignment="1">
      <alignment horizontal="center" vertical="center" wrapText="1"/>
    </xf>
    <xf numFmtId="164" fontId="0" fillId="0" borderId="0" xfId="0" applyNumberFormat="1" applyFont="1" applyAlignment="1">
      <alignment vertical="center"/>
    </xf>
    <xf numFmtId="0" fontId="3" fillId="0" borderId="0" xfId="0" applyNumberFormat="1" applyFont="1" applyAlignment="1">
      <alignment vertical="center"/>
    </xf>
    <xf numFmtId="164" fontId="5" fillId="0" borderId="0" xfId="0" applyNumberFormat="1" applyFont="1" applyAlignment="1">
      <alignment vertical="center"/>
    </xf>
    <xf numFmtId="0" fontId="2" fillId="0" borderId="0" xfId="0" applyNumberFormat="1" applyFont="1" applyAlignment="1">
      <alignment vertical="center"/>
    </xf>
    <xf numFmtId="0" fontId="27" fillId="0" borderId="0" xfId="0" applyNumberFormat="1" applyFont="1" applyAlignment="1">
      <alignment vertical="center"/>
    </xf>
    <xf numFmtId="164" fontId="30" fillId="0" borderId="0" xfId="0" applyNumberFormat="1" applyFont="1" applyAlignment="1">
      <alignment vertical="center"/>
    </xf>
    <xf numFmtId="0" fontId="19" fillId="0" borderId="6" xfId="0" applyNumberFormat="1" applyFont="1" applyBorder="1" applyAlignment="1">
      <alignment horizontal="center" vertical="center"/>
    </xf>
    <xf numFmtId="0" fontId="7" fillId="15" borderId="14" xfId="0" applyNumberFormat="1" applyFont="1" applyFill="1" applyBorder="1" applyAlignment="1">
      <alignment horizontal="center" vertical="center"/>
    </xf>
    <xf numFmtId="164" fontId="6" fillId="0" borderId="0" xfId="0" applyNumberFormat="1" applyFont="1" applyAlignment="1">
      <alignment vertical="center"/>
    </xf>
    <xf numFmtId="0" fontId="31" fillId="0" borderId="6" xfId="0" applyNumberFormat="1" applyFont="1" applyBorder="1" applyAlignment="1">
      <alignment vertical="center"/>
    </xf>
    <xf numFmtId="0" fontId="31" fillId="0" borderId="0" xfId="0" applyNumberFormat="1" applyFont="1" applyAlignment="1">
      <alignment vertical="center"/>
    </xf>
    <xf numFmtId="0" fontId="1" fillId="0" borderId="0" xfId="0" applyNumberFormat="1" applyFont="1" applyAlignment="1">
      <alignment horizontal="center" vertical="center"/>
    </xf>
    <xf numFmtId="164" fontId="0" fillId="0" borderId="0" xfId="0" applyNumberFormat="1" applyFont="1" applyAlignment="1">
      <alignment vertical="center"/>
    </xf>
    <xf numFmtId="0" fontId="7" fillId="0" borderId="0" xfId="0" applyNumberFormat="1" applyFont="1" applyAlignment="1">
      <alignment vertical="center" wrapText="1"/>
    </xf>
    <xf numFmtId="0" fontId="2" fillId="0" borderId="0" xfId="0" applyNumberFormat="1" applyFont="1" applyAlignment="1">
      <alignment horizontal="left" vertical="center"/>
    </xf>
    <xf numFmtId="0" fontId="7" fillId="0" borderId="0" xfId="0" applyNumberFormat="1" applyFont="1" applyAlignment="1">
      <alignment horizontal="center" vertical="center" textRotation="90"/>
    </xf>
    <xf numFmtId="0" fontId="7" fillId="4" borderId="1" xfId="0" applyNumberFormat="1" applyFont="1" applyFill="1" applyBorder="1" applyAlignment="1">
      <alignment horizontal="center" vertical="center" textRotation="90"/>
    </xf>
    <xf numFmtId="0" fontId="12" fillId="0" borderId="5" xfId="0" applyNumberFormat="1" applyFont="1" applyBorder="1" applyAlignment="1">
      <alignment vertical="center"/>
    </xf>
    <xf numFmtId="0" fontId="12" fillId="0" borderId="9" xfId="0" applyNumberFormat="1" applyFont="1" applyBorder="1" applyAlignment="1">
      <alignment vertical="center"/>
    </xf>
    <xf numFmtId="0" fontId="7" fillId="0" borderId="23" xfId="0" applyNumberFormat="1" applyFont="1" applyBorder="1" applyAlignment="1">
      <alignment horizontal="center" vertical="center" textRotation="90"/>
    </xf>
    <xf numFmtId="0" fontId="12" fillId="0" borderId="23" xfId="0" applyNumberFormat="1" applyFont="1" applyBorder="1" applyAlignment="1">
      <alignment vertical="center"/>
    </xf>
    <xf numFmtId="0" fontId="12" fillId="0" borderId="7" xfId="0" applyNumberFormat="1" applyFont="1" applyBorder="1" applyAlignment="1">
      <alignment vertical="center"/>
    </xf>
    <xf numFmtId="0" fontId="7" fillId="4" borderId="2" xfId="0" applyNumberFormat="1" applyFont="1" applyFill="1" applyBorder="1" applyAlignment="1">
      <alignment horizontal="center" vertical="center"/>
    </xf>
    <xf numFmtId="0" fontId="12" fillId="0" borderId="3" xfId="0" applyNumberFormat="1" applyFont="1" applyBorder="1" applyAlignment="1">
      <alignment vertical="center"/>
    </xf>
    <xf numFmtId="0" fontId="12" fillId="0" borderId="4" xfId="0" applyNumberFormat="1" applyFont="1" applyBorder="1" applyAlignment="1">
      <alignment vertical="center"/>
    </xf>
    <xf numFmtId="0" fontId="13" fillId="0" borderId="0" xfId="0" applyNumberFormat="1" applyFont="1" applyAlignment="1">
      <alignment horizontal="center" vertical="center"/>
    </xf>
    <xf numFmtId="0" fontId="15" fillId="0" borderId="23" xfId="0" applyNumberFormat="1" applyFont="1" applyBorder="1" applyAlignment="1">
      <alignment horizontal="center" vertical="center"/>
    </xf>
    <xf numFmtId="0" fontId="15" fillId="4" borderId="1" xfId="0" applyNumberFormat="1" applyFont="1" applyFill="1" applyBorder="1" applyAlignment="1">
      <alignment horizontal="center" vertical="center" textRotation="90"/>
    </xf>
    <xf numFmtId="0" fontId="14" fillId="0" borderId="0" xfId="0" applyNumberFormat="1" applyFont="1" applyAlignment="1">
      <alignment horizontal="center" vertical="center"/>
    </xf>
    <xf numFmtId="0" fontId="23" fillId="0" borderId="0" xfId="0" applyNumberFormat="1" applyFont="1" applyAlignment="1">
      <alignment horizontal="center" vertical="center"/>
    </xf>
    <xf numFmtId="0" fontId="24" fillId="4" borderId="2" xfId="0" applyNumberFormat="1" applyFont="1" applyFill="1" applyBorder="1" applyAlignment="1">
      <alignment horizontal="center" vertical="center"/>
    </xf>
    <xf numFmtId="0" fontId="15" fillId="4" borderId="2" xfId="0" applyNumberFormat="1" applyFont="1" applyFill="1" applyBorder="1" applyAlignment="1">
      <alignment horizontal="center" vertical="center"/>
    </xf>
    <xf numFmtId="0" fontId="20" fillId="4" borderId="2" xfId="0" applyNumberFormat="1" applyFont="1" applyFill="1" applyBorder="1" applyAlignment="1">
      <alignment horizontal="center" vertical="center"/>
    </xf>
    <xf numFmtId="0" fontId="27" fillId="0" borderId="0" xfId="0" applyNumberFormat="1" applyFont="1" applyAlignment="1">
      <alignment vertical="center"/>
    </xf>
    <xf numFmtId="15" fontId="27" fillId="0" borderId="0" xfId="0" applyNumberFormat="1" applyFont="1" applyAlignment="1">
      <alignment vertical="center"/>
    </xf>
    <xf numFmtId="49" fontId="27" fillId="0" borderId="0" xfId="0" applyNumberFormat="1" applyFont="1" applyAlignment="1">
      <alignment vertical="center"/>
    </xf>
    <xf numFmtId="49" fontId="20" fillId="4" borderId="2" xfId="0" applyNumberFormat="1" applyFont="1" applyFill="1" applyBorder="1" applyAlignment="1">
      <alignment horizontal="center" vertical="center"/>
    </xf>
    <xf numFmtId="0" fontId="8" fillId="0" borderId="1" xfId="0" applyNumberFormat="1" applyFont="1" applyBorder="1" applyAlignment="1">
      <alignment vertical="center"/>
    </xf>
    <xf numFmtId="0" fontId="21" fillId="0" borderId="1" xfId="0" applyNumberFormat="1" applyFont="1" applyBorder="1" applyAlignment="1">
      <alignment vertical="center"/>
    </xf>
    <xf numFmtId="0" fontId="21" fillId="0" borderId="0" xfId="0" applyNumberFormat="1" applyFont="1" applyAlignment="1">
      <alignment vertical="center"/>
    </xf>
  </cellXfs>
  <cellStyles count="1">
    <cellStyle name="Normal" xfId="0" builtinId="0"/>
  </cellStyles>
  <dxfs count="0"/>
  <tableStyles count="0" defaultTableStyle="TableStyleMedium2" defaultPivotStyle="PivotStyleLight16"/>
  <colors>
    <mruColors>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5"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48"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1000"/>
  <sheetViews>
    <sheetView showGridLines="0" zoomScale="85" zoomScaleNormal="85" workbookViewId="0">
      <selection activeCell="A4" sqref="A4"/>
    </sheetView>
  </sheetViews>
  <sheetFormatPr defaultColWidth="14.44140625" defaultRowHeight="15" customHeight="1"/>
  <cols>
    <col min="1" max="1" width="13.77734375" customWidth="1"/>
    <col min="2" max="2" width="24.109375" customWidth="1"/>
    <col min="3" max="3" width="23.77734375" customWidth="1"/>
    <col min="4" max="4" width="20.33203125" customWidth="1"/>
    <col min="5" max="5" width="28.88671875" customWidth="1"/>
    <col min="6" max="6" width="2.88671875" customWidth="1"/>
    <col min="7" max="7" width="36.109375" customWidth="1"/>
    <col min="8" max="8" width="9.77734375" customWidth="1"/>
    <col min="9" max="9" width="9.88671875" customWidth="1"/>
    <col min="10" max="10" width="9.33203125" bestFit="1" customWidth="1"/>
    <col min="11" max="19" width="9.77734375" customWidth="1"/>
    <col min="20" max="25" width="8" customWidth="1"/>
  </cols>
  <sheetData>
    <row r="1" spans="1:25" ht="14.25" customHeight="1">
      <c r="A1" s="560" t="s">
        <v>0</v>
      </c>
      <c r="B1" s="561"/>
      <c r="C1" s="561"/>
      <c r="D1" s="561"/>
      <c r="E1" s="561"/>
      <c r="F1" s="1"/>
      <c r="G1" s="1"/>
      <c r="H1" s="1"/>
      <c r="I1" s="1"/>
      <c r="J1" s="1"/>
      <c r="K1" s="1"/>
      <c r="L1" s="1"/>
      <c r="M1" s="1"/>
      <c r="N1" s="1"/>
      <c r="O1" s="1"/>
      <c r="P1" s="1"/>
      <c r="Q1" s="1"/>
      <c r="R1" s="1"/>
      <c r="S1" s="1"/>
      <c r="T1" s="1"/>
      <c r="U1" s="1"/>
      <c r="V1" s="1"/>
      <c r="W1" s="1"/>
      <c r="X1" s="1"/>
      <c r="Y1" s="1"/>
    </row>
    <row r="2" spans="1:25" ht="14.25" customHeight="1">
      <c r="A2" s="560" t="s">
        <v>1</v>
      </c>
      <c r="B2" s="560"/>
      <c r="C2" s="560"/>
      <c r="D2" s="560"/>
      <c r="E2" s="560"/>
      <c r="F2" s="1"/>
      <c r="G2" s="1"/>
      <c r="H2" s="1"/>
      <c r="I2" s="1"/>
      <c r="J2" s="1"/>
      <c r="K2" s="1"/>
      <c r="L2" s="1"/>
      <c r="M2" s="1"/>
      <c r="N2" s="1"/>
      <c r="O2" s="1"/>
      <c r="P2" s="1"/>
      <c r="Q2" s="1"/>
      <c r="R2" s="1"/>
      <c r="S2" s="1"/>
      <c r="T2" s="1"/>
      <c r="U2" s="1"/>
      <c r="V2" s="1"/>
      <c r="W2" s="1"/>
      <c r="X2" s="1"/>
      <c r="Y2" s="1"/>
    </row>
    <row r="3" spans="1:25" ht="12" customHeight="1">
      <c r="A3" s="1"/>
      <c r="B3" s="1"/>
      <c r="C3" s="1"/>
      <c r="D3" s="1"/>
      <c r="E3" s="1"/>
      <c r="F3" s="1"/>
      <c r="G3" s="1"/>
      <c r="H3" s="1"/>
      <c r="I3" s="1"/>
      <c r="J3" s="1"/>
      <c r="K3" s="1"/>
      <c r="L3" s="1"/>
      <c r="M3" s="1"/>
      <c r="N3" s="1"/>
      <c r="O3" s="1"/>
      <c r="P3" s="1"/>
      <c r="Q3" s="1"/>
      <c r="R3" s="1"/>
      <c r="S3" s="1"/>
      <c r="T3" s="1"/>
      <c r="U3" s="1"/>
      <c r="V3" s="1"/>
      <c r="W3" s="1"/>
      <c r="X3" s="1"/>
      <c r="Y3" s="1"/>
    </row>
    <row r="4" spans="1:25" ht="13.5" customHeight="1">
      <c r="A4" s="2" t="s">
        <v>2</v>
      </c>
      <c r="B4" s="2" t="s">
        <v>3</v>
      </c>
      <c r="C4" s="3" t="s">
        <v>4</v>
      </c>
      <c r="D4" s="4"/>
      <c r="E4" s="5"/>
      <c r="F4" s="1"/>
      <c r="G4" s="1"/>
      <c r="H4" s="1"/>
      <c r="I4" s="1"/>
      <c r="J4" s="1"/>
      <c r="K4" s="1"/>
      <c r="L4" s="1"/>
      <c r="M4" s="1"/>
      <c r="N4" s="1"/>
      <c r="O4" s="1"/>
      <c r="P4" s="1"/>
      <c r="Q4" s="1"/>
      <c r="R4" s="1"/>
      <c r="S4" s="1"/>
      <c r="T4" s="1"/>
      <c r="U4" s="1"/>
      <c r="V4" s="1"/>
      <c r="W4" s="1"/>
      <c r="X4" s="1"/>
      <c r="Y4" s="1"/>
    </row>
    <row r="5" spans="1:25" ht="13.5" customHeight="1">
      <c r="A5" s="6"/>
      <c r="B5" s="6"/>
      <c r="C5" s="3" t="s">
        <v>5</v>
      </c>
      <c r="D5" s="4"/>
      <c r="E5" s="5"/>
      <c r="F5" s="1"/>
      <c r="G5" s="550" t="s">
        <v>52</v>
      </c>
      <c r="H5" s="549"/>
      <c r="I5" s="549"/>
      <c r="J5" s="549"/>
      <c r="K5" s="17"/>
      <c r="L5" s="1"/>
      <c r="M5" s="1"/>
      <c r="N5" s="1"/>
      <c r="O5" s="1"/>
      <c r="P5" s="1"/>
      <c r="Q5" s="1"/>
      <c r="R5" s="1"/>
      <c r="S5" s="1"/>
      <c r="T5" s="1"/>
      <c r="U5" s="1"/>
      <c r="V5" s="1"/>
      <c r="W5" s="1"/>
      <c r="X5" s="1"/>
      <c r="Y5" s="1"/>
    </row>
    <row r="6" spans="1:25" ht="13.5" customHeight="1">
      <c r="A6" s="6"/>
      <c r="B6" s="6"/>
      <c r="C6" s="2" t="s">
        <v>6</v>
      </c>
      <c r="D6" s="3" t="s">
        <v>7</v>
      </c>
      <c r="E6" s="5"/>
      <c r="F6" s="1"/>
      <c r="G6" s="551" t="s">
        <v>53</v>
      </c>
      <c r="H6" s="549"/>
      <c r="I6" s="549"/>
      <c r="J6" s="549"/>
      <c r="K6" s="17"/>
      <c r="L6" s="1"/>
      <c r="M6" s="1"/>
      <c r="N6" s="1"/>
      <c r="O6" s="1"/>
      <c r="P6" s="1"/>
      <c r="Q6" s="1"/>
      <c r="R6" s="1"/>
      <c r="S6" s="1"/>
      <c r="T6" s="1"/>
      <c r="U6" s="1"/>
      <c r="V6" s="1"/>
      <c r="W6" s="1"/>
      <c r="X6" s="1"/>
      <c r="Y6" s="1"/>
    </row>
    <row r="7" spans="1:25" ht="12" customHeight="1">
      <c r="A7" s="6"/>
      <c r="B7" s="6"/>
      <c r="C7" s="7"/>
      <c r="D7" s="2" t="s">
        <v>8</v>
      </c>
      <c r="E7" s="8" t="s">
        <v>9</v>
      </c>
      <c r="F7" s="1"/>
      <c r="G7" s="557" t="s">
        <v>54</v>
      </c>
      <c r="H7" s="549"/>
      <c r="I7" s="549"/>
      <c r="J7" s="549"/>
      <c r="K7" s="17"/>
      <c r="L7" s="1"/>
      <c r="M7" s="1"/>
      <c r="N7" s="1"/>
      <c r="O7" s="1"/>
      <c r="P7" s="1"/>
      <c r="Q7" s="1"/>
      <c r="R7" s="1"/>
      <c r="S7" s="1"/>
      <c r="T7" s="1"/>
      <c r="U7" s="1"/>
      <c r="V7" s="1"/>
      <c r="W7" s="1"/>
      <c r="X7" s="1"/>
      <c r="Y7" s="1"/>
    </row>
    <row r="8" spans="1:25" ht="12" customHeight="1">
      <c r="A8" s="6"/>
      <c r="B8" s="6"/>
      <c r="C8" s="7"/>
      <c r="D8" s="9"/>
      <c r="E8" s="5" t="s">
        <v>10</v>
      </c>
      <c r="F8" s="1"/>
      <c r="G8" s="557" t="s">
        <v>55</v>
      </c>
      <c r="H8" s="549"/>
      <c r="I8" s="549"/>
      <c r="J8" s="549"/>
      <c r="K8" s="17"/>
      <c r="L8" s="1"/>
      <c r="M8" s="1"/>
      <c r="N8" s="1"/>
      <c r="O8" s="1"/>
      <c r="P8" s="1"/>
      <c r="Q8" s="1"/>
      <c r="R8" s="1"/>
      <c r="S8" s="1"/>
      <c r="T8" s="1"/>
      <c r="U8" s="1"/>
      <c r="V8" s="1"/>
      <c r="W8" s="1"/>
      <c r="X8" s="1"/>
      <c r="Y8" s="1"/>
    </row>
    <row r="9" spans="1:25" ht="12" customHeight="1">
      <c r="A9" s="6"/>
      <c r="B9" s="6"/>
      <c r="C9" s="7"/>
      <c r="D9" s="9"/>
      <c r="E9" s="5" t="s">
        <v>11</v>
      </c>
      <c r="F9" s="1"/>
      <c r="G9" s="557" t="s">
        <v>56</v>
      </c>
      <c r="H9" s="549"/>
      <c r="I9" s="549"/>
      <c r="J9" s="549"/>
      <c r="K9" s="17"/>
      <c r="L9" s="1"/>
      <c r="M9" s="1"/>
      <c r="N9" s="1"/>
      <c r="O9" s="1"/>
      <c r="P9" s="1"/>
      <c r="Q9" s="1"/>
      <c r="R9" s="1"/>
      <c r="S9" s="1"/>
      <c r="T9" s="1"/>
      <c r="U9" s="1"/>
      <c r="V9" s="1"/>
      <c r="W9" s="1"/>
      <c r="X9" s="1"/>
      <c r="Y9" s="1"/>
    </row>
    <row r="10" spans="1:25" ht="12" customHeight="1">
      <c r="A10" s="6"/>
      <c r="B10" s="6"/>
      <c r="C10" s="7"/>
      <c r="D10" s="9"/>
      <c r="E10" s="5" t="s">
        <v>12</v>
      </c>
      <c r="F10" s="1"/>
      <c r="G10" s="557" t="s">
        <v>57</v>
      </c>
      <c r="H10" s="549"/>
      <c r="I10" s="549"/>
      <c r="J10" s="549"/>
      <c r="K10" s="17"/>
      <c r="L10" s="1"/>
      <c r="M10" s="1"/>
      <c r="N10" s="1"/>
      <c r="O10" s="1"/>
      <c r="P10" s="1"/>
      <c r="Q10" s="1"/>
      <c r="R10" s="1"/>
      <c r="S10" s="1"/>
      <c r="T10" s="1"/>
      <c r="U10" s="1"/>
      <c r="V10" s="1"/>
      <c r="W10" s="1"/>
      <c r="X10" s="1"/>
      <c r="Y10" s="1"/>
    </row>
    <row r="11" spans="1:25" ht="12" customHeight="1">
      <c r="A11" s="6"/>
      <c r="B11" s="6"/>
      <c r="C11" s="7"/>
      <c r="D11" s="9"/>
      <c r="E11" s="5" t="s">
        <v>13</v>
      </c>
      <c r="F11" s="1"/>
      <c r="G11" s="557" t="s">
        <v>58</v>
      </c>
      <c r="H11" s="549"/>
      <c r="I11" s="549"/>
      <c r="J11" s="549"/>
      <c r="K11" s="17"/>
      <c r="L11" s="1"/>
      <c r="M11" s="1"/>
      <c r="N11" s="1"/>
      <c r="O11" s="1"/>
      <c r="P11" s="1"/>
      <c r="Q11" s="1"/>
      <c r="R11" s="1"/>
      <c r="S11" s="1"/>
      <c r="T11" s="1"/>
      <c r="U11" s="1"/>
      <c r="V11" s="1"/>
      <c r="W11" s="1"/>
      <c r="X11" s="1"/>
      <c r="Y11" s="1"/>
    </row>
    <row r="12" spans="1:25" ht="12" customHeight="1">
      <c r="A12" s="6"/>
      <c r="B12" s="6"/>
      <c r="C12" s="10"/>
      <c r="D12" s="11"/>
      <c r="E12" s="8" t="s">
        <v>14</v>
      </c>
      <c r="F12" s="1"/>
      <c r="G12" s="557" t="s">
        <v>59</v>
      </c>
      <c r="H12" s="549"/>
      <c r="I12" s="549"/>
      <c r="J12" s="549"/>
      <c r="K12" s="17"/>
      <c r="L12" s="1"/>
      <c r="M12" s="1"/>
      <c r="N12" s="1"/>
      <c r="O12" s="1"/>
      <c r="P12" s="1"/>
      <c r="Q12" s="1"/>
      <c r="R12" s="1"/>
      <c r="S12" s="1"/>
      <c r="T12" s="1"/>
      <c r="U12" s="1"/>
      <c r="V12" s="1"/>
      <c r="W12" s="1"/>
      <c r="X12" s="1"/>
      <c r="Y12" s="1"/>
    </row>
    <row r="13" spans="1:25" ht="13.5" customHeight="1">
      <c r="A13" s="6"/>
      <c r="B13" s="6"/>
      <c r="C13" s="3" t="s">
        <v>15</v>
      </c>
      <c r="D13" s="4"/>
      <c r="E13" s="5"/>
      <c r="F13" s="1"/>
      <c r="G13" s="552" t="s">
        <v>60</v>
      </c>
      <c r="H13" s="549"/>
      <c r="I13" s="549"/>
      <c r="J13" s="549"/>
      <c r="K13" s="1"/>
      <c r="L13" s="1"/>
      <c r="M13" s="1"/>
      <c r="N13" s="1"/>
      <c r="O13" s="1"/>
      <c r="P13" s="1"/>
      <c r="Q13" s="1"/>
      <c r="R13" s="1"/>
      <c r="S13" s="1"/>
      <c r="T13" s="1"/>
      <c r="U13" s="1"/>
      <c r="V13" s="1"/>
      <c r="W13" s="1"/>
      <c r="X13" s="1"/>
      <c r="Y13" s="1"/>
    </row>
    <row r="14" spans="1:25" ht="13.5" customHeight="1">
      <c r="A14" s="6"/>
      <c r="B14" s="6"/>
      <c r="C14" s="12" t="s">
        <v>16</v>
      </c>
      <c r="D14" s="13"/>
      <c r="E14" s="5"/>
      <c r="F14" s="1"/>
      <c r="G14" s="1"/>
      <c r="H14" s="1"/>
      <c r="I14" s="1"/>
      <c r="J14" s="1"/>
      <c r="K14" s="1"/>
      <c r="L14" s="1"/>
      <c r="M14" s="1"/>
      <c r="N14" s="1"/>
      <c r="O14" s="1"/>
      <c r="P14" s="1"/>
      <c r="Q14" s="1"/>
      <c r="R14" s="1"/>
      <c r="S14" s="1"/>
      <c r="T14" s="1"/>
      <c r="U14" s="1"/>
      <c r="V14" s="1"/>
      <c r="W14" s="1"/>
      <c r="X14" s="1"/>
      <c r="Y14" s="1"/>
    </row>
    <row r="15" spans="1:25" ht="13.5" customHeight="1">
      <c r="A15" s="6"/>
      <c r="B15" s="14"/>
      <c r="C15" s="3" t="s">
        <v>17</v>
      </c>
      <c r="D15" s="4"/>
      <c r="E15" s="5"/>
      <c r="F15" s="1"/>
      <c r="G15" s="562" t="s">
        <v>61</v>
      </c>
      <c r="H15" s="561"/>
      <c r="I15" s="561"/>
      <c r="J15" s="19"/>
      <c r="K15" s="1"/>
      <c r="L15" s="1"/>
      <c r="M15" s="1"/>
      <c r="N15" s="1"/>
      <c r="O15" s="1"/>
      <c r="P15" s="1"/>
      <c r="Q15" s="1"/>
      <c r="R15" s="1"/>
      <c r="S15" s="1"/>
      <c r="T15" s="1"/>
      <c r="U15" s="1"/>
      <c r="V15" s="1"/>
      <c r="W15" s="1"/>
      <c r="X15" s="1"/>
      <c r="Y15" s="1"/>
    </row>
    <row r="16" spans="1:25" ht="13.5" customHeight="1">
      <c r="A16" s="6"/>
      <c r="B16" s="9" t="s">
        <v>18</v>
      </c>
      <c r="C16" s="12" t="s">
        <v>19</v>
      </c>
      <c r="D16" s="15" t="s">
        <v>20</v>
      </c>
      <c r="E16" s="5"/>
      <c r="F16" s="1"/>
      <c r="H16" s="1"/>
      <c r="I16" s="1"/>
      <c r="J16" s="20" t="s">
        <v>62</v>
      </c>
      <c r="K16" s="1"/>
      <c r="L16" s="1"/>
      <c r="M16" s="1"/>
      <c r="N16" s="1"/>
      <c r="O16" s="1"/>
      <c r="P16" s="1"/>
      <c r="Q16" s="1"/>
      <c r="R16" s="1"/>
      <c r="S16" s="1"/>
      <c r="T16" s="1"/>
      <c r="U16" s="1"/>
      <c r="V16" s="1"/>
      <c r="W16" s="1"/>
      <c r="X16" s="1"/>
      <c r="Y16" s="1"/>
    </row>
    <row r="17" spans="1:25" ht="13.5" customHeight="1">
      <c r="A17" s="6"/>
      <c r="B17" s="9"/>
      <c r="C17" s="7"/>
      <c r="D17" s="15" t="s">
        <v>21</v>
      </c>
      <c r="E17" s="5"/>
      <c r="F17" s="1"/>
      <c r="G17" s="18"/>
      <c r="H17" s="1"/>
      <c r="I17" s="20">
        <v>0.25</v>
      </c>
      <c r="J17" s="20" t="s">
        <v>63</v>
      </c>
      <c r="K17" s="1"/>
      <c r="L17" s="1"/>
      <c r="M17" s="1"/>
      <c r="N17" s="1"/>
      <c r="O17" s="1"/>
      <c r="P17" s="1"/>
      <c r="Q17" s="1"/>
      <c r="R17" s="1"/>
      <c r="S17" s="1"/>
      <c r="T17" s="1"/>
      <c r="U17" s="1"/>
      <c r="V17" s="1"/>
      <c r="W17" s="1"/>
      <c r="X17" s="1"/>
      <c r="Y17" s="1"/>
    </row>
    <row r="18" spans="1:25" ht="13.5" customHeight="1">
      <c r="A18" s="6"/>
      <c r="B18" s="9"/>
      <c r="C18" s="10"/>
      <c r="D18" s="15" t="s">
        <v>22</v>
      </c>
      <c r="E18" s="5"/>
      <c r="F18" s="1"/>
      <c r="G18" s="18"/>
      <c r="H18" s="21" t="s">
        <v>64</v>
      </c>
      <c r="I18" s="20" t="s">
        <v>65</v>
      </c>
      <c r="J18" s="20" t="s">
        <v>65</v>
      </c>
      <c r="K18" s="1"/>
      <c r="L18" s="1"/>
      <c r="M18" s="1"/>
      <c r="N18" s="1"/>
      <c r="O18" s="1"/>
      <c r="P18" s="1"/>
      <c r="Q18" s="1"/>
      <c r="R18" s="1"/>
      <c r="S18" s="1"/>
      <c r="T18" s="1"/>
      <c r="U18" s="1"/>
      <c r="V18" s="1"/>
      <c r="W18" s="1"/>
      <c r="X18" s="1"/>
      <c r="Y18" s="1"/>
    </row>
    <row r="19" spans="1:25" ht="13.5" customHeight="1">
      <c r="A19" s="6"/>
      <c r="B19" s="6"/>
      <c r="C19" s="3" t="s">
        <v>23</v>
      </c>
      <c r="D19" s="4"/>
      <c r="E19" s="5"/>
      <c r="F19" s="1"/>
      <c r="G19" s="22" t="s">
        <v>66</v>
      </c>
      <c r="H19" s="20">
        <v>732</v>
      </c>
      <c r="I19" s="20">
        <v>183</v>
      </c>
      <c r="J19" s="23"/>
      <c r="K19" s="1"/>
      <c r="L19" s="1"/>
      <c r="M19" s="1"/>
      <c r="N19" s="1"/>
      <c r="O19" s="1"/>
      <c r="P19" s="1"/>
      <c r="Q19" s="1"/>
      <c r="R19" s="1"/>
      <c r="S19" s="1"/>
      <c r="T19" s="1"/>
      <c r="U19" s="1"/>
      <c r="V19" s="1"/>
      <c r="W19" s="1"/>
      <c r="X19" s="1"/>
      <c r="Y19" s="1"/>
    </row>
    <row r="20" spans="1:25" ht="13.5" customHeight="1">
      <c r="A20" s="6"/>
      <c r="B20" s="6"/>
      <c r="C20" s="12" t="s">
        <v>24</v>
      </c>
      <c r="D20" s="13"/>
      <c r="E20" s="5"/>
      <c r="F20" s="1"/>
      <c r="G20" s="24" t="s">
        <v>67</v>
      </c>
      <c r="H20" s="20">
        <v>4753</v>
      </c>
      <c r="I20" s="20">
        <v>1188</v>
      </c>
      <c r="J20" s="25">
        <v>594</v>
      </c>
      <c r="K20" s="1"/>
      <c r="L20" s="1"/>
      <c r="M20" s="1"/>
      <c r="N20" s="1"/>
      <c r="O20" s="1"/>
      <c r="P20" s="1"/>
      <c r="Q20" s="1"/>
      <c r="R20" s="1"/>
      <c r="S20" s="1"/>
      <c r="T20" s="1"/>
      <c r="U20" s="1"/>
      <c r="V20" s="1"/>
      <c r="W20" s="1"/>
      <c r="X20" s="1"/>
      <c r="Y20" s="1"/>
    </row>
    <row r="21" spans="1:25" ht="13.5" customHeight="1">
      <c r="A21" s="2" t="s">
        <v>25</v>
      </c>
      <c r="B21" s="2" t="s">
        <v>26</v>
      </c>
      <c r="C21" s="2" t="s">
        <v>27</v>
      </c>
      <c r="D21" s="4" t="s">
        <v>28</v>
      </c>
      <c r="E21" s="5"/>
      <c r="F21" s="1"/>
      <c r="G21" s="22" t="s">
        <v>68</v>
      </c>
      <c r="H21" s="20">
        <v>7138</v>
      </c>
      <c r="I21" s="20">
        <v>1785</v>
      </c>
      <c r="J21" s="23"/>
      <c r="K21" s="1"/>
      <c r="L21" s="1"/>
      <c r="M21" s="1"/>
      <c r="N21" s="1"/>
      <c r="O21" s="1"/>
      <c r="P21" s="1"/>
      <c r="Q21" s="1"/>
      <c r="R21" s="1"/>
      <c r="S21" s="1"/>
      <c r="T21" s="1"/>
      <c r="U21" s="1"/>
      <c r="V21" s="1"/>
      <c r="W21" s="1"/>
      <c r="X21" s="1"/>
      <c r="Y21" s="1"/>
    </row>
    <row r="22" spans="1:25" ht="13.5" customHeight="1">
      <c r="A22" s="9"/>
      <c r="B22" s="9"/>
      <c r="C22" s="9"/>
      <c r="D22" s="4" t="s">
        <v>29</v>
      </c>
      <c r="E22" s="5"/>
      <c r="F22" s="1"/>
      <c r="G22" s="24" t="s">
        <v>69</v>
      </c>
      <c r="H22" s="20">
        <v>7238</v>
      </c>
      <c r="I22" s="20">
        <v>1810</v>
      </c>
      <c r="J22" s="25">
        <v>905</v>
      </c>
      <c r="K22" s="1"/>
      <c r="L22" s="1"/>
      <c r="M22" s="1"/>
      <c r="N22" s="1"/>
      <c r="O22" s="1"/>
      <c r="P22" s="1"/>
      <c r="Q22" s="1"/>
      <c r="R22" s="1"/>
      <c r="S22" s="1"/>
      <c r="T22" s="1"/>
      <c r="U22" s="1"/>
      <c r="V22" s="1"/>
      <c r="W22" s="1"/>
      <c r="X22" s="1"/>
      <c r="Y22" s="1"/>
    </row>
    <row r="23" spans="1:25" ht="12" customHeight="1">
      <c r="A23" s="9"/>
      <c r="B23" s="9"/>
      <c r="C23" s="9"/>
      <c r="D23" s="4" t="s">
        <v>30</v>
      </c>
      <c r="E23" s="5"/>
      <c r="F23" s="1"/>
      <c r="G23" s="22" t="s">
        <v>70</v>
      </c>
      <c r="H23" s="20">
        <v>2605</v>
      </c>
      <c r="I23" s="20">
        <v>651</v>
      </c>
      <c r="J23" s="1"/>
      <c r="K23" s="1"/>
      <c r="L23" s="1"/>
      <c r="M23" s="1"/>
      <c r="N23" s="1"/>
      <c r="O23" s="1"/>
      <c r="P23" s="1"/>
      <c r="Q23" s="1"/>
      <c r="R23" s="1"/>
      <c r="S23" s="1"/>
      <c r="T23" s="1"/>
      <c r="U23" s="1"/>
      <c r="V23" s="1"/>
      <c r="W23" s="1"/>
      <c r="X23" s="1"/>
      <c r="Y23" s="1"/>
    </row>
    <row r="24" spans="1:25" ht="13.5" customHeight="1">
      <c r="A24" s="6"/>
      <c r="B24" s="6"/>
      <c r="C24" s="3" t="s">
        <v>31</v>
      </c>
      <c r="D24" s="4"/>
      <c r="E24" s="5"/>
      <c r="F24" s="1"/>
      <c r="G24" s="1"/>
      <c r="H24" s="1"/>
      <c r="I24" s="1"/>
      <c r="J24" s="1"/>
      <c r="K24" s="1"/>
      <c r="L24" s="1"/>
      <c r="M24" s="1"/>
      <c r="N24" s="1"/>
      <c r="O24" s="1"/>
      <c r="P24" s="1"/>
      <c r="Q24" s="1"/>
      <c r="R24" s="1"/>
      <c r="S24" s="1"/>
      <c r="T24" s="1"/>
      <c r="U24" s="1"/>
      <c r="V24" s="1"/>
      <c r="W24" s="1"/>
      <c r="X24" s="1"/>
      <c r="Y24" s="1"/>
    </row>
    <row r="25" spans="1:25" ht="13.5" customHeight="1">
      <c r="A25" s="6"/>
      <c r="B25" s="6"/>
      <c r="C25" s="3" t="s">
        <v>32</v>
      </c>
      <c r="D25" s="4"/>
      <c r="E25" s="5"/>
      <c r="F25" s="1"/>
      <c r="G25" s="1"/>
      <c r="H25" s="1"/>
      <c r="I25" s="1"/>
      <c r="J25" s="1"/>
      <c r="K25" s="1"/>
      <c r="L25" s="1"/>
      <c r="M25" s="1"/>
      <c r="N25" s="1"/>
      <c r="O25" s="1"/>
      <c r="P25" s="1"/>
      <c r="Q25" s="1"/>
      <c r="R25" s="1"/>
      <c r="S25" s="1"/>
      <c r="T25" s="1"/>
      <c r="U25" s="1"/>
      <c r="V25" s="1"/>
      <c r="W25" s="1"/>
      <c r="X25" s="1"/>
      <c r="Y25" s="1"/>
    </row>
    <row r="26" spans="1:25" ht="13.5" customHeight="1">
      <c r="A26" s="6"/>
      <c r="B26" s="6"/>
      <c r="C26" s="2" t="s">
        <v>33</v>
      </c>
      <c r="D26" s="3" t="s">
        <v>34</v>
      </c>
      <c r="E26" s="5"/>
      <c r="F26" s="1"/>
      <c r="G26" s="1"/>
      <c r="H26" s="1"/>
      <c r="I26" s="1"/>
      <c r="J26" s="1"/>
      <c r="K26" s="1"/>
      <c r="L26" s="1"/>
      <c r="M26" s="1"/>
      <c r="N26" s="1"/>
      <c r="O26" s="1"/>
      <c r="P26" s="1"/>
      <c r="Q26" s="1"/>
      <c r="R26" s="1"/>
      <c r="S26" s="1"/>
      <c r="T26" s="1"/>
      <c r="U26" s="1"/>
      <c r="V26" s="1"/>
      <c r="W26" s="1"/>
      <c r="X26" s="1"/>
      <c r="Y26" s="1"/>
    </row>
    <row r="27" spans="1:25" ht="12" customHeight="1">
      <c r="A27" s="6"/>
      <c r="B27" s="6"/>
      <c r="C27" s="7"/>
      <c r="D27" s="2" t="s">
        <v>35</v>
      </c>
      <c r="E27" s="8" t="s">
        <v>36</v>
      </c>
      <c r="F27" s="1"/>
      <c r="G27" s="1"/>
      <c r="H27" s="1"/>
      <c r="I27" s="1"/>
      <c r="J27" s="1"/>
      <c r="K27" s="1"/>
      <c r="L27" s="1"/>
      <c r="M27" s="1"/>
      <c r="N27" s="1"/>
      <c r="O27" s="1"/>
      <c r="P27" s="1"/>
      <c r="Q27" s="1"/>
      <c r="R27" s="1"/>
      <c r="S27" s="1"/>
      <c r="T27" s="1"/>
      <c r="U27" s="1"/>
      <c r="V27" s="1"/>
      <c r="W27" s="1"/>
      <c r="X27" s="1"/>
      <c r="Y27" s="1"/>
    </row>
    <row r="28" spans="1:25" ht="12" customHeight="1">
      <c r="A28" s="6"/>
      <c r="B28" s="6"/>
      <c r="C28" s="7"/>
      <c r="D28" s="9"/>
      <c r="E28" s="5" t="s">
        <v>37</v>
      </c>
      <c r="F28" s="1"/>
      <c r="G28" s="1"/>
      <c r="H28" s="1"/>
      <c r="I28" s="1"/>
      <c r="J28" s="1"/>
      <c r="K28" s="1"/>
      <c r="L28" s="1"/>
      <c r="M28" s="1"/>
      <c r="N28" s="1"/>
      <c r="O28" s="1"/>
      <c r="P28" s="1"/>
      <c r="Q28" s="1"/>
      <c r="R28" s="1"/>
      <c r="S28" s="1"/>
      <c r="T28" s="1"/>
      <c r="U28" s="1"/>
      <c r="V28" s="1"/>
      <c r="W28" s="1"/>
      <c r="X28" s="1"/>
      <c r="Y28" s="1"/>
    </row>
    <row r="29" spans="1:25" ht="12" customHeight="1">
      <c r="A29" s="6"/>
      <c r="B29" s="6"/>
      <c r="C29" s="7"/>
      <c r="D29" s="9"/>
      <c r="E29" s="5" t="s">
        <v>38</v>
      </c>
      <c r="F29" s="1"/>
      <c r="G29" s="1"/>
      <c r="H29" s="1"/>
      <c r="I29" s="1"/>
      <c r="J29" s="1"/>
      <c r="K29" s="1"/>
      <c r="L29" s="1"/>
      <c r="M29" s="1"/>
      <c r="N29" s="1"/>
      <c r="O29" s="1"/>
      <c r="P29" s="1"/>
      <c r="Q29" s="1"/>
      <c r="R29" s="1"/>
      <c r="S29" s="1"/>
      <c r="T29" s="1"/>
      <c r="U29" s="1"/>
      <c r="V29" s="1"/>
      <c r="W29" s="1"/>
      <c r="X29" s="1"/>
      <c r="Y29" s="1"/>
    </row>
    <row r="30" spans="1:25" ht="12" customHeight="1">
      <c r="A30" s="6"/>
      <c r="B30" s="6"/>
      <c r="C30" s="7"/>
      <c r="D30" s="9"/>
      <c r="E30" s="5" t="s">
        <v>39</v>
      </c>
      <c r="F30" s="1"/>
      <c r="G30" s="1"/>
      <c r="H30" s="1"/>
      <c r="I30" s="1"/>
      <c r="J30" s="1"/>
      <c r="K30" s="1"/>
      <c r="L30" s="1"/>
      <c r="M30" s="1"/>
      <c r="N30" s="1"/>
      <c r="O30" s="1"/>
      <c r="P30" s="1"/>
      <c r="Q30" s="1"/>
      <c r="R30" s="1"/>
      <c r="S30" s="1"/>
      <c r="T30" s="1"/>
      <c r="U30" s="1"/>
      <c r="V30" s="1"/>
      <c r="W30" s="1"/>
      <c r="X30" s="1"/>
      <c r="Y30" s="1"/>
    </row>
    <row r="31" spans="1:25" ht="12" customHeight="1">
      <c r="A31" s="6"/>
      <c r="B31" s="6"/>
      <c r="C31" s="7"/>
      <c r="D31" s="9"/>
      <c r="E31" s="5" t="s">
        <v>40</v>
      </c>
      <c r="F31" s="1"/>
      <c r="G31" s="1"/>
      <c r="H31" s="1"/>
      <c r="I31" s="1"/>
      <c r="J31" s="1"/>
      <c r="K31" s="1"/>
      <c r="L31" s="1"/>
      <c r="M31" s="1"/>
      <c r="N31" s="1"/>
      <c r="O31" s="1"/>
      <c r="P31" s="1"/>
      <c r="Q31" s="1"/>
      <c r="R31" s="1"/>
      <c r="S31" s="1"/>
      <c r="T31" s="1"/>
      <c r="U31" s="1"/>
      <c r="V31" s="1"/>
      <c r="W31" s="1"/>
      <c r="X31" s="1"/>
      <c r="Y31" s="1"/>
    </row>
    <row r="32" spans="1:25" ht="12" customHeight="1">
      <c r="A32" s="6"/>
      <c r="B32" s="6"/>
      <c r="C32" s="10"/>
      <c r="D32" s="11"/>
      <c r="E32" s="8" t="s">
        <v>41</v>
      </c>
      <c r="F32" s="1"/>
      <c r="G32" s="1"/>
      <c r="H32" s="1"/>
      <c r="I32" s="1"/>
      <c r="J32" s="1"/>
      <c r="K32" s="1"/>
      <c r="L32" s="1"/>
      <c r="M32" s="1"/>
      <c r="N32" s="1"/>
      <c r="O32" s="1"/>
      <c r="P32" s="1"/>
      <c r="Q32" s="1"/>
      <c r="R32" s="1"/>
      <c r="S32" s="1"/>
      <c r="T32" s="1"/>
      <c r="U32" s="1"/>
      <c r="V32" s="1"/>
      <c r="W32" s="1"/>
      <c r="X32" s="1"/>
      <c r="Y32" s="1"/>
    </row>
    <row r="33" spans="1:25" ht="13.5" customHeight="1">
      <c r="A33" s="6"/>
      <c r="B33" s="6"/>
      <c r="C33" s="3" t="s">
        <v>42</v>
      </c>
      <c r="D33" s="4"/>
      <c r="E33" s="5"/>
      <c r="F33" s="1"/>
      <c r="G33" s="1"/>
      <c r="H33" s="1"/>
      <c r="I33" s="1"/>
      <c r="J33" s="1"/>
      <c r="K33" s="1"/>
      <c r="L33" s="1"/>
      <c r="M33" s="1"/>
      <c r="N33" s="1"/>
      <c r="O33" s="1"/>
      <c r="P33" s="1"/>
      <c r="Q33" s="1"/>
      <c r="R33" s="1"/>
      <c r="S33" s="1"/>
      <c r="T33" s="1"/>
      <c r="U33" s="1"/>
      <c r="V33" s="1"/>
      <c r="W33" s="1"/>
      <c r="X33" s="1"/>
      <c r="Y33" s="1"/>
    </row>
    <row r="34" spans="1:25" ht="13.5" customHeight="1">
      <c r="A34" s="6"/>
      <c r="B34" s="6"/>
      <c r="C34" s="12" t="s">
        <v>43</v>
      </c>
      <c r="D34" s="13"/>
      <c r="E34" s="5"/>
      <c r="F34" s="1"/>
      <c r="G34" s="1"/>
      <c r="H34" s="1"/>
      <c r="I34" s="1"/>
      <c r="J34" s="1"/>
      <c r="K34" s="1"/>
      <c r="L34" s="1"/>
      <c r="M34" s="1"/>
      <c r="N34" s="1"/>
      <c r="O34" s="1"/>
      <c r="P34" s="1"/>
      <c r="Q34" s="1"/>
      <c r="R34" s="1"/>
      <c r="S34" s="1"/>
      <c r="T34" s="1"/>
      <c r="U34" s="1"/>
      <c r="V34" s="1"/>
      <c r="W34" s="1"/>
      <c r="X34" s="1"/>
      <c r="Y34" s="1"/>
    </row>
    <row r="35" spans="1:25" ht="13.5" customHeight="1">
      <c r="A35" s="6"/>
      <c r="B35" s="14"/>
      <c r="C35" s="3" t="s">
        <v>44</v>
      </c>
      <c r="D35" s="4"/>
      <c r="E35" s="5"/>
      <c r="F35" s="1"/>
      <c r="G35" s="1"/>
      <c r="H35" s="1"/>
      <c r="I35" s="1"/>
      <c r="J35" s="1"/>
      <c r="K35" s="1"/>
      <c r="L35" s="1"/>
      <c r="M35" s="1"/>
      <c r="N35" s="1"/>
      <c r="O35" s="1"/>
      <c r="P35" s="1"/>
      <c r="Q35" s="1"/>
      <c r="R35" s="1"/>
      <c r="S35" s="1"/>
      <c r="T35" s="1"/>
      <c r="U35" s="1"/>
      <c r="V35" s="1"/>
      <c r="W35" s="1"/>
      <c r="X35" s="1"/>
      <c r="Y35" s="1"/>
    </row>
    <row r="36" spans="1:25" ht="13.5" customHeight="1">
      <c r="A36" s="6"/>
      <c r="B36" s="2" t="s">
        <v>45</v>
      </c>
      <c r="C36" s="12" t="s">
        <v>46</v>
      </c>
      <c r="D36" s="15" t="s">
        <v>47</v>
      </c>
      <c r="E36" s="5"/>
      <c r="F36" s="1"/>
      <c r="G36" s="1"/>
      <c r="H36" s="1"/>
      <c r="I36" s="1"/>
      <c r="J36" s="1"/>
      <c r="K36" s="1"/>
      <c r="L36" s="1"/>
      <c r="M36" s="1"/>
      <c r="N36" s="1"/>
      <c r="O36" s="1"/>
      <c r="P36" s="1"/>
      <c r="Q36" s="1"/>
      <c r="R36" s="1"/>
      <c r="S36" s="1"/>
      <c r="T36" s="1"/>
      <c r="U36" s="1"/>
      <c r="V36" s="1"/>
      <c r="W36" s="1"/>
      <c r="X36" s="1"/>
      <c r="Y36" s="1"/>
    </row>
    <row r="37" spans="1:25" ht="13.5" customHeight="1">
      <c r="A37" s="6"/>
      <c r="B37" s="9"/>
      <c r="C37" s="7"/>
      <c r="D37" s="15" t="s">
        <v>48</v>
      </c>
      <c r="E37" s="5"/>
      <c r="F37" s="1"/>
      <c r="G37" s="1"/>
      <c r="H37" s="1"/>
      <c r="I37" s="1"/>
      <c r="J37" s="1"/>
      <c r="K37" s="1"/>
      <c r="L37" s="1"/>
      <c r="M37" s="1"/>
      <c r="N37" s="1"/>
      <c r="O37" s="1"/>
      <c r="P37" s="1"/>
      <c r="Q37" s="1"/>
      <c r="R37" s="1"/>
      <c r="S37" s="1"/>
      <c r="T37" s="1"/>
      <c r="U37" s="1"/>
      <c r="V37" s="1"/>
      <c r="W37" s="1"/>
      <c r="X37" s="1"/>
      <c r="Y37" s="1"/>
    </row>
    <row r="38" spans="1:25" ht="13.5" customHeight="1">
      <c r="A38" s="6"/>
      <c r="B38" s="9"/>
      <c r="C38" s="10"/>
      <c r="D38" s="15" t="s">
        <v>49</v>
      </c>
      <c r="E38" s="5"/>
      <c r="F38" s="1"/>
      <c r="G38" s="1"/>
      <c r="H38" s="1"/>
      <c r="I38" s="1"/>
      <c r="J38" s="1"/>
      <c r="K38" s="1"/>
      <c r="L38" s="1"/>
      <c r="M38" s="1"/>
      <c r="N38" s="1"/>
      <c r="O38" s="1"/>
      <c r="P38" s="1"/>
      <c r="Q38" s="1"/>
      <c r="R38" s="1"/>
      <c r="S38" s="1"/>
      <c r="T38" s="1"/>
      <c r="U38" s="1"/>
      <c r="V38" s="1"/>
      <c r="W38" s="1"/>
      <c r="X38" s="1"/>
      <c r="Y38" s="1"/>
    </row>
    <row r="39" spans="1:25" ht="13.5" customHeight="1">
      <c r="A39" s="6"/>
      <c r="B39" s="6"/>
      <c r="C39" s="3" t="s">
        <v>50</v>
      </c>
      <c r="D39" s="4"/>
      <c r="E39" s="5"/>
      <c r="F39" s="1"/>
      <c r="G39" s="1"/>
      <c r="H39" s="1"/>
      <c r="I39" s="1"/>
      <c r="J39" s="1"/>
      <c r="K39" s="1"/>
      <c r="L39" s="1"/>
      <c r="M39" s="1"/>
      <c r="N39" s="1"/>
      <c r="O39" s="1"/>
      <c r="P39" s="1"/>
      <c r="Q39" s="1"/>
      <c r="R39" s="1"/>
      <c r="S39" s="1"/>
      <c r="T39" s="1"/>
      <c r="U39" s="1"/>
      <c r="V39" s="1"/>
      <c r="W39" s="1"/>
      <c r="X39" s="1"/>
      <c r="Y39" s="1"/>
    </row>
    <row r="40" spans="1:25" ht="13.5" customHeight="1">
      <c r="A40" s="14"/>
      <c r="B40" s="14"/>
      <c r="C40" s="3" t="s">
        <v>51</v>
      </c>
      <c r="D40" s="4"/>
      <c r="E40" s="5"/>
      <c r="F40" s="1"/>
      <c r="G40" s="1"/>
      <c r="H40" s="1"/>
      <c r="I40" s="1"/>
      <c r="J40" s="1"/>
      <c r="K40" s="1"/>
      <c r="L40" s="1"/>
      <c r="M40" s="1"/>
      <c r="N40" s="1"/>
      <c r="O40" s="1"/>
      <c r="P40" s="1"/>
      <c r="Q40" s="1"/>
      <c r="R40" s="1"/>
      <c r="S40" s="1"/>
      <c r="T40" s="1"/>
      <c r="U40" s="1"/>
      <c r="V40" s="1"/>
      <c r="W40" s="1"/>
      <c r="X40" s="1"/>
      <c r="Y40" s="1"/>
    </row>
    <row r="41" spans="1:25" ht="12" customHeight="1">
      <c r="A41" s="16"/>
      <c r="B41" s="16"/>
      <c r="C41" s="1"/>
      <c r="D41" s="1"/>
      <c r="E41" s="1"/>
      <c r="F41" s="1"/>
      <c r="G41" s="1"/>
      <c r="H41" s="1"/>
      <c r="I41" s="1"/>
      <c r="J41" s="1"/>
      <c r="K41" s="1"/>
      <c r="L41" s="1"/>
      <c r="M41" s="1"/>
      <c r="N41" s="1"/>
      <c r="O41" s="1"/>
      <c r="P41" s="1"/>
      <c r="Q41" s="1"/>
      <c r="R41" s="1"/>
      <c r="S41" s="1"/>
      <c r="T41" s="1"/>
      <c r="U41" s="1"/>
      <c r="V41" s="1"/>
      <c r="W41" s="1"/>
      <c r="X41" s="1"/>
      <c r="Y41" s="1"/>
    </row>
    <row r="42" spans="1:25" ht="11.25" customHeight="1">
      <c r="F42" s="17"/>
      <c r="G42" s="17"/>
      <c r="H42" s="17"/>
      <c r="I42" s="17"/>
      <c r="J42" s="17"/>
      <c r="K42" s="17"/>
      <c r="L42" s="17"/>
      <c r="M42" s="17"/>
      <c r="N42" s="17"/>
      <c r="O42" s="17"/>
      <c r="P42" s="17"/>
      <c r="Q42" s="17"/>
      <c r="R42" s="17"/>
      <c r="S42" s="17"/>
      <c r="T42" s="17"/>
      <c r="U42" s="17"/>
      <c r="V42" s="17"/>
      <c r="W42" s="17"/>
      <c r="X42" s="17"/>
      <c r="Y42" s="17"/>
    </row>
    <row r="43" spans="1:25" ht="11.25" customHeight="1">
      <c r="F43" s="17"/>
      <c r="G43" s="17"/>
      <c r="H43" s="17"/>
      <c r="I43" s="17"/>
      <c r="J43" s="17"/>
      <c r="K43" s="17"/>
      <c r="L43" s="17"/>
      <c r="M43" s="17"/>
      <c r="N43" s="17"/>
      <c r="O43" s="17"/>
      <c r="P43" s="17"/>
      <c r="Q43" s="17"/>
      <c r="R43" s="17"/>
      <c r="S43" s="17"/>
      <c r="T43" s="17"/>
      <c r="U43" s="17"/>
      <c r="V43" s="17"/>
      <c r="W43" s="17"/>
      <c r="X43" s="17"/>
      <c r="Y43" s="17"/>
    </row>
    <row r="44" spans="1:25" ht="11.25" customHeight="1">
      <c r="F44" s="17"/>
      <c r="G44" s="17"/>
      <c r="H44" s="17"/>
      <c r="I44" s="17"/>
      <c r="J44" s="17"/>
      <c r="K44" s="17"/>
      <c r="L44" s="17"/>
      <c r="M44" s="17"/>
      <c r="N44" s="17"/>
      <c r="O44" s="17"/>
      <c r="P44" s="17"/>
      <c r="Q44" s="17"/>
      <c r="R44" s="17"/>
      <c r="S44" s="17"/>
      <c r="T44" s="17"/>
      <c r="U44" s="17"/>
      <c r="V44" s="17"/>
      <c r="W44" s="17"/>
      <c r="X44" s="17"/>
      <c r="Y44" s="17"/>
    </row>
    <row r="45" spans="1:25" ht="11.25" customHeight="1">
      <c r="F45" s="17"/>
      <c r="G45" s="17"/>
      <c r="H45" s="17"/>
      <c r="I45" s="17"/>
      <c r="J45" s="17"/>
      <c r="K45" s="17"/>
      <c r="L45" s="17"/>
      <c r="M45" s="17"/>
      <c r="N45" s="17"/>
      <c r="O45" s="17"/>
      <c r="P45" s="17"/>
      <c r="Q45" s="17"/>
      <c r="R45" s="17"/>
      <c r="S45" s="17"/>
      <c r="T45" s="17"/>
      <c r="U45" s="17"/>
      <c r="V45" s="17"/>
      <c r="W45" s="17"/>
      <c r="X45" s="17"/>
      <c r="Y45" s="17"/>
    </row>
    <row r="46" spans="1:25" ht="11.25" customHeight="1">
      <c r="F46" s="17"/>
      <c r="G46" s="17"/>
      <c r="H46" s="17"/>
      <c r="I46" s="17"/>
      <c r="J46" s="17"/>
      <c r="K46" s="17"/>
      <c r="L46" s="17"/>
      <c r="M46" s="17"/>
      <c r="N46" s="17"/>
      <c r="O46" s="17"/>
      <c r="P46" s="17"/>
      <c r="Q46" s="17"/>
      <c r="R46" s="17"/>
      <c r="S46" s="17"/>
      <c r="T46" s="17"/>
      <c r="U46" s="17"/>
      <c r="V46" s="17"/>
      <c r="W46" s="17"/>
      <c r="X46" s="17"/>
      <c r="Y46" s="17"/>
    </row>
    <row r="47" spans="1:25" ht="11.25" customHeight="1">
      <c r="F47" s="17"/>
      <c r="G47" s="17"/>
      <c r="H47" s="17"/>
      <c r="I47" s="17"/>
      <c r="J47" s="17"/>
      <c r="K47" s="17"/>
      <c r="L47" s="17"/>
      <c r="M47" s="17"/>
      <c r="N47" s="17"/>
      <c r="O47" s="17"/>
      <c r="P47" s="17"/>
      <c r="Q47" s="17"/>
      <c r="R47" s="17"/>
      <c r="S47" s="17"/>
      <c r="T47" s="17"/>
      <c r="U47" s="17"/>
      <c r="V47" s="17"/>
      <c r="W47" s="17"/>
      <c r="X47" s="17"/>
      <c r="Y47" s="17"/>
    </row>
    <row r="48" spans="1:25" ht="11.25" customHeight="1">
      <c r="F48" s="17"/>
      <c r="G48" s="17"/>
      <c r="H48" s="17"/>
      <c r="I48" s="17"/>
      <c r="J48" s="17"/>
      <c r="K48" s="17"/>
      <c r="L48" s="17"/>
      <c r="M48" s="17"/>
      <c r="N48" s="17"/>
      <c r="O48" s="17"/>
      <c r="P48" s="17"/>
      <c r="Q48" s="17"/>
      <c r="R48" s="17"/>
      <c r="S48" s="17"/>
      <c r="T48" s="17"/>
      <c r="U48" s="17"/>
      <c r="V48" s="17"/>
      <c r="W48" s="17"/>
      <c r="X48" s="17"/>
      <c r="Y48" s="17"/>
    </row>
    <row r="49" spans="1:25" ht="11.25" customHeight="1">
      <c r="F49" s="17"/>
      <c r="G49" s="17"/>
      <c r="H49" s="17"/>
      <c r="I49" s="17"/>
      <c r="J49" s="17"/>
      <c r="K49" s="17"/>
      <c r="L49" s="17"/>
      <c r="M49" s="17"/>
      <c r="N49" s="17"/>
      <c r="O49" s="17"/>
      <c r="P49" s="17"/>
      <c r="Q49" s="17"/>
      <c r="R49" s="17"/>
      <c r="S49" s="17"/>
      <c r="T49" s="17"/>
      <c r="U49" s="17"/>
      <c r="V49" s="17"/>
      <c r="W49" s="17"/>
      <c r="X49" s="17"/>
      <c r="Y49" s="17"/>
    </row>
    <row r="50" spans="1:25" ht="12" customHeight="1">
      <c r="F50" s="1"/>
      <c r="G50" s="1"/>
      <c r="H50" s="1"/>
      <c r="I50" s="1"/>
      <c r="J50" s="1"/>
      <c r="K50" s="1"/>
      <c r="L50" s="1"/>
      <c r="M50" s="1"/>
      <c r="N50" s="1"/>
      <c r="O50" s="1"/>
      <c r="P50" s="1"/>
      <c r="Q50" s="1"/>
      <c r="R50" s="1"/>
      <c r="S50" s="1"/>
      <c r="T50" s="1"/>
      <c r="U50" s="1"/>
      <c r="V50" s="1"/>
      <c r="W50" s="1"/>
      <c r="X50" s="1"/>
      <c r="Y50" s="1"/>
    </row>
    <row r="51" spans="1:25" ht="12" customHeight="1">
      <c r="F51" s="1"/>
      <c r="G51" s="1"/>
      <c r="H51" s="1"/>
      <c r="I51" s="1"/>
      <c r="J51" s="1"/>
      <c r="K51" s="1"/>
      <c r="L51" s="1"/>
      <c r="M51" s="1"/>
      <c r="N51" s="1"/>
      <c r="O51" s="1"/>
      <c r="P51" s="1"/>
      <c r="Q51" s="1"/>
      <c r="R51" s="1"/>
      <c r="S51" s="1"/>
      <c r="T51" s="1"/>
      <c r="U51" s="1"/>
      <c r="V51" s="1"/>
      <c r="W51" s="1"/>
      <c r="X51" s="1"/>
      <c r="Y51" s="1"/>
    </row>
    <row r="52" spans="1:25" ht="12" customHeight="1">
      <c r="F52" s="1"/>
      <c r="G52" s="1"/>
      <c r="H52" s="1"/>
      <c r="I52" s="1"/>
      <c r="J52" s="1"/>
      <c r="K52" s="1"/>
      <c r="L52" s="1"/>
      <c r="M52" s="1"/>
      <c r="N52" s="1"/>
      <c r="O52" s="1"/>
      <c r="P52" s="1"/>
      <c r="Q52" s="1"/>
      <c r="R52" s="1"/>
      <c r="S52" s="1"/>
      <c r="T52" s="1"/>
      <c r="U52" s="1"/>
      <c r="V52" s="1"/>
      <c r="W52" s="1"/>
      <c r="X52" s="1"/>
      <c r="Y52" s="1"/>
    </row>
    <row r="53" spans="1:25" ht="12" customHeight="1">
      <c r="F53" s="1"/>
      <c r="G53" s="1"/>
      <c r="H53" s="1"/>
      <c r="I53" s="1"/>
      <c r="J53" s="1"/>
      <c r="K53" s="1"/>
      <c r="L53" s="1"/>
      <c r="M53" s="1"/>
      <c r="N53" s="1"/>
      <c r="O53" s="1"/>
      <c r="P53" s="1"/>
      <c r="Q53" s="1"/>
      <c r="R53" s="1"/>
      <c r="S53" s="1"/>
      <c r="T53" s="1"/>
      <c r="U53" s="1"/>
      <c r="V53" s="1"/>
      <c r="W53" s="1"/>
      <c r="X53" s="1"/>
      <c r="Y53" s="1"/>
    </row>
    <row r="54" spans="1:25" ht="12" customHeight="1">
      <c r="F54" s="1"/>
      <c r="G54" s="1"/>
      <c r="H54" s="1"/>
      <c r="I54" s="1"/>
      <c r="J54" s="1"/>
      <c r="K54" s="1"/>
      <c r="L54" s="1"/>
      <c r="M54" s="1"/>
      <c r="N54" s="1"/>
      <c r="O54" s="1"/>
      <c r="P54" s="1"/>
      <c r="Q54" s="1"/>
      <c r="R54" s="1"/>
      <c r="S54" s="1"/>
      <c r="T54" s="1"/>
      <c r="U54" s="1"/>
      <c r="V54" s="1"/>
      <c r="W54" s="1"/>
      <c r="X54" s="1"/>
      <c r="Y54" s="1"/>
    </row>
    <row r="55" spans="1:25" ht="12" customHeight="1">
      <c r="F55" s="1"/>
      <c r="G55" s="1"/>
      <c r="H55" s="1"/>
      <c r="I55" s="1"/>
      <c r="J55" s="1"/>
      <c r="K55" s="1"/>
      <c r="L55" s="1"/>
      <c r="M55" s="1"/>
      <c r="N55" s="1"/>
      <c r="O55" s="1"/>
      <c r="P55" s="1"/>
      <c r="Q55" s="1"/>
      <c r="R55" s="1"/>
      <c r="S55" s="1"/>
      <c r="T55" s="1"/>
      <c r="U55" s="1"/>
      <c r="V55" s="1"/>
      <c r="W55" s="1"/>
      <c r="X55" s="1"/>
      <c r="Y55" s="1"/>
    </row>
    <row r="56" spans="1:25" ht="12" customHeight="1">
      <c r="F56" s="1"/>
      <c r="G56" s="1"/>
      <c r="H56" s="1"/>
      <c r="I56" s="1"/>
      <c r="J56" s="1"/>
      <c r="K56" s="1"/>
      <c r="L56" s="1"/>
      <c r="M56" s="1"/>
      <c r="N56" s="1"/>
      <c r="O56" s="1"/>
      <c r="P56" s="1"/>
      <c r="Q56" s="1"/>
      <c r="R56" s="1"/>
      <c r="S56" s="1"/>
      <c r="T56" s="1"/>
      <c r="U56" s="1"/>
      <c r="V56" s="1"/>
      <c r="W56" s="1"/>
      <c r="X56" s="1"/>
      <c r="Y56" s="1"/>
    </row>
    <row r="57" spans="1:25" ht="12" customHeight="1">
      <c r="F57" s="1"/>
      <c r="G57" s="1"/>
      <c r="H57" s="1"/>
      <c r="I57" s="1"/>
      <c r="J57" s="1"/>
      <c r="K57" s="1"/>
      <c r="L57" s="1"/>
      <c r="M57" s="1"/>
      <c r="N57" s="1"/>
      <c r="O57" s="1"/>
      <c r="P57" s="1"/>
      <c r="Q57" s="1"/>
      <c r="R57" s="1"/>
      <c r="S57" s="1"/>
      <c r="T57" s="1"/>
      <c r="U57" s="1"/>
      <c r="V57" s="1"/>
      <c r="W57" s="1"/>
      <c r="X57" s="1"/>
      <c r="Y57" s="1"/>
    </row>
    <row r="58" spans="1:25" ht="12" customHeight="1">
      <c r="F58" s="1"/>
      <c r="G58" s="1"/>
      <c r="H58" s="1"/>
      <c r="I58" s="1"/>
      <c r="J58" s="1"/>
      <c r="K58" s="1"/>
      <c r="L58" s="1"/>
      <c r="M58" s="1"/>
      <c r="N58" s="1"/>
      <c r="O58" s="1"/>
      <c r="P58" s="1"/>
      <c r="Q58" s="1"/>
      <c r="R58" s="1"/>
      <c r="S58" s="1"/>
      <c r="T58" s="1"/>
      <c r="U58" s="1"/>
      <c r="V58" s="1"/>
      <c r="W58" s="1"/>
      <c r="X58" s="1"/>
      <c r="Y58" s="1"/>
    </row>
    <row r="59" spans="1:25" ht="12" customHeight="1">
      <c r="F59" s="1"/>
      <c r="G59" s="1"/>
      <c r="H59" s="1"/>
      <c r="I59" s="1"/>
      <c r="J59" s="1"/>
      <c r="K59" s="1"/>
      <c r="L59" s="1"/>
      <c r="M59" s="1"/>
      <c r="N59" s="1"/>
      <c r="O59" s="1"/>
      <c r="P59" s="1"/>
      <c r="Q59" s="1"/>
      <c r="R59" s="1"/>
      <c r="S59" s="1"/>
      <c r="T59" s="1"/>
      <c r="U59" s="1"/>
      <c r="V59" s="1"/>
      <c r="W59" s="1"/>
      <c r="X59" s="1"/>
      <c r="Y59" s="1"/>
    </row>
    <row r="60" spans="1:25" ht="12" customHeight="1">
      <c r="F60" s="1"/>
      <c r="G60" s="1"/>
      <c r="H60" s="1"/>
      <c r="I60" s="1"/>
      <c r="J60" s="1"/>
      <c r="K60" s="1"/>
      <c r="L60" s="1"/>
      <c r="M60" s="1"/>
      <c r="N60" s="1"/>
      <c r="O60" s="1"/>
      <c r="P60" s="1"/>
      <c r="Q60" s="1"/>
      <c r="R60" s="1"/>
      <c r="S60" s="1"/>
      <c r="T60" s="1"/>
      <c r="U60" s="1"/>
      <c r="V60" s="1"/>
      <c r="W60" s="1"/>
      <c r="X60" s="1"/>
      <c r="Y60" s="1"/>
    </row>
    <row r="61" spans="1:25" ht="12" customHeight="1">
      <c r="F61" s="1"/>
      <c r="G61" s="1"/>
      <c r="H61" s="1"/>
      <c r="I61" s="1"/>
      <c r="J61" s="1"/>
      <c r="K61" s="1"/>
      <c r="L61" s="1"/>
      <c r="M61" s="1"/>
      <c r="N61" s="1"/>
      <c r="O61" s="1"/>
      <c r="P61" s="1"/>
      <c r="Q61" s="1"/>
      <c r="R61" s="1"/>
      <c r="S61" s="1"/>
      <c r="T61" s="1"/>
      <c r="U61" s="1"/>
      <c r="V61" s="1"/>
      <c r="W61" s="1"/>
      <c r="X61" s="1"/>
      <c r="Y61" s="1"/>
    </row>
    <row r="62" spans="1:25" ht="12" customHeight="1">
      <c r="A62" s="1"/>
      <c r="B62" s="1"/>
      <c r="C62" s="1"/>
      <c r="D62" s="1"/>
      <c r="E62" s="1"/>
      <c r="F62" s="1"/>
      <c r="G62" s="1"/>
      <c r="H62" s="1"/>
      <c r="I62" s="1"/>
      <c r="J62" s="1"/>
      <c r="K62" s="1"/>
      <c r="L62" s="1"/>
      <c r="M62" s="1"/>
      <c r="N62" s="1"/>
      <c r="O62" s="1"/>
      <c r="P62" s="1"/>
      <c r="Q62" s="1"/>
      <c r="R62" s="1"/>
      <c r="S62" s="1"/>
      <c r="T62" s="1"/>
      <c r="U62" s="1"/>
      <c r="V62" s="1"/>
      <c r="W62" s="1"/>
      <c r="X62" s="1"/>
      <c r="Y62" s="1"/>
    </row>
    <row r="63" spans="1:25" ht="12" customHeight="1">
      <c r="A63" s="1"/>
      <c r="B63" s="1"/>
      <c r="C63" s="1"/>
      <c r="D63" s="1"/>
      <c r="E63" s="1"/>
      <c r="F63" s="1"/>
      <c r="G63" s="1"/>
      <c r="H63" s="1"/>
      <c r="I63" s="1"/>
      <c r="J63" s="1"/>
      <c r="K63" s="1"/>
      <c r="L63" s="1"/>
      <c r="M63" s="1"/>
      <c r="N63" s="1"/>
      <c r="O63" s="1"/>
      <c r="P63" s="1"/>
      <c r="Q63" s="1"/>
      <c r="R63" s="1"/>
      <c r="S63" s="1"/>
      <c r="T63" s="1"/>
      <c r="U63" s="1"/>
      <c r="V63" s="1"/>
      <c r="W63" s="1"/>
      <c r="X63" s="1"/>
      <c r="Y63" s="1"/>
    </row>
    <row r="64" spans="1:25" ht="12" customHeight="1">
      <c r="A64" s="1"/>
      <c r="B64" s="1"/>
      <c r="C64" s="1"/>
      <c r="D64" s="1"/>
      <c r="E64" s="1"/>
      <c r="F64" s="1"/>
      <c r="G64" s="1"/>
      <c r="H64" s="1"/>
      <c r="I64" s="1"/>
      <c r="J64" s="1"/>
      <c r="K64" s="1"/>
      <c r="L64" s="1"/>
      <c r="M64" s="1"/>
      <c r="N64" s="1"/>
      <c r="O64" s="1"/>
      <c r="P64" s="1"/>
      <c r="Q64" s="1"/>
      <c r="R64" s="1"/>
      <c r="S64" s="1"/>
      <c r="T64" s="1"/>
      <c r="U64" s="1"/>
      <c r="V64" s="1"/>
      <c r="W64" s="1"/>
      <c r="X64" s="1"/>
      <c r="Y64" s="1"/>
    </row>
    <row r="65" spans="1:25" ht="12" customHeight="1">
      <c r="A65" s="1"/>
      <c r="B65" s="1"/>
      <c r="C65" s="1"/>
      <c r="D65" s="1"/>
      <c r="E65" s="1"/>
      <c r="F65" s="1"/>
      <c r="G65" s="1"/>
      <c r="H65" s="1"/>
      <c r="I65" s="1"/>
      <c r="J65" s="1"/>
      <c r="K65" s="1"/>
      <c r="L65" s="1"/>
      <c r="M65" s="1"/>
      <c r="N65" s="1"/>
      <c r="O65" s="1"/>
      <c r="P65" s="1"/>
      <c r="Q65" s="1"/>
      <c r="R65" s="1"/>
      <c r="S65" s="1"/>
      <c r="T65" s="1"/>
      <c r="U65" s="1"/>
      <c r="V65" s="1"/>
      <c r="W65" s="1"/>
      <c r="X65" s="1"/>
      <c r="Y65" s="1"/>
    </row>
    <row r="66" spans="1:25" ht="12" customHeight="1">
      <c r="A66" s="1"/>
      <c r="B66" s="1"/>
      <c r="C66" s="1"/>
      <c r="D66" s="1"/>
      <c r="E66" s="1"/>
      <c r="F66" s="1"/>
      <c r="G66" s="1"/>
      <c r="H66" s="1"/>
      <c r="I66" s="1"/>
      <c r="J66" s="1"/>
      <c r="K66" s="1"/>
      <c r="L66" s="1"/>
      <c r="M66" s="1"/>
      <c r="N66" s="1"/>
      <c r="O66" s="1"/>
      <c r="P66" s="1"/>
      <c r="Q66" s="1"/>
      <c r="R66" s="1"/>
      <c r="S66" s="1"/>
      <c r="T66" s="1"/>
      <c r="U66" s="1"/>
      <c r="V66" s="1"/>
      <c r="W66" s="1"/>
      <c r="X66" s="1"/>
      <c r="Y66" s="1"/>
    </row>
    <row r="67" spans="1:25" ht="12" customHeight="1">
      <c r="A67" s="1"/>
      <c r="B67" s="1"/>
      <c r="C67" s="1"/>
      <c r="D67" s="1"/>
      <c r="E67" s="1"/>
      <c r="F67" s="1"/>
      <c r="G67" s="1"/>
      <c r="H67" s="1"/>
      <c r="I67" s="1"/>
      <c r="J67" s="1"/>
      <c r="K67" s="1"/>
      <c r="L67" s="1"/>
      <c r="M67" s="1"/>
      <c r="N67" s="1"/>
      <c r="O67" s="1"/>
      <c r="P67" s="1"/>
      <c r="Q67" s="1"/>
      <c r="R67" s="1"/>
      <c r="S67" s="1"/>
      <c r="T67" s="1"/>
      <c r="U67" s="1"/>
      <c r="V67" s="1"/>
      <c r="W67" s="1"/>
      <c r="X67" s="1"/>
      <c r="Y67" s="1"/>
    </row>
    <row r="68" spans="1:25" ht="12" customHeight="1">
      <c r="A68" s="1"/>
      <c r="B68" s="1"/>
      <c r="C68" s="1"/>
      <c r="D68" s="1"/>
      <c r="E68" s="1"/>
      <c r="F68" s="1"/>
      <c r="G68" s="1"/>
      <c r="H68" s="1"/>
      <c r="I68" s="1"/>
      <c r="J68" s="1"/>
      <c r="K68" s="1"/>
      <c r="L68" s="1"/>
      <c r="M68" s="1"/>
      <c r="N68" s="1"/>
      <c r="O68" s="1"/>
      <c r="P68" s="1"/>
      <c r="Q68" s="1"/>
      <c r="R68" s="1"/>
      <c r="S68" s="1"/>
      <c r="T68" s="1"/>
      <c r="U68" s="1"/>
      <c r="V68" s="1"/>
      <c r="W68" s="1"/>
      <c r="X68" s="1"/>
      <c r="Y68" s="1"/>
    </row>
    <row r="69" spans="1:25" ht="12" customHeight="1">
      <c r="A69" s="1"/>
      <c r="B69" s="1"/>
      <c r="C69" s="1"/>
      <c r="D69" s="1"/>
      <c r="E69" s="1"/>
      <c r="F69" s="1"/>
      <c r="G69" s="1"/>
      <c r="H69" s="1"/>
      <c r="I69" s="1"/>
      <c r="J69" s="1"/>
      <c r="K69" s="1"/>
      <c r="L69" s="1"/>
      <c r="M69" s="1"/>
      <c r="N69" s="1"/>
      <c r="O69" s="1"/>
      <c r="P69" s="1"/>
      <c r="Q69" s="1"/>
      <c r="R69" s="1"/>
      <c r="S69" s="1"/>
      <c r="T69" s="1"/>
      <c r="U69" s="1"/>
      <c r="V69" s="1"/>
      <c r="W69" s="1"/>
      <c r="X69" s="1"/>
      <c r="Y69" s="1"/>
    </row>
    <row r="70" spans="1:25" ht="12" customHeight="1">
      <c r="A70" s="1"/>
      <c r="B70" s="1"/>
      <c r="C70" s="1"/>
      <c r="D70" s="1"/>
      <c r="E70" s="1"/>
      <c r="F70" s="1"/>
      <c r="G70" s="1"/>
      <c r="H70" s="1"/>
      <c r="I70" s="1"/>
      <c r="J70" s="1"/>
      <c r="K70" s="1"/>
      <c r="L70" s="1"/>
      <c r="M70" s="1"/>
      <c r="N70" s="1"/>
      <c r="O70" s="1"/>
      <c r="P70" s="1"/>
      <c r="Q70" s="1"/>
      <c r="R70" s="1"/>
      <c r="S70" s="1"/>
      <c r="T70" s="1"/>
      <c r="U70" s="1"/>
      <c r="V70" s="1"/>
      <c r="W70" s="1"/>
      <c r="X70" s="1"/>
      <c r="Y70" s="1"/>
    </row>
    <row r="71" spans="1:25" ht="12" customHeight="1">
      <c r="A71" s="1"/>
      <c r="B71" s="1"/>
      <c r="C71" s="1"/>
      <c r="D71" s="1"/>
      <c r="E71" s="1"/>
      <c r="F71" s="1"/>
      <c r="G71" s="1"/>
      <c r="H71" s="1"/>
      <c r="I71" s="1"/>
      <c r="J71" s="1"/>
      <c r="K71" s="1"/>
      <c r="L71" s="1"/>
      <c r="M71" s="1"/>
      <c r="N71" s="1"/>
      <c r="O71" s="1"/>
      <c r="P71" s="1"/>
      <c r="Q71" s="1"/>
      <c r="R71" s="1"/>
      <c r="S71" s="1"/>
      <c r="T71" s="1"/>
      <c r="U71" s="1"/>
      <c r="V71" s="1"/>
      <c r="W71" s="1"/>
      <c r="X71" s="1"/>
      <c r="Y71" s="1"/>
    </row>
    <row r="72" spans="1:25" ht="12" customHeight="1">
      <c r="A72" s="1"/>
      <c r="B72" s="1"/>
      <c r="C72" s="1"/>
      <c r="D72" s="1"/>
      <c r="E72" s="1"/>
      <c r="F72" s="1"/>
      <c r="G72" s="1"/>
      <c r="H72" s="1"/>
      <c r="I72" s="1"/>
      <c r="J72" s="1"/>
      <c r="K72" s="1"/>
      <c r="L72" s="1"/>
      <c r="M72" s="1"/>
      <c r="N72" s="1"/>
      <c r="O72" s="1"/>
      <c r="P72" s="1"/>
      <c r="Q72" s="1"/>
      <c r="R72" s="1"/>
      <c r="S72" s="1"/>
      <c r="T72" s="1"/>
      <c r="U72" s="1"/>
      <c r="V72" s="1"/>
      <c r="W72" s="1"/>
      <c r="X72" s="1"/>
      <c r="Y72" s="1"/>
    </row>
    <row r="73" spans="1:25" ht="12" customHeight="1">
      <c r="A73" s="1"/>
      <c r="B73" s="1"/>
      <c r="C73" s="1"/>
      <c r="D73" s="1"/>
      <c r="E73" s="1"/>
      <c r="F73" s="1"/>
      <c r="G73" s="1"/>
      <c r="H73" s="1"/>
      <c r="I73" s="1"/>
      <c r="J73" s="1"/>
      <c r="K73" s="1"/>
      <c r="L73" s="1"/>
      <c r="M73" s="1"/>
      <c r="N73" s="1"/>
      <c r="O73" s="1"/>
      <c r="P73" s="1"/>
      <c r="Q73" s="1"/>
      <c r="R73" s="1"/>
      <c r="S73" s="1"/>
      <c r="T73" s="1"/>
      <c r="U73" s="1"/>
      <c r="V73" s="1"/>
      <c r="W73" s="1"/>
      <c r="X73" s="1"/>
      <c r="Y73" s="1"/>
    </row>
    <row r="74" spans="1:25" ht="12" customHeight="1">
      <c r="A74" s="1"/>
      <c r="B74" s="1"/>
      <c r="C74" s="1"/>
      <c r="D74" s="1"/>
      <c r="E74" s="1"/>
      <c r="F74" s="1"/>
      <c r="G74" s="1"/>
      <c r="H74" s="1"/>
      <c r="I74" s="1"/>
      <c r="J74" s="1"/>
      <c r="K74" s="1"/>
      <c r="L74" s="1"/>
      <c r="M74" s="1"/>
      <c r="N74" s="1"/>
      <c r="O74" s="1"/>
      <c r="P74" s="1"/>
      <c r="Q74" s="1"/>
      <c r="R74" s="1"/>
      <c r="S74" s="1"/>
      <c r="T74" s="1"/>
      <c r="U74" s="1"/>
      <c r="V74" s="1"/>
      <c r="W74" s="1"/>
      <c r="X74" s="1"/>
      <c r="Y74" s="1"/>
    </row>
    <row r="75" spans="1:25" ht="12" customHeight="1">
      <c r="A75" s="1"/>
      <c r="B75" s="1"/>
      <c r="C75" s="1"/>
      <c r="D75" s="1"/>
      <c r="E75" s="1"/>
      <c r="F75" s="1"/>
      <c r="G75" s="1"/>
      <c r="H75" s="1"/>
      <c r="I75" s="1"/>
      <c r="J75" s="1"/>
      <c r="K75" s="1"/>
      <c r="L75" s="1"/>
      <c r="M75" s="1"/>
      <c r="N75" s="1"/>
      <c r="O75" s="1"/>
      <c r="P75" s="1"/>
      <c r="Q75" s="1"/>
      <c r="R75" s="1"/>
      <c r="S75" s="1"/>
      <c r="T75" s="1"/>
      <c r="U75" s="1"/>
      <c r="V75" s="1"/>
      <c r="W75" s="1"/>
      <c r="X75" s="1"/>
      <c r="Y75" s="1"/>
    </row>
    <row r="76" spans="1:25" ht="12" customHeight="1">
      <c r="A76" s="1"/>
      <c r="B76" s="1"/>
      <c r="C76" s="1"/>
      <c r="D76" s="1"/>
      <c r="E76" s="1"/>
      <c r="F76" s="1"/>
      <c r="G76" s="1"/>
      <c r="H76" s="1"/>
      <c r="I76" s="1"/>
      <c r="J76" s="1"/>
      <c r="K76" s="1"/>
      <c r="L76" s="1"/>
      <c r="M76" s="1"/>
      <c r="N76" s="1"/>
      <c r="O76" s="1"/>
      <c r="P76" s="1"/>
      <c r="Q76" s="1"/>
      <c r="R76" s="1"/>
      <c r="S76" s="1"/>
      <c r="T76" s="1"/>
      <c r="U76" s="1"/>
      <c r="V76" s="1"/>
      <c r="W76" s="1"/>
      <c r="X76" s="1"/>
      <c r="Y76" s="1"/>
    </row>
    <row r="77" spans="1:25" ht="12" customHeight="1">
      <c r="A77" s="1"/>
      <c r="B77" s="1"/>
      <c r="C77" s="1"/>
      <c r="D77" s="1"/>
      <c r="E77" s="1"/>
      <c r="F77" s="1"/>
      <c r="G77" s="1"/>
      <c r="H77" s="1"/>
      <c r="I77" s="1"/>
      <c r="J77" s="1"/>
      <c r="K77" s="1"/>
      <c r="L77" s="1"/>
      <c r="M77" s="1"/>
      <c r="N77" s="1"/>
      <c r="O77" s="1"/>
      <c r="P77" s="1"/>
      <c r="Q77" s="1"/>
      <c r="R77" s="1"/>
      <c r="S77" s="1"/>
      <c r="T77" s="1"/>
      <c r="U77" s="1"/>
      <c r="V77" s="1"/>
      <c r="W77" s="1"/>
      <c r="X77" s="1"/>
      <c r="Y77" s="1"/>
    </row>
    <row r="78" spans="1:25" ht="12" customHeight="1">
      <c r="A78" s="1"/>
      <c r="B78" s="1"/>
      <c r="C78" s="1"/>
      <c r="D78" s="1"/>
      <c r="E78" s="1"/>
      <c r="F78" s="1"/>
      <c r="G78" s="1"/>
      <c r="H78" s="1"/>
      <c r="I78" s="1"/>
      <c r="J78" s="1"/>
      <c r="K78" s="1"/>
      <c r="L78" s="1"/>
      <c r="M78" s="1"/>
      <c r="N78" s="1"/>
      <c r="O78" s="1"/>
      <c r="P78" s="1"/>
      <c r="Q78" s="1"/>
      <c r="R78" s="1"/>
      <c r="S78" s="1"/>
      <c r="T78" s="1"/>
      <c r="U78" s="1"/>
      <c r="V78" s="1"/>
      <c r="W78" s="1"/>
      <c r="X78" s="1"/>
      <c r="Y78" s="1"/>
    </row>
    <row r="79" spans="1:25" ht="12" customHeight="1">
      <c r="A79" s="1"/>
      <c r="B79" s="1"/>
      <c r="C79" s="1"/>
      <c r="D79" s="1"/>
      <c r="E79" s="1"/>
      <c r="F79" s="1"/>
      <c r="G79" s="1"/>
      <c r="H79" s="1"/>
      <c r="I79" s="1"/>
      <c r="J79" s="1"/>
      <c r="K79" s="1"/>
      <c r="L79" s="1"/>
      <c r="M79" s="1"/>
      <c r="N79" s="1"/>
      <c r="O79" s="1"/>
      <c r="P79" s="1"/>
      <c r="Q79" s="1"/>
      <c r="R79" s="1"/>
      <c r="S79" s="1"/>
      <c r="T79" s="1"/>
      <c r="U79" s="1"/>
      <c r="V79" s="1"/>
      <c r="W79" s="1"/>
      <c r="X79" s="1"/>
      <c r="Y79" s="1"/>
    </row>
    <row r="80" spans="1:25" ht="12" customHeight="1">
      <c r="A80" s="1"/>
      <c r="B80" s="1"/>
      <c r="C80" s="1"/>
      <c r="D80" s="1"/>
      <c r="E80" s="1"/>
      <c r="F80" s="1"/>
      <c r="G80" s="1"/>
      <c r="H80" s="1"/>
      <c r="I80" s="1"/>
      <c r="J80" s="1"/>
      <c r="K80" s="1"/>
      <c r="L80" s="1"/>
      <c r="M80" s="1"/>
      <c r="N80" s="1"/>
      <c r="O80" s="1"/>
      <c r="P80" s="1"/>
      <c r="Q80" s="1"/>
      <c r="R80" s="1"/>
      <c r="S80" s="1"/>
      <c r="T80" s="1"/>
      <c r="U80" s="1"/>
      <c r="V80" s="1"/>
      <c r="W80" s="1"/>
      <c r="X80" s="1"/>
      <c r="Y80" s="1"/>
    </row>
    <row r="81" spans="1:25" ht="12" customHeight="1">
      <c r="A81" s="1"/>
      <c r="B81" s="1"/>
      <c r="C81" s="1"/>
      <c r="D81" s="1"/>
      <c r="E81" s="1"/>
      <c r="F81" s="1"/>
      <c r="G81" s="1"/>
      <c r="H81" s="1"/>
      <c r="I81" s="1"/>
      <c r="J81" s="1"/>
      <c r="K81" s="1"/>
      <c r="L81" s="1"/>
      <c r="M81" s="1"/>
      <c r="N81" s="1"/>
      <c r="O81" s="1"/>
      <c r="P81" s="1"/>
      <c r="Q81" s="1"/>
      <c r="R81" s="1"/>
      <c r="S81" s="1"/>
      <c r="T81" s="1"/>
      <c r="U81" s="1"/>
      <c r="V81" s="1"/>
      <c r="W81" s="1"/>
      <c r="X81" s="1"/>
      <c r="Y81" s="1"/>
    </row>
    <row r="82" spans="1:25" ht="12" customHeight="1">
      <c r="A82" s="1"/>
      <c r="B82" s="1"/>
      <c r="C82" s="1"/>
      <c r="D82" s="1"/>
      <c r="E82" s="1"/>
      <c r="F82" s="1"/>
      <c r="G82" s="1"/>
      <c r="H82" s="1"/>
      <c r="I82" s="1"/>
      <c r="J82" s="1"/>
      <c r="K82" s="1"/>
      <c r="L82" s="1"/>
      <c r="M82" s="1"/>
      <c r="N82" s="1"/>
      <c r="O82" s="1"/>
      <c r="P82" s="1"/>
      <c r="Q82" s="1"/>
      <c r="R82" s="1"/>
      <c r="S82" s="1"/>
      <c r="T82" s="1"/>
      <c r="U82" s="1"/>
      <c r="V82" s="1"/>
      <c r="W82" s="1"/>
      <c r="X82" s="1"/>
      <c r="Y82" s="1"/>
    </row>
    <row r="83" spans="1:25" ht="12" customHeight="1">
      <c r="A83" s="1"/>
      <c r="B83" s="1"/>
      <c r="C83" s="1"/>
      <c r="D83" s="1"/>
      <c r="E83" s="1"/>
      <c r="F83" s="1"/>
      <c r="G83" s="1"/>
      <c r="H83" s="1"/>
      <c r="I83" s="1"/>
      <c r="J83" s="1"/>
      <c r="K83" s="1"/>
      <c r="L83" s="1"/>
      <c r="M83" s="1"/>
      <c r="N83" s="1"/>
      <c r="O83" s="1"/>
      <c r="P83" s="1"/>
      <c r="Q83" s="1"/>
      <c r="R83" s="1"/>
      <c r="S83" s="1"/>
      <c r="T83" s="1"/>
      <c r="U83" s="1"/>
      <c r="V83" s="1"/>
      <c r="W83" s="1"/>
      <c r="X83" s="1"/>
      <c r="Y83" s="1"/>
    </row>
    <row r="84" spans="1:25" ht="12" customHeight="1">
      <c r="A84" s="1"/>
      <c r="B84" s="1"/>
      <c r="C84" s="1"/>
      <c r="D84" s="1"/>
      <c r="E84" s="1"/>
      <c r="F84" s="1"/>
      <c r="G84" s="1"/>
      <c r="H84" s="1"/>
      <c r="I84" s="1"/>
      <c r="J84" s="1"/>
      <c r="K84" s="1"/>
      <c r="L84" s="1"/>
      <c r="M84" s="1"/>
      <c r="N84" s="1"/>
      <c r="O84" s="1"/>
      <c r="P84" s="1"/>
      <c r="Q84" s="1"/>
      <c r="R84" s="1"/>
      <c r="S84" s="1"/>
      <c r="T84" s="1"/>
      <c r="U84" s="1"/>
      <c r="V84" s="1"/>
      <c r="W84" s="1"/>
      <c r="X84" s="1"/>
      <c r="Y84" s="1"/>
    </row>
    <row r="85" spans="1:25" ht="12" customHeight="1">
      <c r="A85" s="1"/>
      <c r="B85" s="1"/>
      <c r="C85" s="1"/>
      <c r="D85" s="1"/>
      <c r="E85" s="1"/>
      <c r="F85" s="1"/>
      <c r="G85" s="1"/>
      <c r="H85" s="1"/>
      <c r="I85" s="1"/>
      <c r="J85" s="1"/>
      <c r="K85" s="1"/>
      <c r="L85" s="1"/>
      <c r="M85" s="1"/>
      <c r="N85" s="1"/>
      <c r="O85" s="1"/>
      <c r="P85" s="1"/>
      <c r="Q85" s="1"/>
      <c r="R85" s="1"/>
      <c r="S85" s="1"/>
      <c r="T85" s="1"/>
      <c r="U85" s="1"/>
      <c r="V85" s="1"/>
      <c r="W85" s="1"/>
      <c r="X85" s="1"/>
      <c r="Y85" s="1"/>
    </row>
    <row r="86" spans="1:25" ht="12" customHeight="1">
      <c r="A86" s="1"/>
      <c r="B86" s="1"/>
      <c r="C86" s="1"/>
      <c r="D86" s="1"/>
      <c r="E86" s="1"/>
      <c r="F86" s="1"/>
      <c r="G86" s="1"/>
      <c r="H86" s="1"/>
      <c r="I86" s="1"/>
      <c r="J86" s="1"/>
      <c r="K86" s="1"/>
      <c r="L86" s="1"/>
      <c r="M86" s="1"/>
      <c r="N86" s="1"/>
      <c r="O86" s="1"/>
      <c r="P86" s="1"/>
      <c r="Q86" s="1"/>
      <c r="R86" s="1"/>
      <c r="S86" s="1"/>
      <c r="T86" s="1"/>
      <c r="U86" s="1"/>
      <c r="V86" s="1"/>
      <c r="W86" s="1"/>
      <c r="X86" s="1"/>
      <c r="Y86" s="1"/>
    </row>
    <row r="87" spans="1:25" ht="12" customHeight="1">
      <c r="A87" s="1"/>
      <c r="B87" s="1"/>
      <c r="C87" s="1"/>
      <c r="D87" s="1"/>
      <c r="E87" s="1"/>
      <c r="F87" s="1"/>
      <c r="G87" s="1"/>
      <c r="H87" s="1"/>
      <c r="I87" s="1"/>
      <c r="J87" s="1"/>
      <c r="K87" s="1"/>
      <c r="L87" s="1"/>
      <c r="M87" s="1"/>
      <c r="N87" s="1"/>
      <c r="O87" s="1"/>
      <c r="P87" s="1"/>
      <c r="Q87" s="1"/>
      <c r="R87" s="1"/>
      <c r="S87" s="1"/>
      <c r="T87" s="1"/>
      <c r="U87" s="1"/>
      <c r="V87" s="1"/>
      <c r="W87" s="1"/>
      <c r="X87" s="1"/>
      <c r="Y87" s="1"/>
    </row>
    <row r="88" spans="1:25" ht="12" customHeight="1">
      <c r="A88" s="1"/>
      <c r="B88" s="1"/>
      <c r="C88" s="1"/>
      <c r="D88" s="1"/>
      <c r="E88" s="1"/>
      <c r="F88" s="1"/>
      <c r="G88" s="1"/>
      <c r="H88" s="1"/>
      <c r="I88" s="1"/>
      <c r="J88" s="1"/>
      <c r="K88" s="1"/>
      <c r="L88" s="1"/>
      <c r="M88" s="1"/>
      <c r="N88" s="1"/>
      <c r="O88" s="1"/>
      <c r="P88" s="1"/>
      <c r="Q88" s="1"/>
      <c r="R88" s="1"/>
      <c r="S88" s="1"/>
      <c r="T88" s="1"/>
      <c r="U88" s="1"/>
      <c r="V88" s="1"/>
      <c r="W88" s="1"/>
      <c r="X88" s="1"/>
      <c r="Y88" s="1"/>
    </row>
    <row r="89" spans="1:25" ht="12" customHeight="1">
      <c r="A89" s="1"/>
      <c r="B89" s="1"/>
      <c r="C89" s="1"/>
      <c r="D89" s="1"/>
      <c r="E89" s="1"/>
      <c r="F89" s="1"/>
      <c r="G89" s="1"/>
      <c r="H89" s="1"/>
      <c r="I89" s="1"/>
      <c r="J89" s="1"/>
      <c r="K89" s="1"/>
      <c r="L89" s="1"/>
      <c r="M89" s="1"/>
      <c r="N89" s="1"/>
      <c r="O89" s="1"/>
      <c r="P89" s="1"/>
      <c r="Q89" s="1"/>
      <c r="R89" s="1"/>
      <c r="S89" s="1"/>
      <c r="T89" s="1"/>
      <c r="U89" s="1"/>
      <c r="V89" s="1"/>
      <c r="W89" s="1"/>
      <c r="X89" s="1"/>
      <c r="Y89" s="1"/>
    </row>
    <row r="90" spans="1:25" ht="12" customHeight="1">
      <c r="A90" s="1"/>
      <c r="B90" s="1"/>
      <c r="C90" s="1"/>
      <c r="D90" s="1"/>
      <c r="E90" s="1"/>
      <c r="F90" s="1"/>
      <c r="G90" s="1"/>
      <c r="H90" s="1"/>
      <c r="I90" s="1"/>
      <c r="J90" s="1"/>
      <c r="K90" s="1"/>
      <c r="L90" s="1"/>
      <c r="M90" s="1"/>
      <c r="N90" s="1"/>
      <c r="O90" s="1"/>
      <c r="P90" s="1"/>
      <c r="Q90" s="1"/>
      <c r="R90" s="1"/>
      <c r="S90" s="1"/>
      <c r="T90" s="1"/>
      <c r="U90" s="1"/>
      <c r="V90" s="1"/>
      <c r="W90" s="1"/>
      <c r="X90" s="1"/>
      <c r="Y90" s="1"/>
    </row>
    <row r="91" spans="1:25" ht="12" customHeight="1">
      <c r="A91" s="1"/>
      <c r="B91" s="1"/>
      <c r="C91" s="1"/>
      <c r="D91" s="1"/>
      <c r="E91" s="1"/>
      <c r="F91" s="1"/>
      <c r="G91" s="1"/>
      <c r="H91" s="1"/>
      <c r="I91" s="1"/>
      <c r="J91" s="1"/>
      <c r="K91" s="1"/>
      <c r="L91" s="1"/>
      <c r="M91" s="1"/>
      <c r="N91" s="1"/>
      <c r="O91" s="1"/>
      <c r="P91" s="1"/>
      <c r="Q91" s="1"/>
      <c r="R91" s="1"/>
      <c r="S91" s="1"/>
      <c r="T91" s="1"/>
      <c r="U91" s="1"/>
      <c r="V91" s="1"/>
      <c r="W91" s="1"/>
      <c r="X91" s="1"/>
      <c r="Y91" s="1"/>
    </row>
    <row r="92" spans="1:25" ht="12" customHeight="1">
      <c r="A92" s="1"/>
      <c r="B92" s="1"/>
      <c r="C92" s="1"/>
      <c r="D92" s="1"/>
      <c r="E92" s="1"/>
      <c r="F92" s="1"/>
      <c r="G92" s="1"/>
      <c r="H92" s="1"/>
      <c r="I92" s="1"/>
      <c r="J92" s="1"/>
      <c r="K92" s="1"/>
      <c r="L92" s="1"/>
      <c r="M92" s="1"/>
      <c r="N92" s="1"/>
      <c r="O92" s="1"/>
      <c r="P92" s="1"/>
      <c r="Q92" s="1"/>
      <c r="R92" s="1"/>
      <c r="S92" s="1"/>
      <c r="T92" s="1"/>
      <c r="U92" s="1"/>
      <c r="V92" s="1"/>
      <c r="W92" s="1"/>
      <c r="X92" s="1"/>
      <c r="Y92" s="1"/>
    </row>
    <row r="93" spans="1:25" ht="12" customHeight="1">
      <c r="A93" s="1"/>
      <c r="B93" s="1"/>
      <c r="C93" s="1"/>
      <c r="D93" s="1"/>
      <c r="E93" s="1"/>
      <c r="F93" s="1"/>
      <c r="G93" s="1"/>
      <c r="H93" s="1"/>
      <c r="I93" s="1"/>
      <c r="J93" s="1"/>
      <c r="K93" s="1"/>
      <c r="L93" s="1"/>
      <c r="M93" s="1"/>
      <c r="N93" s="1"/>
      <c r="O93" s="1"/>
      <c r="P93" s="1"/>
      <c r="Q93" s="1"/>
      <c r="R93" s="1"/>
      <c r="S93" s="1"/>
      <c r="T93" s="1"/>
      <c r="U93" s="1"/>
      <c r="V93" s="1"/>
      <c r="W93" s="1"/>
      <c r="X93" s="1"/>
      <c r="Y93" s="1"/>
    </row>
    <row r="94" spans="1:25" ht="12" customHeight="1">
      <c r="A94" s="1"/>
      <c r="B94" s="1"/>
      <c r="C94" s="1"/>
      <c r="D94" s="1"/>
      <c r="E94" s="1"/>
      <c r="F94" s="1"/>
      <c r="G94" s="1"/>
      <c r="H94" s="1"/>
      <c r="I94" s="1"/>
      <c r="J94" s="1"/>
      <c r="K94" s="1"/>
      <c r="L94" s="1"/>
      <c r="M94" s="1"/>
      <c r="N94" s="1"/>
      <c r="O94" s="1"/>
      <c r="P94" s="1"/>
      <c r="Q94" s="1"/>
      <c r="R94" s="1"/>
      <c r="S94" s="1"/>
      <c r="T94" s="1"/>
      <c r="U94" s="1"/>
      <c r="V94" s="1"/>
      <c r="W94" s="1"/>
      <c r="X94" s="1"/>
      <c r="Y94" s="1"/>
    </row>
    <row r="95" spans="1:25" ht="12" customHeight="1">
      <c r="A95" s="1"/>
      <c r="B95" s="1"/>
      <c r="C95" s="1"/>
      <c r="D95" s="1"/>
      <c r="E95" s="1"/>
      <c r="F95" s="1"/>
      <c r="G95" s="1"/>
      <c r="H95" s="1"/>
      <c r="I95" s="1"/>
      <c r="J95" s="1"/>
      <c r="K95" s="1"/>
      <c r="L95" s="1"/>
      <c r="M95" s="1"/>
      <c r="N95" s="1"/>
      <c r="O95" s="1"/>
      <c r="P95" s="1"/>
      <c r="Q95" s="1"/>
      <c r="R95" s="1"/>
      <c r="S95" s="1"/>
      <c r="T95" s="1"/>
      <c r="U95" s="1"/>
      <c r="V95" s="1"/>
      <c r="W95" s="1"/>
      <c r="X95" s="1"/>
      <c r="Y95" s="1"/>
    </row>
    <row r="96" spans="1:25" ht="12" customHeight="1">
      <c r="A96" s="1"/>
      <c r="B96" s="1"/>
      <c r="C96" s="1"/>
      <c r="D96" s="1"/>
      <c r="E96" s="1"/>
      <c r="F96" s="1"/>
      <c r="G96" s="1"/>
      <c r="H96" s="1"/>
      <c r="I96" s="1"/>
      <c r="J96" s="1"/>
      <c r="K96" s="1"/>
      <c r="L96" s="1"/>
      <c r="M96" s="1"/>
      <c r="N96" s="1"/>
      <c r="O96" s="1"/>
      <c r="P96" s="1"/>
      <c r="Q96" s="1"/>
      <c r="R96" s="1"/>
      <c r="S96" s="1"/>
      <c r="T96" s="1"/>
      <c r="U96" s="1"/>
      <c r="V96" s="1"/>
      <c r="W96" s="1"/>
      <c r="X96" s="1"/>
      <c r="Y96" s="1"/>
    </row>
    <row r="97" spans="1:25" ht="12" customHeight="1">
      <c r="A97" s="1"/>
      <c r="B97" s="1"/>
      <c r="C97" s="1"/>
      <c r="D97" s="1"/>
      <c r="E97" s="1"/>
      <c r="F97" s="1"/>
      <c r="G97" s="1"/>
      <c r="H97" s="1"/>
      <c r="I97" s="1"/>
      <c r="J97" s="1"/>
      <c r="K97" s="1"/>
      <c r="L97" s="1"/>
      <c r="M97" s="1"/>
      <c r="N97" s="1"/>
      <c r="O97" s="1"/>
      <c r="P97" s="1"/>
      <c r="Q97" s="1"/>
      <c r="R97" s="1"/>
      <c r="S97" s="1"/>
      <c r="T97" s="1"/>
      <c r="U97" s="1"/>
      <c r="V97" s="1"/>
      <c r="W97" s="1"/>
      <c r="X97" s="1"/>
      <c r="Y97" s="1"/>
    </row>
    <row r="98" spans="1:25" ht="12" customHeight="1">
      <c r="A98" s="1"/>
      <c r="B98" s="1"/>
      <c r="C98" s="1"/>
      <c r="D98" s="1"/>
      <c r="E98" s="1"/>
      <c r="F98" s="1"/>
      <c r="G98" s="1"/>
      <c r="H98" s="1"/>
      <c r="I98" s="1"/>
      <c r="J98" s="1"/>
      <c r="K98" s="1"/>
      <c r="L98" s="1"/>
      <c r="M98" s="1"/>
      <c r="N98" s="1"/>
      <c r="O98" s="1"/>
      <c r="P98" s="1"/>
      <c r="Q98" s="1"/>
      <c r="R98" s="1"/>
      <c r="S98" s="1"/>
      <c r="T98" s="1"/>
      <c r="U98" s="1"/>
      <c r="V98" s="1"/>
      <c r="W98" s="1"/>
      <c r="X98" s="1"/>
      <c r="Y98" s="1"/>
    </row>
    <row r="99" spans="1:25" ht="12" customHeight="1">
      <c r="A99" s="1"/>
      <c r="B99" s="1"/>
      <c r="C99" s="1"/>
      <c r="D99" s="1"/>
      <c r="E99" s="1"/>
      <c r="F99" s="1"/>
      <c r="G99" s="1"/>
      <c r="H99" s="1"/>
      <c r="I99" s="1"/>
      <c r="J99" s="1"/>
      <c r="K99" s="1"/>
      <c r="L99" s="1"/>
      <c r="M99" s="1"/>
      <c r="N99" s="1"/>
      <c r="O99" s="1"/>
      <c r="P99" s="1"/>
      <c r="Q99" s="1"/>
      <c r="R99" s="1"/>
      <c r="S99" s="1"/>
      <c r="T99" s="1"/>
      <c r="U99" s="1"/>
      <c r="V99" s="1"/>
      <c r="W99" s="1"/>
      <c r="X99" s="1"/>
      <c r="Y99" s="1"/>
    </row>
    <row r="100" spans="1:25"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2"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2"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2"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2"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2"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2"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2"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2"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2"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2"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2"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2"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2"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2"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2"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2"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row r="252" spans="1:25" ht="15.75" customHeight="1"/>
    <row r="253" spans="1:25" ht="15.75" customHeight="1"/>
    <row r="254" spans="1:25" ht="15.75" customHeight="1"/>
    <row r="255" spans="1:25" ht="15.75" customHeight="1"/>
    <row r="256" spans="1:2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2:E2"/>
    <mergeCell ref="A1:E1"/>
    <mergeCell ref="G15:I15"/>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7" topLeftCell="A8" activePane="bottomLeft" state="frozen"/>
      <selection activeCell="B9" sqref="B9"/>
      <selection pane="bottomLeft" activeCell="A7" sqref="A7"/>
    </sheetView>
  </sheetViews>
  <sheetFormatPr defaultColWidth="14.44140625" defaultRowHeight="15" customHeight="1"/>
  <cols>
    <col min="1" max="1" width="21.44140625" customWidth="1"/>
    <col min="2" max="2" width="5.77734375" customWidth="1"/>
    <col min="3" max="18" width="5.5546875" customWidth="1"/>
    <col min="19" max="19" width="6" customWidth="1"/>
    <col min="20" max="26" width="8" customWidth="1"/>
  </cols>
  <sheetData>
    <row r="1" spans="1:26" ht="14.25" customHeight="1">
      <c r="A1" s="560" t="s">
        <v>71</v>
      </c>
      <c r="B1" s="561"/>
      <c r="C1" s="561"/>
      <c r="D1" s="561"/>
      <c r="E1" s="561"/>
      <c r="F1" s="561"/>
      <c r="G1" s="561"/>
      <c r="H1" s="561"/>
      <c r="I1" s="561"/>
      <c r="J1" s="561"/>
      <c r="K1" s="561"/>
      <c r="L1" s="561"/>
      <c r="M1" s="561"/>
      <c r="N1" s="561"/>
      <c r="O1" s="561"/>
      <c r="P1" s="561"/>
      <c r="Q1" s="561"/>
      <c r="R1" s="561"/>
      <c r="S1" s="561"/>
      <c r="T1" s="1"/>
      <c r="U1" s="1"/>
      <c r="V1" s="1"/>
      <c r="W1" s="1"/>
      <c r="X1" s="1"/>
      <c r="Y1" s="1"/>
      <c r="Z1" s="1"/>
    </row>
    <row r="2" spans="1:26" ht="14.25" customHeight="1">
      <c r="A2" s="560" t="s">
        <v>266</v>
      </c>
      <c r="B2" s="561"/>
      <c r="C2" s="561"/>
      <c r="D2" s="561"/>
      <c r="E2" s="561"/>
      <c r="F2" s="561"/>
      <c r="G2" s="561"/>
      <c r="H2" s="561"/>
      <c r="I2" s="561"/>
      <c r="J2" s="561"/>
      <c r="K2" s="561"/>
      <c r="L2" s="561"/>
      <c r="M2" s="561"/>
      <c r="N2" s="561"/>
      <c r="O2" s="561"/>
      <c r="P2" s="561"/>
      <c r="Q2" s="561"/>
      <c r="R2" s="561"/>
      <c r="S2" s="561"/>
      <c r="T2" s="1"/>
      <c r="U2" s="1"/>
      <c r="V2" s="1"/>
      <c r="W2" s="1"/>
      <c r="X2" s="1"/>
      <c r="Y2" s="1"/>
      <c r="Z2" s="1"/>
    </row>
    <row r="3" spans="1:26" ht="12" customHeight="1">
      <c r="A3" s="16"/>
      <c r="B3" s="16"/>
      <c r="C3" s="16"/>
      <c r="D3" s="16"/>
      <c r="E3" s="16"/>
      <c r="F3" s="16"/>
      <c r="G3" s="16"/>
      <c r="H3" s="16"/>
      <c r="I3" s="16"/>
      <c r="J3" s="16"/>
      <c r="K3" s="16"/>
      <c r="L3" s="16"/>
      <c r="M3" s="16"/>
      <c r="N3" s="16"/>
      <c r="O3" s="16"/>
      <c r="P3" s="16"/>
      <c r="Q3" s="16"/>
      <c r="R3" s="16"/>
      <c r="S3" s="16"/>
      <c r="T3" s="1"/>
      <c r="U3" s="1"/>
      <c r="V3" s="1"/>
      <c r="W3" s="1"/>
      <c r="X3" s="1"/>
      <c r="Y3" s="1"/>
      <c r="Z3" s="1"/>
    </row>
    <row r="4" spans="1:26" ht="12" customHeight="1">
      <c r="A4" s="42" t="s">
        <v>267</v>
      </c>
      <c r="B4" s="42" t="s">
        <v>231</v>
      </c>
      <c r="C4" s="571" t="s">
        <v>232</v>
      </c>
      <c r="D4" s="572"/>
      <c r="E4" s="572"/>
      <c r="F4" s="572"/>
      <c r="G4" s="572"/>
      <c r="H4" s="572"/>
      <c r="I4" s="572"/>
      <c r="J4" s="572"/>
      <c r="K4" s="572"/>
      <c r="L4" s="572"/>
      <c r="M4" s="572"/>
      <c r="N4" s="572"/>
      <c r="O4" s="572"/>
      <c r="P4" s="572"/>
      <c r="Q4" s="572"/>
      <c r="R4" s="572"/>
      <c r="S4" s="573"/>
      <c r="T4" s="1"/>
      <c r="U4" s="1"/>
      <c r="V4" s="1"/>
      <c r="W4" s="1"/>
      <c r="X4" s="1"/>
      <c r="Y4" s="1"/>
      <c r="Z4" s="1"/>
    </row>
    <row r="5" spans="1:26" ht="12" customHeight="1">
      <c r="A5" s="45" t="s">
        <v>268</v>
      </c>
      <c r="B5" s="45"/>
      <c r="C5" s="46" t="s">
        <v>167</v>
      </c>
      <c r="D5" s="47" t="s">
        <v>168</v>
      </c>
      <c r="E5" s="47" t="s">
        <v>169</v>
      </c>
      <c r="F5" s="47" t="s">
        <v>170</v>
      </c>
      <c r="G5" s="47" t="s">
        <v>171</v>
      </c>
      <c r="H5" s="47" t="s">
        <v>172</v>
      </c>
      <c r="I5" s="47" t="s">
        <v>173</v>
      </c>
      <c r="J5" s="47" t="s">
        <v>174</v>
      </c>
      <c r="K5" s="47" t="s">
        <v>175</v>
      </c>
      <c r="L5" s="47" t="s">
        <v>176</v>
      </c>
      <c r="M5" s="47" t="s">
        <v>177</v>
      </c>
      <c r="N5" s="47" t="s">
        <v>178</v>
      </c>
      <c r="O5" s="47" t="s">
        <v>179</v>
      </c>
      <c r="P5" s="47" t="s">
        <v>180</v>
      </c>
      <c r="Q5" s="47" t="s">
        <v>181</v>
      </c>
      <c r="R5" s="47" t="s">
        <v>182</v>
      </c>
      <c r="S5" s="42" t="s">
        <v>183</v>
      </c>
      <c r="T5" s="1"/>
      <c r="U5" s="1"/>
      <c r="V5" s="1"/>
      <c r="W5" s="1"/>
      <c r="X5" s="1"/>
      <c r="Y5" s="1"/>
      <c r="Z5" s="1"/>
    </row>
    <row r="6" spans="1:26" ht="12" customHeight="1">
      <c r="A6" s="45"/>
      <c r="B6" s="45"/>
      <c r="C6" s="46" t="s">
        <v>184</v>
      </c>
      <c r="D6" s="47" t="s">
        <v>184</v>
      </c>
      <c r="E6" s="47" t="s">
        <v>184</v>
      </c>
      <c r="F6" s="47" t="s">
        <v>184</v>
      </c>
      <c r="G6" s="47" t="s">
        <v>184</v>
      </c>
      <c r="H6" s="47" t="s">
        <v>184</v>
      </c>
      <c r="I6" s="47" t="s">
        <v>184</v>
      </c>
      <c r="J6" s="47" t="s">
        <v>184</v>
      </c>
      <c r="K6" s="47" t="s">
        <v>184</v>
      </c>
      <c r="L6" s="47" t="s">
        <v>184</v>
      </c>
      <c r="M6" s="47" t="s">
        <v>184</v>
      </c>
      <c r="N6" s="47" t="s">
        <v>184</v>
      </c>
      <c r="O6" s="47" t="s">
        <v>184</v>
      </c>
      <c r="P6" s="47" t="s">
        <v>184</v>
      </c>
      <c r="Q6" s="47" t="s">
        <v>184</v>
      </c>
      <c r="R6" s="47" t="s">
        <v>184</v>
      </c>
      <c r="S6" s="45"/>
      <c r="T6" s="1"/>
      <c r="U6" s="1"/>
      <c r="V6" s="1"/>
      <c r="W6" s="1"/>
      <c r="X6" s="1"/>
      <c r="Y6" s="1"/>
      <c r="Z6" s="1"/>
    </row>
    <row r="7" spans="1:26" ht="12" customHeight="1">
      <c r="A7" s="556"/>
      <c r="B7" s="48"/>
      <c r="C7" s="49" t="s">
        <v>168</v>
      </c>
      <c r="D7" s="50" t="s">
        <v>169</v>
      </c>
      <c r="E7" s="50" t="s">
        <v>170</v>
      </c>
      <c r="F7" s="50" t="s">
        <v>171</v>
      </c>
      <c r="G7" s="50" t="s">
        <v>172</v>
      </c>
      <c r="H7" s="50" t="s">
        <v>173</v>
      </c>
      <c r="I7" s="50" t="s">
        <v>174</v>
      </c>
      <c r="J7" s="50" t="s">
        <v>175</v>
      </c>
      <c r="K7" s="50" t="s">
        <v>176</v>
      </c>
      <c r="L7" s="50" t="s">
        <v>177</v>
      </c>
      <c r="M7" s="50" t="s">
        <v>178</v>
      </c>
      <c r="N7" s="50" t="s">
        <v>179</v>
      </c>
      <c r="O7" s="50" t="s">
        <v>180</v>
      </c>
      <c r="P7" s="50" t="s">
        <v>181</v>
      </c>
      <c r="Q7" s="50" t="s">
        <v>182</v>
      </c>
      <c r="R7" s="50" t="s">
        <v>185</v>
      </c>
      <c r="S7" s="48"/>
      <c r="T7" s="1"/>
      <c r="U7" s="1"/>
      <c r="V7" s="1"/>
      <c r="W7" s="1"/>
      <c r="X7" s="1"/>
      <c r="Y7" s="1"/>
      <c r="Z7" s="1"/>
    </row>
    <row r="8" spans="1:26" ht="12" customHeight="1">
      <c r="A8" s="27" t="s">
        <v>269</v>
      </c>
      <c r="B8" s="72">
        <v>30</v>
      </c>
      <c r="C8" s="205">
        <v>1</v>
      </c>
      <c r="D8" s="73">
        <v>6</v>
      </c>
      <c r="E8" s="73">
        <v>1</v>
      </c>
      <c r="F8" s="73">
        <v>0</v>
      </c>
      <c r="G8" s="73">
        <v>0</v>
      </c>
      <c r="H8" s="73">
        <v>0</v>
      </c>
      <c r="I8" s="73">
        <v>0</v>
      </c>
      <c r="J8" s="73">
        <v>0</v>
      </c>
      <c r="K8" s="73">
        <v>2</v>
      </c>
      <c r="L8" s="73">
        <v>0</v>
      </c>
      <c r="M8" s="73">
        <v>0</v>
      </c>
      <c r="N8" s="73">
        <v>0</v>
      </c>
      <c r="O8" s="73">
        <v>0</v>
      </c>
      <c r="P8" s="73">
        <v>0</v>
      </c>
      <c r="Q8" s="73">
        <v>0</v>
      </c>
      <c r="R8" s="73">
        <v>0</v>
      </c>
      <c r="S8" s="96">
        <f t="shared" ref="S8:S175" si="0">SUM(C8:R8)</f>
        <v>10</v>
      </c>
      <c r="T8" s="1"/>
      <c r="U8" s="1"/>
      <c r="V8" s="1"/>
      <c r="W8" s="1"/>
      <c r="X8" s="1"/>
      <c r="Y8" s="1"/>
      <c r="Z8" s="1"/>
    </row>
    <row r="9" spans="1:26" ht="12" customHeight="1">
      <c r="A9" s="28" t="s">
        <v>270</v>
      </c>
      <c r="B9" s="51">
        <v>41</v>
      </c>
      <c r="C9" s="206"/>
      <c r="D9" s="1"/>
      <c r="E9" s="1"/>
      <c r="F9" s="1"/>
      <c r="G9" s="1"/>
      <c r="H9" s="1"/>
      <c r="I9" s="1"/>
      <c r="J9" s="1"/>
      <c r="K9" s="1"/>
      <c r="L9" s="1"/>
      <c r="M9" s="1"/>
      <c r="N9" s="1"/>
      <c r="O9" s="1"/>
      <c r="P9" s="1"/>
      <c r="Q9" s="1"/>
      <c r="R9" s="1"/>
      <c r="S9" s="28">
        <f t="shared" si="0"/>
        <v>0</v>
      </c>
      <c r="T9" s="1"/>
      <c r="U9" s="1"/>
      <c r="V9" s="1"/>
      <c r="W9" s="1"/>
      <c r="X9" s="1"/>
      <c r="Y9" s="1"/>
      <c r="Z9" s="1"/>
    </row>
    <row r="10" spans="1:26" ht="12" customHeight="1">
      <c r="A10" s="28" t="s">
        <v>271</v>
      </c>
      <c r="B10" s="51">
        <v>101</v>
      </c>
      <c r="C10" s="206"/>
      <c r="D10" s="1"/>
      <c r="E10" s="1"/>
      <c r="F10" s="1"/>
      <c r="G10" s="1"/>
      <c r="H10" s="1"/>
      <c r="I10" s="1"/>
      <c r="J10" s="1"/>
      <c r="K10" s="1"/>
      <c r="L10" s="1"/>
      <c r="M10" s="1"/>
      <c r="N10" s="1"/>
      <c r="O10" s="1"/>
      <c r="P10" s="1"/>
      <c r="Q10" s="1"/>
      <c r="R10" s="1"/>
      <c r="S10" s="28">
        <f t="shared" si="0"/>
        <v>0</v>
      </c>
      <c r="T10" s="1"/>
      <c r="U10" s="1"/>
      <c r="V10" s="1"/>
      <c r="W10" s="1"/>
      <c r="X10" s="1"/>
      <c r="Y10" s="1"/>
      <c r="Z10" s="1"/>
    </row>
    <row r="11" spans="1:26" ht="12" customHeight="1">
      <c r="A11" s="28" t="s">
        <v>272</v>
      </c>
      <c r="B11" s="51">
        <v>150</v>
      </c>
      <c r="C11" s="206"/>
      <c r="D11" s="1"/>
      <c r="E11" s="1"/>
      <c r="F11" s="1"/>
      <c r="G11" s="1"/>
      <c r="H11" s="1"/>
      <c r="I11" s="1"/>
      <c r="J11" s="1"/>
      <c r="K11" s="1"/>
      <c r="L11" s="1"/>
      <c r="M11" s="1"/>
      <c r="N11" s="1"/>
      <c r="O11" s="1"/>
      <c r="P11" s="1"/>
      <c r="Q11" s="1"/>
      <c r="R11" s="1"/>
      <c r="S11" s="28">
        <f t="shared" si="0"/>
        <v>0</v>
      </c>
      <c r="T11" s="1"/>
      <c r="U11" s="1"/>
      <c r="V11" s="1"/>
      <c r="W11" s="1"/>
      <c r="X11" s="1"/>
      <c r="Y11" s="1"/>
      <c r="Z11" s="1"/>
    </row>
    <row r="12" spans="1:26" ht="12" customHeight="1">
      <c r="A12" s="28" t="s">
        <v>273</v>
      </c>
      <c r="B12" s="51">
        <v>201</v>
      </c>
      <c r="C12" s="206"/>
      <c r="D12" s="1"/>
      <c r="E12" s="1"/>
      <c r="F12" s="1"/>
      <c r="G12" s="1"/>
      <c r="H12" s="1"/>
      <c r="I12" s="1"/>
      <c r="J12" s="1"/>
      <c r="K12" s="1"/>
      <c r="L12" s="1"/>
      <c r="M12" s="1"/>
      <c r="N12" s="1"/>
      <c r="O12" s="1"/>
      <c r="P12" s="1"/>
      <c r="Q12" s="1"/>
      <c r="R12" s="1"/>
      <c r="S12" s="28">
        <f t="shared" si="0"/>
        <v>0</v>
      </c>
      <c r="T12" s="1"/>
      <c r="U12" s="1"/>
      <c r="V12" s="1"/>
      <c r="W12" s="1"/>
      <c r="X12" s="1"/>
      <c r="Y12" s="1"/>
      <c r="Z12" s="1"/>
    </row>
    <row r="13" spans="1:26" ht="12" customHeight="1">
      <c r="A13" s="28"/>
      <c r="B13" s="51">
        <v>202</v>
      </c>
      <c r="C13" s="206"/>
      <c r="D13" s="1"/>
      <c r="E13" s="1"/>
      <c r="F13" s="1"/>
      <c r="G13" s="1"/>
      <c r="H13" s="1"/>
      <c r="I13" s="1"/>
      <c r="J13" s="1"/>
      <c r="K13" s="1"/>
      <c r="L13" s="1"/>
      <c r="M13" s="1"/>
      <c r="N13" s="1"/>
      <c r="O13" s="1"/>
      <c r="P13" s="1"/>
      <c r="Q13" s="1"/>
      <c r="R13" s="1"/>
      <c r="S13" s="28">
        <f t="shared" si="0"/>
        <v>0</v>
      </c>
      <c r="T13" s="1"/>
      <c r="U13" s="1"/>
      <c r="V13" s="1"/>
      <c r="W13" s="1"/>
      <c r="X13" s="1"/>
      <c r="Y13" s="1"/>
      <c r="Z13" s="1"/>
    </row>
    <row r="14" spans="1:26" ht="12" customHeight="1">
      <c r="A14" s="28"/>
      <c r="B14" s="51">
        <v>237</v>
      </c>
      <c r="C14" s="206"/>
      <c r="D14" s="1"/>
      <c r="E14" s="1"/>
      <c r="F14" s="1"/>
      <c r="G14" s="1"/>
      <c r="H14" s="1"/>
      <c r="I14" s="1"/>
      <c r="J14" s="1"/>
      <c r="K14" s="1"/>
      <c r="L14" s="1"/>
      <c r="M14" s="1"/>
      <c r="N14" s="1"/>
      <c r="O14" s="1"/>
      <c r="P14" s="1"/>
      <c r="Q14" s="1"/>
      <c r="R14" s="1"/>
      <c r="S14" s="28">
        <f t="shared" si="0"/>
        <v>0</v>
      </c>
      <c r="T14" s="1"/>
      <c r="U14" s="1"/>
      <c r="V14" s="1"/>
      <c r="W14" s="1"/>
      <c r="X14" s="1"/>
      <c r="Y14" s="1"/>
      <c r="Z14" s="1"/>
    </row>
    <row r="15" spans="1:26" ht="12" customHeight="1">
      <c r="A15" s="28"/>
      <c r="B15" s="207" t="s">
        <v>183</v>
      </c>
      <c r="C15" s="208">
        <f t="shared" ref="C15:R15" si="1">SUM(C8:C14)</f>
        <v>1</v>
      </c>
      <c r="D15" s="98">
        <f t="shared" si="1"/>
        <v>6</v>
      </c>
      <c r="E15" s="98">
        <f t="shared" si="1"/>
        <v>1</v>
      </c>
      <c r="F15" s="98">
        <f t="shared" si="1"/>
        <v>0</v>
      </c>
      <c r="G15" s="98">
        <f t="shared" si="1"/>
        <v>0</v>
      </c>
      <c r="H15" s="98">
        <f t="shared" si="1"/>
        <v>0</v>
      </c>
      <c r="I15" s="98">
        <f t="shared" si="1"/>
        <v>0</v>
      </c>
      <c r="J15" s="98">
        <f t="shared" si="1"/>
        <v>0</v>
      </c>
      <c r="K15" s="98">
        <f t="shared" si="1"/>
        <v>2</v>
      </c>
      <c r="L15" s="98">
        <f t="shared" si="1"/>
        <v>0</v>
      </c>
      <c r="M15" s="98">
        <f t="shared" si="1"/>
        <v>0</v>
      </c>
      <c r="N15" s="98">
        <f t="shared" si="1"/>
        <v>0</v>
      </c>
      <c r="O15" s="98">
        <f t="shared" si="1"/>
        <v>0</v>
      </c>
      <c r="P15" s="98">
        <f t="shared" si="1"/>
        <v>0</v>
      </c>
      <c r="Q15" s="98">
        <f t="shared" si="1"/>
        <v>0</v>
      </c>
      <c r="R15" s="98">
        <f t="shared" si="1"/>
        <v>0</v>
      </c>
      <c r="S15" s="99">
        <f t="shared" si="0"/>
        <v>10</v>
      </c>
      <c r="T15" s="1"/>
      <c r="U15" s="1"/>
      <c r="V15" s="1"/>
      <c r="W15" s="1"/>
      <c r="X15" s="1"/>
      <c r="Y15" s="1"/>
      <c r="Z15" s="1"/>
    </row>
    <row r="16" spans="1:26" ht="12" customHeight="1">
      <c r="A16" s="27" t="s">
        <v>274</v>
      </c>
      <c r="B16" s="72">
        <v>30</v>
      </c>
      <c r="C16" s="74">
        <f>'Arriving 1'!C16</f>
        <v>0</v>
      </c>
      <c r="D16" s="73">
        <f>'Arriving 1'!D16</f>
        <v>2</v>
      </c>
      <c r="E16" s="73">
        <f>'Arriving 1'!E16</f>
        <v>0</v>
      </c>
      <c r="F16" s="73">
        <f>'Arriving 1'!F16</f>
        <v>1</v>
      </c>
      <c r="G16" s="73">
        <f>'Arriving 1'!G16</f>
        <v>1</v>
      </c>
      <c r="H16" s="73">
        <f>'Arriving 1'!H16</f>
        <v>0</v>
      </c>
      <c r="I16" s="73">
        <f>'Arriving 1'!I16</f>
        <v>0</v>
      </c>
      <c r="J16" s="73">
        <f>'Arriving 1'!J16</f>
        <v>1</v>
      </c>
      <c r="K16" s="73">
        <f>'Arriving 1'!K16</f>
        <v>3</v>
      </c>
      <c r="L16" s="73">
        <f>'Arriving 1'!L16</f>
        <v>1</v>
      </c>
      <c r="M16" s="73">
        <f>'Arriving 1'!M16</f>
        <v>3</v>
      </c>
      <c r="N16" s="73">
        <f>'Arriving 1'!N16</f>
        <v>1</v>
      </c>
      <c r="O16" s="73">
        <f>'Arriving 1'!O16</f>
        <v>1</v>
      </c>
      <c r="P16" s="73">
        <f>'Arriving 1'!P16</f>
        <v>0</v>
      </c>
      <c r="Q16" s="73">
        <f>'Arriving 1'!Q16</f>
        <v>0</v>
      </c>
      <c r="R16" s="73">
        <f>'Arriving 1'!R16</f>
        <v>0</v>
      </c>
      <c r="S16" s="96">
        <f t="shared" si="0"/>
        <v>14</v>
      </c>
      <c r="T16" s="1"/>
      <c r="U16" s="1"/>
      <c r="V16" s="1"/>
      <c r="W16" s="1"/>
      <c r="X16" s="1"/>
      <c r="Y16" s="1"/>
      <c r="Z16" s="1"/>
    </row>
    <row r="17" spans="1:26" ht="12" customHeight="1">
      <c r="A17" s="28" t="s">
        <v>270</v>
      </c>
      <c r="B17" s="51">
        <v>41</v>
      </c>
      <c r="C17" s="51"/>
      <c r="D17" s="1"/>
      <c r="E17" s="1"/>
      <c r="F17" s="1"/>
      <c r="G17" s="1"/>
      <c r="H17" s="1"/>
      <c r="I17" s="1"/>
      <c r="J17" s="1"/>
      <c r="K17" s="1"/>
      <c r="L17" s="1"/>
      <c r="M17" s="1"/>
      <c r="N17" s="1"/>
      <c r="O17" s="1"/>
      <c r="P17" s="1"/>
      <c r="Q17" s="1"/>
      <c r="R17" s="1"/>
      <c r="S17" s="28">
        <f t="shared" si="0"/>
        <v>0</v>
      </c>
      <c r="T17" s="1"/>
      <c r="U17" s="1"/>
      <c r="V17" s="1"/>
      <c r="W17" s="1"/>
      <c r="X17" s="1"/>
      <c r="Y17" s="1"/>
      <c r="Z17" s="1"/>
    </row>
    <row r="18" spans="1:26" ht="12" customHeight="1">
      <c r="A18" s="28" t="s">
        <v>275</v>
      </c>
      <c r="B18" s="51">
        <v>101</v>
      </c>
      <c r="C18" s="58">
        <f>'Arriving 1'!C18</f>
        <v>0</v>
      </c>
      <c r="D18" s="52">
        <f>'Arriving 1'!D18</f>
        <v>0</v>
      </c>
      <c r="E18" s="52">
        <f>'Arriving 1'!E18</f>
        <v>0</v>
      </c>
      <c r="F18" s="52">
        <f>'Arriving 1'!F18</f>
        <v>0</v>
      </c>
      <c r="G18" s="52">
        <f>'Arriving 1'!G18</f>
        <v>0</v>
      </c>
      <c r="H18" s="52">
        <f>'Arriving 1'!H18</f>
        <v>0</v>
      </c>
      <c r="I18" s="52">
        <f>'Arriving 1'!I18</f>
        <v>0</v>
      </c>
      <c r="J18" s="52">
        <f>'Arriving 1'!J18</f>
        <v>0</v>
      </c>
      <c r="K18" s="52">
        <f>'Arriving 1'!K18</f>
        <v>0</v>
      </c>
      <c r="L18" s="52">
        <f>'Arriving 1'!L18</f>
        <v>1</v>
      </c>
      <c r="M18" s="52">
        <f>'Arriving 1'!M18</f>
        <v>0</v>
      </c>
      <c r="N18" s="52">
        <f>'Arriving 1'!N18</f>
        <v>1</v>
      </c>
      <c r="O18" s="52">
        <f>'Arriving 1'!O18</f>
        <v>0</v>
      </c>
      <c r="P18" s="52">
        <f>'Arriving 1'!P18</f>
        <v>0</v>
      </c>
      <c r="Q18" s="52">
        <f>'Arriving 1'!Q18</f>
        <v>0</v>
      </c>
      <c r="R18" s="52">
        <f>'Arriving 1'!R18</f>
        <v>0</v>
      </c>
      <c r="S18" s="59">
        <f t="shared" si="0"/>
        <v>2</v>
      </c>
      <c r="T18" s="1"/>
      <c r="U18" s="1"/>
      <c r="V18" s="1"/>
      <c r="W18" s="1"/>
      <c r="X18" s="1"/>
      <c r="Y18" s="1"/>
      <c r="Z18" s="1"/>
    </row>
    <row r="19" spans="1:26" ht="12" customHeight="1">
      <c r="A19" s="28" t="s">
        <v>272</v>
      </c>
      <c r="B19" s="51">
        <v>150</v>
      </c>
      <c r="C19" s="51"/>
      <c r="D19" s="1"/>
      <c r="E19" s="1"/>
      <c r="F19" s="1"/>
      <c r="G19" s="1"/>
      <c r="H19" s="1"/>
      <c r="I19" s="1"/>
      <c r="J19" s="1"/>
      <c r="K19" s="1"/>
      <c r="L19" s="1"/>
      <c r="M19" s="1"/>
      <c r="N19" s="1"/>
      <c r="O19" s="1"/>
      <c r="P19" s="1"/>
      <c r="Q19" s="1"/>
      <c r="R19" s="1"/>
      <c r="S19" s="28">
        <f t="shared" si="0"/>
        <v>0</v>
      </c>
      <c r="T19" s="1"/>
      <c r="U19" s="1"/>
      <c r="V19" s="1"/>
      <c r="W19" s="1"/>
      <c r="X19" s="1"/>
      <c r="Y19" s="1"/>
      <c r="Z19" s="1"/>
    </row>
    <row r="20" spans="1:26" ht="12" customHeight="1">
      <c r="A20" s="28" t="s">
        <v>276</v>
      </c>
      <c r="B20" s="51">
        <v>201</v>
      </c>
      <c r="C20" s="51"/>
      <c r="D20" s="1"/>
      <c r="E20" s="1"/>
      <c r="F20" s="1"/>
      <c r="G20" s="1"/>
      <c r="H20" s="1"/>
      <c r="I20" s="1"/>
      <c r="J20" s="1"/>
      <c r="K20" s="1"/>
      <c r="L20" s="1"/>
      <c r="M20" s="1"/>
      <c r="N20" s="1"/>
      <c r="O20" s="1"/>
      <c r="P20" s="1"/>
      <c r="Q20" s="1"/>
      <c r="R20" s="1"/>
      <c r="S20" s="28">
        <f t="shared" si="0"/>
        <v>0</v>
      </c>
      <c r="T20" s="1"/>
      <c r="U20" s="1"/>
      <c r="V20" s="1"/>
      <c r="W20" s="1"/>
      <c r="X20" s="1"/>
      <c r="Y20" s="1"/>
      <c r="Z20" s="1"/>
    </row>
    <row r="21" spans="1:26" ht="12" customHeight="1">
      <c r="A21" s="28"/>
      <c r="B21" s="51">
        <v>202</v>
      </c>
      <c r="C21" s="51"/>
      <c r="D21" s="1"/>
      <c r="E21" s="1"/>
      <c r="F21" s="1"/>
      <c r="G21" s="1"/>
      <c r="H21" s="1"/>
      <c r="I21" s="1"/>
      <c r="J21" s="1"/>
      <c r="K21" s="1"/>
      <c r="L21" s="1"/>
      <c r="M21" s="1"/>
      <c r="N21" s="1"/>
      <c r="O21" s="1"/>
      <c r="P21" s="1"/>
      <c r="Q21" s="1"/>
      <c r="R21" s="1"/>
      <c r="S21" s="28">
        <f t="shared" si="0"/>
        <v>0</v>
      </c>
      <c r="T21" s="1"/>
      <c r="U21" s="1"/>
      <c r="V21" s="1"/>
      <c r="W21" s="1"/>
      <c r="X21" s="1"/>
      <c r="Y21" s="1"/>
      <c r="Z21" s="1"/>
    </row>
    <row r="22" spans="1:26" ht="12" customHeight="1">
      <c r="A22" s="28"/>
      <c r="B22" s="51">
        <v>237</v>
      </c>
      <c r="C22" s="51"/>
      <c r="D22" s="1"/>
      <c r="E22" s="1"/>
      <c r="F22" s="1"/>
      <c r="G22" s="1"/>
      <c r="H22" s="1"/>
      <c r="I22" s="1"/>
      <c r="J22" s="1"/>
      <c r="K22" s="1"/>
      <c r="L22" s="1"/>
      <c r="M22" s="1"/>
      <c r="N22" s="1"/>
      <c r="O22" s="1"/>
      <c r="P22" s="1"/>
      <c r="Q22" s="1"/>
      <c r="R22" s="1"/>
      <c r="S22" s="28">
        <f t="shared" si="0"/>
        <v>0</v>
      </c>
      <c r="T22" s="1"/>
      <c r="U22" s="1"/>
      <c r="V22" s="1"/>
      <c r="W22" s="1"/>
      <c r="X22" s="1"/>
      <c r="Y22" s="1"/>
      <c r="Z22" s="1"/>
    </row>
    <row r="23" spans="1:26" ht="12" customHeight="1">
      <c r="A23" s="36"/>
      <c r="B23" s="207" t="s">
        <v>183</v>
      </c>
      <c r="C23" s="208">
        <f t="shared" ref="C23:R23" si="2">SUM(C16:C22)</f>
        <v>0</v>
      </c>
      <c r="D23" s="98">
        <f t="shared" si="2"/>
        <v>2</v>
      </c>
      <c r="E23" s="98">
        <f t="shared" si="2"/>
        <v>0</v>
      </c>
      <c r="F23" s="98">
        <f t="shared" si="2"/>
        <v>1</v>
      </c>
      <c r="G23" s="98">
        <f t="shared" si="2"/>
        <v>1</v>
      </c>
      <c r="H23" s="98">
        <f t="shared" si="2"/>
        <v>0</v>
      </c>
      <c r="I23" s="98">
        <f t="shared" si="2"/>
        <v>0</v>
      </c>
      <c r="J23" s="98">
        <f t="shared" si="2"/>
        <v>1</v>
      </c>
      <c r="K23" s="98">
        <f t="shared" si="2"/>
        <v>3</v>
      </c>
      <c r="L23" s="98">
        <f t="shared" si="2"/>
        <v>2</v>
      </c>
      <c r="M23" s="98">
        <f t="shared" si="2"/>
        <v>3</v>
      </c>
      <c r="N23" s="98">
        <f t="shared" si="2"/>
        <v>2</v>
      </c>
      <c r="O23" s="98">
        <f t="shared" si="2"/>
        <v>1</v>
      </c>
      <c r="P23" s="98">
        <f t="shared" si="2"/>
        <v>0</v>
      </c>
      <c r="Q23" s="98">
        <f t="shared" si="2"/>
        <v>0</v>
      </c>
      <c r="R23" s="98">
        <f t="shared" si="2"/>
        <v>0</v>
      </c>
      <c r="S23" s="99">
        <f t="shared" si="0"/>
        <v>16</v>
      </c>
      <c r="T23" s="1"/>
      <c r="U23" s="1"/>
      <c r="V23" s="1"/>
      <c r="W23" s="1"/>
      <c r="X23" s="1"/>
      <c r="Y23" s="1"/>
      <c r="Z23" s="1"/>
    </row>
    <row r="24" spans="1:26" ht="12" customHeight="1">
      <c r="A24" s="27" t="s">
        <v>277</v>
      </c>
      <c r="B24" s="72">
        <v>30</v>
      </c>
      <c r="C24" s="209">
        <v>0</v>
      </c>
      <c r="D24" s="210">
        <v>0</v>
      </c>
      <c r="E24" s="210">
        <v>0</v>
      </c>
      <c r="F24" s="210">
        <v>1</v>
      </c>
      <c r="G24" s="210">
        <v>1</v>
      </c>
      <c r="H24" s="210">
        <v>1</v>
      </c>
      <c r="I24" s="210">
        <v>1</v>
      </c>
      <c r="J24" s="210">
        <v>1</v>
      </c>
      <c r="K24" s="210">
        <v>1</v>
      </c>
      <c r="L24" s="210">
        <v>0</v>
      </c>
      <c r="M24" s="210">
        <v>0</v>
      </c>
      <c r="N24" s="210">
        <v>0</v>
      </c>
      <c r="O24" s="210">
        <v>0</v>
      </c>
      <c r="P24" s="210">
        <v>0</v>
      </c>
      <c r="Q24" s="210">
        <v>0</v>
      </c>
      <c r="R24" s="210">
        <v>0</v>
      </c>
      <c r="S24" s="96">
        <f t="shared" si="0"/>
        <v>6</v>
      </c>
      <c r="T24" s="1"/>
      <c r="U24" s="1"/>
      <c r="V24" s="1"/>
      <c r="W24" s="1"/>
      <c r="X24" s="1"/>
      <c r="Y24" s="1"/>
      <c r="Z24" s="1"/>
    </row>
    <row r="25" spans="1:26" ht="12" customHeight="1">
      <c r="A25" s="28" t="s">
        <v>270</v>
      </c>
      <c r="B25" s="51">
        <v>41</v>
      </c>
      <c r="C25" s="51"/>
      <c r="D25" s="1"/>
      <c r="E25" s="1"/>
      <c r="F25" s="1"/>
      <c r="G25" s="1"/>
      <c r="H25" s="1"/>
      <c r="I25" s="1"/>
      <c r="J25" s="1"/>
      <c r="K25" s="1"/>
      <c r="L25" s="1"/>
      <c r="M25" s="1"/>
      <c r="N25" s="1"/>
      <c r="O25" s="1"/>
      <c r="P25" s="1"/>
      <c r="Q25" s="1"/>
      <c r="R25" s="1"/>
      <c r="S25" s="28">
        <f t="shared" si="0"/>
        <v>0</v>
      </c>
      <c r="T25" s="1"/>
      <c r="U25" s="1"/>
      <c r="V25" s="1"/>
      <c r="W25" s="1"/>
      <c r="X25" s="1"/>
      <c r="Y25" s="1"/>
      <c r="Z25" s="1"/>
    </row>
    <row r="26" spans="1:26" ht="12" customHeight="1">
      <c r="A26" s="28" t="s">
        <v>275</v>
      </c>
      <c r="B26" s="51">
        <v>101</v>
      </c>
      <c r="C26" s="211">
        <v>0</v>
      </c>
      <c r="D26" s="69">
        <v>0</v>
      </c>
      <c r="E26" s="69">
        <v>0</v>
      </c>
      <c r="F26" s="69">
        <v>1</v>
      </c>
      <c r="G26" s="69">
        <v>1</v>
      </c>
      <c r="H26" s="69">
        <v>1</v>
      </c>
      <c r="I26" s="69">
        <v>2</v>
      </c>
      <c r="J26" s="69">
        <v>0</v>
      </c>
      <c r="K26" s="69">
        <v>0</v>
      </c>
      <c r="L26" s="69">
        <v>0</v>
      </c>
      <c r="M26" s="69">
        <v>0</v>
      </c>
      <c r="N26" s="69">
        <v>0</v>
      </c>
      <c r="O26" s="69">
        <v>0</v>
      </c>
      <c r="P26" s="69">
        <v>1</v>
      </c>
      <c r="Q26" s="69">
        <v>1</v>
      </c>
      <c r="R26" s="69">
        <v>0</v>
      </c>
      <c r="S26" s="28">
        <f t="shared" si="0"/>
        <v>7</v>
      </c>
      <c r="T26" s="1"/>
      <c r="U26" s="1"/>
      <c r="V26" s="1"/>
      <c r="W26" s="1"/>
      <c r="X26" s="1"/>
      <c r="Y26" s="1"/>
      <c r="Z26" s="1"/>
    </row>
    <row r="27" spans="1:26" ht="12" customHeight="1">
      <c r="A27" s="28" t="s">
        <v>272</v>
      </c>
      <c r="B27" s="51">
        <v>150</v>
      </c>
      <c r="C27" s="51"/>
      <c r="D27" s="1"/>
      <c r="E27" s="1"/>
      <c r="F27" s="1"/>
      <c r="G27" s="1"/>
      <c r="H27" s="1"/>
      <c r="I27" s="1"/>
      <c r="J27" s="1"/>
      <c r="K27" s="1"/>
      <c r="L27" s="1"/>
      <c r="M27" s="1"/>
      <c r="N27" s="1"/>
      <c r="O27" s="1"/>
      <c r="P27" s="1"/>
      <c r="Q27" s="1"/>
      <c r="R27" s="1"/>
      <c r="S27" s="28">
        <f t="shared" si="0"/>
        <v>0</v>
      </c>
      <c r="T27" s="1"/>
      <c r="U27" s="1"/>
      <c r="V27" s="1"/>
      <c r="W27" s="1"/>
      <c r="X27" s="1"/>
      <c r="Y27" s="1"/>
      <c r="Z27" s="1"/>
    </row>
    <row r="28" spans="1:26" ht="12" customHeight="1">
      <c r="A28" s="28" t="s">
        <v>276</v>
      </c>
      <c r="B28" s="51">
        <v>201</v>
      </c>
      <c r="C28" s="51"/>
      <c r="D28" s="1"/>
      <c r="E28" s="1"/>
      <c r="F28" s="1"/>
      <c r="G28" s="1"/>
      <c r="H28" s="1"/>
      <c r="I28" s="1"/>
      <c r="J28" s="1"/>
      <c r="K28" s="1"/>
      <c r="L28" s="1"/>
      <c r="M28" s="1"/>
      <c r="N28" s="1"/>
      <c r="O28" s="1"/>
      <c r="P28" s="1"/>
      <c r="Q28" s="1"/>
      <c r="R28" s="1"/>
      <c r="S28" s="28">
        <f t="shared" si="0"/>
        <v>0</v>
      </c>
      <c r="T28" s="1"/>
      <c r="U28" s="1"/>
      <c r="V28" s="1"/>
      <c r="W28" s="1"/>
      <c r="X28" s="1"/>
      <c r="Y28" s="1"/>
      <c r="Z28" s="1"/>
    </row>
    <row r="29" spans="1:26" ht="12" customHeight="1">
      <c r="A29" s="28"/>
      <c r="B29" s="51">
        <v>202</v>
      </c>
      <c r="C29" s="51"/>
      <c r="D29" s="1"/>
      <c r="E29" s="1"/>
      <c r="F29" s="1"/>
      <c r="G29" s="1"/>
      <c r="H29" s="1"/>
      <c r="I29" s="1"/>
      <c r="J29" s="1"/>
      <c r="K29" s="1"/>
      <c r="L29" s="1"/>
      <c r="M29" s="1"/>
      <c r="N29" s="1"/>
      <c r="O29" s="1"/>
      <c r="P29" s="1"/>
      <c r="Q29" s="1"/>
      <c r="R29" s="1"/>
      <c r="S29" s="28">
        <f t="shared" si="0"/>
        <v>0</v>
      </c>
      <c r="T29" s="1"/>
      <c r="U29" s="1"/>
      <c r="V29" s="1"/>
      <c r="W29" s="1"/>
      <c r="X29" s="1"/>
      <c r="Y29" s="1"/>
      <c r="Z29" s="1"/>
    </row>
    <row r="30" spans="1:26" ht="12" customHeight="1">
      <c r="A30" s="28"/>
      <c r="B30" s="51">
        <v>237</v>
      </c>
      <c r="C30" s="51"/>
      <c r="D30" s="1"/>
      <c r="E30" s="1"/>
      <c r="F30" s="1"/>
      <c r="G30" s="1"/>
      <c r="H30" s="1"/>
      <c r="I30" s="1"/>
      <c r="J30" s="1"/>
      <c r="K30" s="1"/>
      <c r="L30" s="1"/>
      <c r="M30" s="1"/>
      <c r="N30" s="1"/>
      <c r="O30" s="1"/>
      <c r="P30" s="1"/>
      <c r="Q30" s="1"/>
      <c r="R30" s="1"/>
      <c r="S30" s="28">
        <f t="shared" si="0"/>
        <v>0</v>
      </c>
      <c r="T30" s="1"/>
      <c r="U30" s="1"/>
      <c r="V30" s="1"/>
      <c r="W30" s="1"/>
      <c r="X30" s="1"/>
      <c r="Y30" s="1"/>
      <c r="Z30" s="1"/>
    </row>
    <row r="31" spans="1:26" ht="12" customHeight="1">
      <c r="A31" s="36"/>
      <c r="B31" s="207" t="s">
        <v>183</v>
      </c>
      <c r="C31" s="208">
        <f t="shared" ref="C31:R31" si="3">SUM(C24:C30)</f>
        <v>0</v>
      </c>
      <c r="D31" s="98">
        <f t="shared" si="3"/>
        <v>0</v>
      </c>
      <c r="E31" s="98">
        <f t="shared" si="3"/>
        <v>0</v>
      </c>
      <c r="F31" s="98">
        <f t="shared" si="3"/>
        <v>2</v>
      </c>
      <c r="G31" s="98">
        <f t="shared" si="3"/>
        <v>2</v>
      </c>
      <c r="H31" s="98">
        <f t="shared" si="3"/>
        <v>2</v>
      </c>
      <c r="I31" s="98">
        <f t="shared" si="3"/>
        <v>3</v>
      </c>
      <c r="J31" s="98">
        <f t="shared" si="3"/>
        <v>1</v>
      </c>
      <c r="K31" s="98">
        <f t="shared" si="3"/>
        <v>1</v>
      </c>
      <c r="L31" s="98">
        <f t="shared" si="3"/>
        <v>0</v>
      </c>
      <c r="M31" s="98">
        <f t="shared" si="3"/>
        <v>0</v>
      </c>
      <c r="N31" s="98">
        <f t="shared" si="3"/>
        <v>0</v>
      </c>
      <c r="O31" s="98">
        <f t="shared" si="3"/>
        <v>0</v>
      </c>
      <c r="P31" s="98">
        <f t="shared" si="3"/>
        <v>1</v>
      </c>
      <c r="Q31" s="98">
        <f t="shared" si="3"/>
        <v>1</v>
      </c>
      <c r="R31" s="98">
        <f t="shared" si="3"/>
        <v>0</v>
      </c>
      <c r="S31" s="99">
        <f t="shared" si="0"/>
        <v>13</v>
      </c>
      <c r="T31" s="1"/>
      <c r="U31" s="1"/>
      <c r="V31" s="1"/>
      <c r="W31" s="1"/>
      <c r="X31" s="1"/>
      <c r="Y31" s="1"/>
      <c r="Z31" s="1"/>
    </row>
    <row r="32" spans="1:26" ht="12" customHeight="1">
      <c r="A32" s="27" t="s">
        <v>269</v>
      </c>
      <c r="B32" s="72">
        <v>30</v>
      </c>
      <c r="C32" s="212"/>
      <c r="D32" s="213"/>
      <c r="E32" s="213"/>
      <c r="F32" s="213"/>
      <c r="G32" s="213"/>
      <c r="H32" s="213"/>
      <c r="I32" s="213"/>
      <c r="J32" s="213"/>
      <c r="K32" s="213"/>
      <c r="L32" s="213"/>
      <c r="M32" s="213"/>
      <c r="N32" s="213"/>
      <c r="O32" s="213"/>
      <c r="P32" s="213"/>
      <c r="Q32" s="213"/>
      <c r="R32" s="213"/>
      <c r="S32" s="27">
        <f t="shared" si="0"/>
        <v>0</v>
      </c>
      <c r="T32" s="1"/>
      <c r="U32" s="1"/>
      <c r="V32" s="1"/>
      <c r="W32" s="1"/>
      <c r="X32" s="1"/>
      <c r="Y32" s="1"/>
      <c r="Z32" s="1"/>
    </row>
    <row r="33" spans="1:26" ht="12" customHeight="1">
      <c r="A33" s="28" t="s">
        <v>270</v>
      </c>
      <c r="B33" s="51">
        <v>41</v>
      </c>
      <c r="C33" s="51"/>
      <c r="D33" s="1"/>
      <c r="E33" s="1"/>
      <c r="F33" s="1"/>
      <c r="G33" s="1"/>
      <c r="H33" s="1"/>
      <c r="I33" s="1"/>
      <c r="J33" s="1"/>
      <c r="K33" s="1"/>
      <c r="L33" s="1"/>
      <c r="M33" s="1"/>
      <c r="N33" s="1"/>
      <c r="O33" s="1"/>
      <c r="P33" s="1"/>
      <c r="Q33" s="1"/>
      <c r="R33" s="1"/>
      <c r="S33" s="28">
        <f t="shared" si="0"/>
        <v>0</v>
      </c>
      <c r="T33" s="1"/>
      <c r="U33" s="1"/>
      <c r="V33" s="1"/>
      <c r="W33" s="1"/>
      <c r="X33" s="1"/>
      <c r="Y33" s="1"/>
      <c r="Z33" s="1"/>
    </row>
    <row r="34" spans="1:26" ht="12" customHeight="1">
      <c r="A34" s="28" t="s">
        <v>276</v>
      </c>
      <c r="B34" s="51">
        <v>101</v>
      </c>
      <c r="C34" s="214">
        <v>0</v>
      </c>
      <c r="D34" s="215">
        <v>0</v>
      </c>
      <c r="E34" s="215">
        <v>0</v>
      </c>
      <c r="F34" s="215">
        <v>0</v>
      </c>
      <c r="G34" s="215">
        <v>0</v>
      </c>
      <c r="H34" s="215">
        <v>0</v>
      </c>
      <c r="I34" s="215">
        <v>0</v>
      </c>
      <c r="J34" s="215">
        <v>0</v>
      </c>
      <c r="K34" s="215">
        <v>0</v>
      </c>
      <c r="L34" s="215">
        <v>0</v>
      </c>
      <c r="M34" s="215">
        <v>0</v>
      </c>
      <c r="N34" s="215">
        <v>0</v>
      </c>
      <c r="O34" s="215">
        <v>0</v>
      </c>
      <c r="P34" s="215">
        <v>0</v>
      </c>
      <c r="Q34" s="215">
        <v>0</v>
      </c>
      <c r="R34" s="215">
        <v>0</v>
      </c>
      <c r="S34" s="59">
        <f t="shared" si="0"/>
        <v>0</v>
      </c>
      <c r="T34" s="1"/>
      <c r="U34" s="1"/>
      <c r="V34" s="1"/>
      <c r="W34" s="1"/>
      <c r="X34" s="1"/>
      <c r="Y34" s="1"/>
      <c r="Z34" s="1"/>
    </row>
    <row r="35" spans="1:26" ht="12" customHeight="1">
      <c r="A35" s="28" t="s">
        <v>272</v>
      </c>
      <c r="B35" s="51">
        <v>150</v>
      </c>
      <c r="C35" s="51"/>
      <c r="D35" s="1"/>
      <c r="E35" s="1"/>
      <c r="F35" s="1"/>
      <c r="G35" s="1"/>
      <c r="H35" s="1"/>
      <c r="I35" s="1"/>
      <c r="J35" s="1"/>
      <c r="K35" s="1"/>
      <c r="L35" s="1"/>
      <c r="M35" s="1"/>
      <c r="N35" s="1"/>
      <c r="O35" s="1"/>
      <c r="P35" s="1"/>
      <c r="Q35" s="1"/>
      <c r="R35" s="1"/>
      <c r="S35" s="28">
        <f t="shared" si="0"/>
        <v>0</v>
      </c>
      <c r="T35" s="1"/>
      <c r="U35" s="1"/>
      <c r="V35" s="1"/>
      <c r="W35" s="1"/>
      <c r="X35" s="1"/>
      <c r="Y35" s="1"/>
      <c r="Z35" s="1"/>
    </row>
    <row r="36" spans="1:26" ht="12" customHeight="1">
      <c r="A36" s="28" t="s">
        <v>278</v>
      </c>
      <c r="B36" s="51">
        <v>201</v>
      </c>
      <c r="C36" s="51"/>
      <c r="D36" s="1"/>
      <c r="E36" s="1"/>
      <c r="F36" s="1"/>
      <c r="G36" s="1"/>
      <c r="H36" s="1"/>
      <c r="I36" s="1"/>
      <c r="J36" s="1"/>
      <c r="K36" s="1"/>
      <c r="L36" s="1"/>
      <c r="M36" s="1"/>
      <c r="N36" s="1"/>
      <c r="O36" s="1"/>
      <c r="P36" s="1"/>
      <c r="Q36" s="1"/>
      <c r="R36" s="1"/>
      <c r="S36" s="28">
        <f t="shared" si="0"/>
        <v>0</v>
      </c>
      <c r="T36" s="1"/>
      <c r="U36" s="1"/>
      <c r="V36" s="1"/>
      <c r="W36" s="1"/>
      <c r="X36" s="1"/>
      <c r="Y36" s="1"/>
      <c r="Z36" s="1"/>
    </row>
    <row r="37" spans="1:26" ht="12" customHeight="1">
      <c r="A37" s="28"/>
      <c r="B37" s="51">
        <v>202</v>
      </c>
      <c r="C37" s="51"/>
      <c r="D37" s="1"/>
      <c r="E37" s="1"/>
      <c r="F37" s="1"/>
      <c r="G37" s="1"/>
      <c r="H37" s="1"/>
      <c r="I37" s="1"/>
      <c r="J37" s="1"/>
      <c r="K37" s="1"/>
      <c r="L37" s="1"/>
      <c r="M37" s="1"/>
      <c r="N37" s="1"/>
      <c r="O37" s="1"/>
      <c r="P37" s="1"/>
      <c r="Q37" s="1"/>
      <c r="R37" s="1"/>
      <c r="S37" s="28">
        <f t="shared" si="0"/>
        <v>0</v>
      </c>
      <c r="T37" s="1"/>
      <c r="U37" s="1"/>
      <c r="V37" s="1"/>
      <c r="W37" s="1"/>
      <c r="X37" s="1"/>
      <c r="Y37" s="1"/>
      <c r="Z37" s="1"/>
    </row>
    <row r="38" spans="1:26" ht="12" customHeight="1">
      <c r="A38" s="28"/>
      <c r="B38" s="51">
        <v>237</v>
      </c>
      <c r="C38" s="51"/>
      <c r="D38" s="1"/>
      <c r="E38" s="1"/>
      <c r="F38" s="1"/>
      <c r="G38" s="1"/>
      <c r="H38" s="1"/>
      <c r="I38" s="1"/>
      <c r="J38" s="1"/>
      <c r="K38" s="1"/>
      <c r="L38" s="1"/>
      <c r="M38" s="1"/>
      <c r="N38" s="1"/>
      <c r="O38" s="1"/>
      <c r="P38" s="1"/>
      <c r="Q38" s="1"/>
      <c r="R38" s="1"/>
      <c r="S38" s="28">
        <f t="shared" si="0"/>
        <v>0</v>
      </c>
      <c r="T38" s="1"/>
      <c r="U38" s="1"/>
      <c r="V38" s="1"/>
      <c r="W38" s="1"/>
      <c r="X38" s="1"/>
      <c r="Y38" s="1"/>
      <c r="Z38" s="1"/>
    </row>
    <row r="39" spans="1:26" ht="12" customHeight="1">
      <c r="A39" s="36"/>
      <c r="B39" s="207" t="s">
        <v>183</v>
      </c>
      <c r="C39" s="207">
        <f t="shared" ref="C39:R39" si="4">SUM(C32:C38)</f>
        <v>0</v>
      </c>
      <c r="D39" s="100">
        <f t="shared" si="4"/>
        <v>0</v>
      </c>
      <c r="E39" s="100">
        <f t="shared" si="4"/>
        <v>0</v>
      </c>
      <c r="F39" s="100">
        <f t="shared" si="4"/>
        <v>0</v>
      </c>
      <c r="G39" s="100">
        <f t="shared" si="4"/>
        <v>0</v>
      </c>
      <c r="H39" s="100">
        <f t="shared" si="4"/>
        <v>0</v>
      </c>
      <c r="I39" s="100">
        <f t="shared" si="4"/>
        <v>0</v>
      </c>
      <c r="J39" s="100">
        <f t="shared" si="4"/>
        <v>0</v>
      </c>
      <c r="K39" s="100">
        <f t="shared" si="4"/>
        <v>0</v>
      </c>
      <c r="L39" s="100">
        <f t="shared" si="4"/>
        <v>0</v>
      </c>
      <c r="M39" s="100">
        <f t="shared" si="4"/>
        <v>0</v>
      </c>
      <c r="N39" s="100">
        <f t="shared" si="4"/>
        <v>0</v>
      </c>
      <c r="O39" s="100">
        <f t="shared" si="4"/>
        <v>0</v>
      </c>
      <c r="P39" s="100">
        <f t="shared" si="4"/>
        <v>0</v>
      </c>
      <c r="Q39" s="100">
        <f t="shared" si="4"/>
        <v>0</v>
      </c>
      <c r="R39" s="100">
        <f t="shared" si="4"/>
        <v>0</v>
      </c>
      <c r="S39" s="97">
        <f t="shared" si="0"/>
        <v>0</v>
      </c>
      <c r="T39" s="1"/>
      <c r="U39" s="1"/>
      <c r="V39" s="1"/>
      <c r="W39" s="1"/>
      <c r="X39" s="1"/>
      <c r="Y39" s="1"/>
      <c r="Z39" s="1"/>
    </row>
    <row r="40" spans="1:26" ht="12" customHeight="1">
      <c r="A40" s="27" t="s">
        <v>279</v>
      </c>
      <c r="B40" s="72">
        <v>30</v>
      </c>
      <c r="C40" s="72"/>
      <c r="D40" s="13"/>
      <c r="E40" s="13"/>
      <c r="F40" s="13"/>
      <c r="G40" s="13"/>
      <c r="H40" s="13"/>
      <c r="I40" s="213"/>
      <c r="J40" s="213"/>
      <c r="K40" s="13"/>
      <c r="L40" s="13"/>
      <c r="M40" s="213"/>
      <c r="N40" s="13"/>
      <c r="O40" s="13"/>
      <c r="P40" s="13"/>
      <c r="Q40" s="13"/>
      <c r="R40" s="13"/>
      <c r="S40" s="27">
        <f t="shared" si="0"/>
        <v>0</v>
      </c>
      <c r="T40" s="1"/>
      <c r="U40" s="1"/>
      <c r="V40" s="1"/>
      <c r="W40" s="1"/>
      <c r="X40" s="1"/>
      <c r="Y40" s="1"/>
      <c r="Z40" s="1"/>
    </row>
    <row r="41" spans="1:26" ht="12" customHeight="1">
      <c r="A41" s="28" t="s">
        <v>270</v>
      </c>
      <c r="B41" s="51">
        <v>41</v>
      </c>
      <c r="C41" s="51"/>
      <c r="D41" s="1"/>
      <c r="E41" s="1"/>
      <c r="F41" s="1"/>
      <c r="G41" s="1"/>
      <c r="H41" s="1"/>
      <c r="I41" s="1"/>
      <c r="J41" s="1"/>
      <c r="K41" s="1"/>
      <c r="L41" s="1"/>
      <c r="M41" s="1"/>
      <c r="N41" s="1"/>
      <c r="O41" s="1"/>
      <c r="P41" s="1"/>
      <c r="Q41" s="1"/>
      <c r="R41" s="1"/>
      <c r="S41" s="28">
        <f t="shared" si="0"/>
        <v>0</v>
      </c>
      <c r="T41" s="1"/>
      <c r="U41" s="1"/>
      <c r="V41" s="1"/>
      <c r="W41" s="1"/>
      <c r="X41" s="1"/>
      <c r="Y41" s="1"/>
      <c r="Z41" s="1"/>
    </row>
    <row r="42" spans="1:26" ht="12" customHeight="1">
      <c r="A42" s="28" t="s">
        <v>280</v>
      </c>
      <c r="B42" s="51">
        <v>101</v>
      </c>
      <c r="C42" s="214">
        <v>0</v>
      </c>
      <c r="D42" s="215">
        <v>0</v>
      </c>
      <c r="E42" s="215">
        <v>0</v>
      </c>
      <c r="F42" s="215">
        <v>0</v>
      </c>
      <c r="G42" s="215">
        <v>0</v>
      </c>
      <c r="H42" s="215">
        <v>0</v>
      </c>
      <c r="I42" s="216">
        <v>1</v>
      </c>
      <c r="J42" s="216">
        <v>3</v>
      </c>
      <c r="K42" s="217">
        <v>0</v>
      </c>
      <c r="L42" s="217">
        <v>0</v>
      </c>
      <c r="M42" s="216">
        <v>1</v>
      </c>
      <c r="N42" s="218">
        <v>0</v>
      </c>
      <c r="O42" s="215">
        <v>0</v>
      </c>
      <c r="P42" s="215">
        <v>0</v>
      </c>
      <c r="Q42" s="215">
        <v>0</v>
      </c>
      <c r="R42" s="215">
        <v>0</v>
      </c>
      <c r="S42" s="219">
        <f t="shared" si="0"/>
        <v>5</v>
      </c>
      <c r="T42" s="1"/>
      <c r="U42" s="1"/>
      <c r="V42" s="1"/>
      <c r="W42" s="1"/>
      <c r="X42" s="1"/>
      <c r="Y42" s="1"/>
      <c r="Z42" s="1"/>
    </row>
    <row r="43" spans="1:26" ht="12" customHeight="1">
      <c r="A43" s="28" t="s">
        <v>272</v>
      </c>
      <c r="B43" s="51">
        <v>150</v>
      </c>
      <c r="C43" s="51"/>
      <c r="D43" s="1"/>
      <c r="E43" s="1"/>
      <c r="F43" s="1"/>
      <c r="G43" s="1"/>
      <c r="H43" s="1"/>
      <c r="I43" s="220"/>
      <c r="J43" s="220"/>
      <c r="K43" s="220"/>
      <c r="L43" s="220"/>
      <c r="M43" s="220"/>
      <c r="N43" s="220"/>
      <c r="O43" s="1"/>
      <c r="P43" s="1"/>
      <c r="Q43" s="1"/>
      <c r="R43" s="1"/>
      <c r="S43" s="28">
        <f t="shared" si="0"/>
        <v>0</v>
      </c>
      <c r="T43" s="1"/>
      <c r="U43" s="1"/>
      <c r="V43" s="1"/>
      <c r="W43" s="1"/>
      <c r="X43" s="1"/>
      <c r="Y43" s="1"/>
      <c r="Z43" s="1"/>
    </row>
    <row r="44" spans="1:26" ht="12" customHeight="1">
      <c r="A44" s="28" t="s">
        <v>276</v>
      </c>
      <c r="B44" s="51">
        <v>201</v>
      </c>
      <c r="C44" s="51"/>
      <c r="D44" s="1"/>
      <c r="E44" s="1"/>
      <c r="F44" s="1"/>
      <c r="G44" s="1"/>
      <c r="H44" s="1"/>
      <c r="I44" s="1"/>
      <c r="J44" s="1"/>
      <c r="K44" s="1"/>
      <c r="L44" s="1"/>
      <c r="M44" s="1"/>
      <c r="N44" s="1"/>
      <c r="O44" s="1"/>
      <c r="P44" s="1"/>
      <c r="Q44" s="1"/>
      <c r="R44" s="1"/>
      <c r="S44" s="28">
        <f t="shared" si="0"/>
        <v>0</v>
      </c>
      <c r="T44" s="1"/>
      <c r="U44" s="1"/>
      <c r="V44" s="1"/>
      <c r="W44" s="1"/>
      <c r="X44" s="1"/>
      <c r="Y44" s="1"/>
      <c r="Z44" s="1"/>
    </row>
    <row r="45" spans="1:26" ht="12" customHeight="1">
      <c r="A45" s="28"/>
      <c r="B45" s="51">
        <v>202</v>
      </c>
      <c r="C45" s="51"/>
      <c r="D45" s="1"/>
      <c r="E45" s="1"/>
      <c r="F45" s="1"/>
      <c r="G45" s="1"/>
      <c r="H45" s="1"/>
      <c r="I45" s="1"/>
      <c r="J45" s="1"/>
      <c r="K45" s="1"/>
      <c r="L45" s="1"/>
      <c r="M45" s="1"/>
      <c r="N45" s="1"/>
      <c r="O45" s="1"/>
      <c r="P45" s="1"/>
      <c r="Q45" s="1"/>
      <c r="R45" s="1"/>
      <c r="S45" s="28">
        <f t="shared" si="0"/>
        <v>0</v>
      </c>
      <c r="T45" s="1"/>
      <c r="U45" s="1"/>
      <c r="V45" s="1"/>
      <c r="W45" s="1"/>
      <c r="X45" s="1"/>
      <c r="Y45" s="1"/>
      <c r="Z45" s="1"/>
    </row>
    <row r="46" spans="1:26" ht="12" customHeight="1">
      <c r="A46" s="28"/>
      <c r="B46" s="51">
        <v>237</v>
      </c>
      <c r="C46" s="51"/>
      <c r="D46" s="1"/>
      <c r="E46" s="1"/>
      <c r="F46" s="1"/>
      <c r="G46" s="1"/>
      <c r="H46" s="1"/>
      <c r="I46" s="1"/>
      <c r="J46" s="1"/>
      <c r="K46" s="1"/>
      <c r="L46" s="1"/>
      <c r="M46" s="1"/>
      <c r="N46" s="1"/>
      <c r="O46" s="1"/>
      <c r="P46" s="1"/>
      <c r="Q46" s="1"/>
      <c r="R46" s="1"/>
      <c r="S46" s="28">
        <f t="shared" si="0"/>
        <v>0</v>
      </c>
      <c r="T46" s="1"/>
      <c r="U46" s="1"/>
      <c r="V46" s="1"/>
      <c r="W46" s="1"/>
      <c r="X46" s="1"/>
      <c r="Y46" s="1"/>
      <c r="Z46" s="1"/>
    </row>
    <row r="47" spans="1:26" ht="12" customHeight="1">
      <c r="A47" s="36"/>
      <c r="B47" s="207" t="s">
        <v>183</v>
      </c>
      <c r="C47" s="207">
        <f t="shared" ref="C47:R47" si="5">SUM(C40:C46)</f>
        <v>0</v>
      </c>
      <c r="D47" s="100">
        <f t="shared" si="5"/>
        <v>0</v>
      </c>
      <c r="E47" s="100">
        <f t="shared" si="5"/>
        <v>0</v>
      </c>
      <c r="F47" s="100">
        <f t="shared" si="5"/>
        <v>0</v>
      </c>
      <c r="G47" s="100">
        <f t="shared" si="5"/>
        <v>0</v>
      </c>
      <c r="H47" s="100">
        <f t="shared" si="5"/>
        <v>0</v>
      </c>
      <c r="I47" s="100">
        <f t="shared" si="5"/>
        <v>1</v>
      </c>
      <c r="J47" s="100">
        <f t="shared" si="5"/>
        <v>3</v>
      </c>
      <c r="K47" s="100">
        <f t="shared" si="5"/>
        <v>0</v>
      </c>
      <c r="L47" s="100">
        <f t="shared" si="5"/>
        <v>0</v>
      </c>
      <c r="M47" s="100">
        <f t="shared" si="5"/>
        <v>1</v>
      </c>
      <c r="N47" s="100">
        <f t="shared" si="5"/>
        <v>0</v>
      </c>
      <c r="O47" s="100">
        <f t="shared" si="5"/>
        <v>0</v>
      </c>
      <c r="P47" s="100">
        <f t="shared" si="5"/>
        <v>0</v>
      </c>
      <c r="Q47" s="100">
        <f t="shared" si="5"/>
        <v>0</v>
      </c>
      <c r="R47" s="100">
        <f t="shared" si="5"/>
        <v>0</v>
      </c>
      <c r="S47" s="97">
        <f t="shared" si="0"/>
        <v>5</v>
      </c>
      <c r="T47" s="1"/>
      <c r="U47" s="1"/>
      <c r="V47" s="1"/>
      <c r="W47" s="1"/>
      <c r="X47" s="1"/>
      <c r="Y47" s="1"/>
      <c r="Z47" s="1"/>
    </row>
    <row r="48" spans="1:26" ht="12" customHeight="1">
      <c r="A48" s="27" t="s">
        <v>269</v>
      </c>
      <c r="B48" s="72">
        <v>30</v>
      </c>
      <c r="C48" s="72"/>
      <c r="D48" s="13"/>
      <c r="E48" s="13"/>
      <c r="F48" s="13"/>
      <c r="G48" s="13"/>
      <c r="H48" s="13"/>
      <c r="I48" s="13"/>
      <c r="J48" s="13"/>
      <c r="K48" s="13"/>
      <c r="L48" s="13"/>
      <c r="M48" s="13"/>
      <c r="N48" s="13"/>
      <c r="O48" s="13"/>
      <c r="P48" s="13"/>
      <c r="Q48" s="13"/>
      <c r="R48" s="13"/>
      <c r="S48" s="27">
        <f t="shared" si="0"/>
        <v>0</v>
      </c>
      <c r="T48" s="1"/>
      <c r="U48" s="1"/>
      <c r="V48" s="1"/>
      <c r="W48" s="1"/>
      <c r="X48" s="1"/>
      <c r="Y48" s="1"/>
      <c r="Z48" s="1"/>
    </row>
    <row r="49" spans="1:26" ht="12" customHeight="1">
      <c r="A49" s="28" t="s">
        <v>270</v>
      </c>
      <c r="B49" s="51">
        <v>41</v>
      </c>
      <c r="C49" s="51"/>
      <c r="D49" s="1"/>
      <c r="E49" s="1"/>
      <c r="F49" s="1"/>
      <c r="G49" s="1"/>
      <c r="H49" s="1"/>
      <c r="I49" s="1"/>
      <c r="J49" s="1"/>
      <c r="K49" s="1"/>
      <c r="L49" s="1"/>
      <c r="M49" s="1"/>
      <c r="N49" s="1"/>
      <c r="O49" s="1"/>
      <c r="P49" s="1"/>
      <c r="Q49" s="1"/>
      <c r="R49" s="1"/>
      <c r="S49" s="28">
        <f t="shared" si="0"/>
        <v>0</v>
      </c>
      <c r="T49" s="1"/>
      <c r="U49" s="1"/>
      <c r="V49" s="1"/>
      <c r="W49" s="1"/>
      <c r="X49" s="1"/>
      <c r="Y49" s="1"/>
      <c r="Z49" s="1"/>
    </row>
    <row r="50" spans="1:26" ht="12" customHeight="1">
      <c r="A50" s="28" t="s">
        <v>280</v>
      </c>
      <c r="B50" s="51">
        <v>101</v>
      </c>
      <c r="C50" s="214">
        <v>0</v>
      </c>
      <c r="D50" s="215">
        <v>0</v>
      </c>
      <c r="E50" s="215">
        <v>0</v>
      </c>
      <c r="F50" s="215">
        <v>0</v>
      </c>
      <c r="G50" s="215">
        <v>0</v>
      </c>
      <c r="H50" s="215">
        <v>0</v>
      </c>
      <c r="I50" s="221">
        <v>0</v>
      </c>
      <c r="J50" s="221">
        <v>0</v>
      </c>
      <c r="K50" s="221">
        <v>1</v>
      </c>
      <c r="L50" s="221">
        <v>1</v>
      </c>
      <c r="M50" s="221">
        <v>3</v>
      </c>
      <c r="N50" s="221">
        <v>0</v>
      </c>
      <c r="O50" s="221">
        <v>0</v>
      </c>
      <c r="P50" s="221">
        <v>0</v>
      </c>
      <c r="Q50" s="221">
        <v>0</v>
      </c>
      <c r="R50" s="215">
        <v>0</v>
      </c>
      <c r="S50" s="219">
        <f t="shared" si="0"/>
        <v>5</v>
      </c>
      <c r="T50" s="1"/>
      <c r="U50" s="1"/>
      <c r="V50" s="1"/>
      <c r="W50" s="1"/>
      <c r="X50" s="1"/>
      <c r="Y50" s="1"/>
      <c r="Z50" s="1"/>
    </row>
    <row r="51" spans="1:26" ht="12" customHeight="1">
      <c r="A51" s="28" t="s">
        <v>272</v>
      </c>
      <c r="B51" s="51">
        <v>150</v>
      </c>
      <c r="C51" s="51"/>
      <c r="D51" s="1"/>
      <c r="E51" s="1"/>
      <c r="F51" s="1"/>
      <c r="G51" s="1"/>
      <c r="H51" s="1"/>
      <c r="I51" s="1"/>
      <c r="J51" s="1"/>
      <c r="K51" s="1"/>
      <c r="L51" s="1"/>
      <c r="M51" s="1"/>
      <c r="N51" s="1"/>
      <c r="O51" s="1"/>
      <c r="P51" s="1"/>
      <c r="Q51" s="1"/>
      <c r="R51" s="1"/>
      <c r="S51" s="28">
        <f t="shared" si="0"/>
        <v>0</v>
      </c>
      <c r="T51" s="1"/>
      <c r="U51" s="1"/>
      <c r="V51" s="1"/>
      <c r="W51" s="1"/>
      <c r="X51" s="1"/>
      <c r="Y51" s="1"/>
      <c r="Z51" s="1"/>
    </row>
    <row r="52" spans="1:26" ht="12" customHeight="1">
      <c r="A52" s="28" t="s">
        <v>276</v>
      </c>
      <c r="B52" s="51">
        <v>201</v>
      </c>
      <c r="C52" s="51"/>
      <c r="D52" s="1"/>
      <c r="E52" s="1"/>
      <c r="F52" s="1"/>
      <c r="G52" s="1"/>
      <c r="H52" s="1"/>
      <c r="I52" s="1"/>
      <c r="J52" s="1"/>
      <c r="K52" s="1"/>
      <c r="L52" s="1"/>
      <c r="M52" s="1"/>
      <c r="N52" s="1"/>
      <c r="O52" s="1"/>
      <c r="P52" s="1"/>
      <c r="Q52" s="1"/>
      <c r="R52" s="1"/>
      <c r="S52" s="28">
        <f t="shared" si="0"/>
        <v>0</v>
      </c>
      <c r="T52" s="1"/>
      <c r="U52" s="1"/>
      <c r="V52" s="1"/>
      <c r="W52" s="1"/>
      <c r="X52" s="1"/>
      <c r="Y52" s="1"/>
      <c r="Z52" s="1"/>
    </row>
    <row r="53" spans="1:26" ht="12" customHeight="1">
      <c r="A53" s="28"/>
      <c r="B53" s="51">
        <v>202</v>
      </c>
      <c r="C53" s="51"/>
      <c r="D53" s="1"/>
      <c r="E53" s="1"/>
      <c r="F53" s="1"/>
      <c r="G53" s="1"/>
      <c r="H53" s="1"/>
      <c r="I53" s="1"/>
      <c r="J53" s="1"/>
      <c r="K53" s="1"/>
      <c r="L53" s="1"/>
      <c r="M53" s="1"/>
      <c r="N53" s="1"/>
      <c r="O53" s="1"/>
      <c r="P53" s="1"/>
      <c r="Q53" s="1"/>
      <c r="R53" s="1"/>
      <c r="S53" s="28">
        <f t="shared" si="0"/>
        <v>0</v>
      </c>
      <c r="T53" s="1"/>
      <c r="U53" s="1"/>
      <c r="V53" s="1"/>
      <c r="W53" s="1"/>
      <c r="X53" s="1"/>
      <c r="Y53" s="1"/>
      <c r="Z53" s="1"/>
    </row>
    <row r="54" spans="1:26" ht="12" customHeight="1">
      <c r="A54" s="28"/>
      <c r="B54" s="51">
        <v>237</v>
      </c>
      <c r="C54" s="51"/>
      <c r="D54" s="1"/>
      <c r="E54" s="1"/>
      <c r="F54" s="1"/>
      <c r="G54" s="1"/>
      <c r="H54" s="1"/>
      <c r="I54" s="1"/>
      <c r="J54" s="1"/>
      <c r="K54" s="1"/>
      <c r="L54" s="1"/>
      <c r="M54" s="1"/>
      <c r="N54" s="1"/>
      <c r="O54" s="1"/>
      <c r="P54" s="1"/>
      <c r="Q54" s="1"/>
      <c r="R54" s="1"/>
      <c r="S54" s="28">
        <f t="shared" si="0"/>
        <v>0</v>
      </c>
      <c r="T54" s="1"/>
      <c r="U54" s="1"/>
      <c r="V54" s="1"/>
      <c r="W54" s="1"/>
      <c r="X54" s="1"/>
      <c r="Y54" s="1"/>
      <c r="Z54" s="1"/>
    </row>
    <row r="55" spans="1:26" ht="12" customHeight="1">
      <c r="A55" s="36"/>
      <c r="B55" s="207" t="s">
        <v>183</v>
      </c>
      <c r="C55" s="207">
        <f t="shared" ref="C55:R55" si="6">SUM(C48:C54)</f>
        <v>0</v>
      </c>
      <c r="D55" s="100">
        <f t="shared" si="6"/>
        <v>0</v>
      </c>
      <c r="E55" s="100">
        <f t="shared" si="6"/>
        <v>0</v>
      </c>
      <c r="F55" s="100">
        <f t="shared" si="6"/>
        <v>0</v>
      </c>
      <c r="G55" s="100">
        <f t="shared" si="6"/>
        <v>0</v>
      </c>
      <c r="H55" s="100">
        <f t="shared" si="6"/>
        <v>0</v>
      </c>
      <c r="I55" s="100">
        <f t="shared" si="6"/>
        <v>0</v>
      </c>
      <c r="J55" s="100">
        <f t="shared" si="6"/>
        <v>0</v>
      </c>
      <c r="K55" s="100">
        <f t="shared" si="6"/>
        <v>1</v>
      </c>
      <c r="L55" s="100">
        <f t="shared" si="6"/>
        <v>1</v>
      </c>
      <c r="M55" s="100">
        <f t="shared" si="6"/>
        <v>3</v>
      </c>
      <c r="N55" s="100">
        <f t="shared" si="6"/>
        <v>0</v>
      </c>
      <c r="O55" s="100">
        <f t="shared" si="6"/>
        <v>0</v>
      </c>
      <c r="P55" s="100">
        <f t="shared" si="6"/>
        <v>0</v>
      </c>
      <c r="Q55" s="100">
        <f t="shared" si="6"/>
        <v>0</v>
      </c>
      <c r="R55" s="100">
        <f t="shared" si="6"/>
        <v>0</v>
      </c>
      <c r="S55" s="97">
        <f t="shared" si="0"/>
        <v>5</v>
      </c>
      <c r="T55" s="1"/>
      <c r="U55" s="1"/>
      <c r="V55" s="1"/>
      <c r="W55" s="1"/>
      <c r="X55" s="1"/>
      <c r="Y55" s="1"/>
      <c r="Z55" s="1"/>
    </row>
    <row r="56" spans="1:26" ht="12" customHeight="1">
      <c r="A56" s="27" t="s">
        <v>274</v>
      </c>
      <c r="B56" s="72">
        <v>30</v>
      </c>
      <c r="C56" s="209">
        <v>0</v>
      </c>
      <c r="D56" s="210">
        <v>0</v>
      </c>
      <c r="E56" s="210">
        <v>0</v>
      </c>
      <c r="F56" s="210">
        <v>0</v>
      </c>
      <c r="G56" s="210">
        <v>1</v>
      </c>
      <c r="H56" s="210">
        <v>0</v>
      </c>
      <c r="I56" s="210">
        <v>1</v>
      </c>
      <c r="J56" s="210">
        <v>0</v>
      </c>
      <c r="K56" s="210">
        <v>0</v>
      </c>
      <c r="L56" s="210">
        <v>1</v>
      </c>
      <c r="M56" s="210">
        <v>3</v>
      </c>
      <c r="N56" s="210">
        <v>1</v>
      </c>
      <c r="O56" s="210">
        <v>1</v>
      </c>
      <c r="P56" s="210">
        <v>0</v>
      </c>
      <c r="Q56" s="210">
        <v>0</v>
      </c>
      <c r="R56" s="210">
        <v>0</v>
      </c>
      <c r="S56" s="96">
        <f t="shared" si="0"/>
        <v>8</v>
      </c>
      <c r="T56" s="1"/>
      <c r="U56" s="1"/>
      <c r="V56" s="1"/>
      <c r="W56" s="1"/>
      <c r="X56" s="1"/>
      <c r="Y56" s="1"/>
      <c r="Z56" s="1"/>
    </row>
    <row r="57" spans="1:26" ht="12" customHeight="1">
      <c r="A57" s="28" t="s">
        <v>270</v>
      </c>
      <c r="B57" s="51">
        <v>41</v>
      </c>
      <c r="C57" s="51"/>
      <c r="D57" s="1"/>
      <c r="E57" s="1"/>
      <c r="F57" s="1"/>
      <c r="G57" s="1"/>
      <c r="H57" s="1"/>
      <c r="I57" s="1"/>
      <c r="J57" s="1"/>
      <c r="K57" s="1"/>
      <c r="L57" s="1"/>
      <c r="M57" s="1"/>
      <c r="N57" s="1"/>
      <c r="O57" s="1"/>
      <c r="P57" s="1"/>
      <c r="Q57" s="1"/>
      <c r="R57" s="1"/>
      <c r="S57" s="28">
        <f t="shared" si="0"/>
        <v>0</v>
      </c>
      <c r="T57" s="1"/>
      <c r="U57" s="1"/>
      <c r="V57" s="1"/>
      <c r="W57" s="1"/>
      <c r="X57" s="1"/>
      <c r="Y57" s="1"/>
      <c r="Z57" s="1"/>
    </row>
    <row r="58" spans="1:26" ht="12" customHeight="1">
      <c r="A58" s="28" t="s">
        <v>275</v>
      </c>
      <c r="B58" s="51">
        <v>101</v>
      </c>
      <c r="C58" s="214">
        <v>0</v>
      </c>
      <c r="D58" s="215">
        <v>0</v>
      </c>
      <c r="E58" s="215">
        <v>0</v>
      </c>
      <c r="F58" s="215">
        <v>0</v>
      </c>
      <c r="G58" s="215">
        <v>0</v>
      </c>
      <c r="H58" s="215">
        <v>0</v>
      </c>
      <c r="I58" s="215">
        <v>0</v>
      </c>
      <c r="J58" s="215">
        <v>0</v>
      </c>
      <c r="K58" s="215">
        <v>0</v>
      </c>
      <c r="L58" s="215">
        <v>0</v>
      </c>
      <c r="M58" s="215">
        <v>0</v>
      </c>
      <c r="N58" s="215">
        <v>1</v>
      </c>
      <c r="O58" s="215">
        <v>0</v>
      </c>
      <c r="P58" s="215">
        <v>0</v>
      </c>
      <c r="Q58" s="215">
        <v>0</v>
      </c>
      <c r="R58" s="215">
        <v>0</v>
      </c>
      <c r="S58" s="59">
        <f t="shared" si="0"/>
        <v>1</v>
      </c>
      <c r="T58" s="1"/>
      <c r="U58" s="1"/>
      <c r="V58" s="1"/>
      <c r="W58" s="1"/>
      <c r="X58" s="1"/>
      <c r="Y58" s="1"/>
      <c r="Z58" s="1"/>
    </row>
    <row r="59" spans="1:26" ht="12" customHeight="1">
      <c r="A59" s="28" t="s">
        <v>272</v>
      </c>
      <c r="B59" s="51">
        <v>150</v>
      </c>
      <c r="C59" s="51"/>
      <c r="D59" s="69"/>
      <c r="E59" s="1"/>
      <c r="F59" s="1"/>
      <c r="G59" s="1"/>
      <c r="H59" s="1"/>
      <c r="I59" s="1"/>
      <c r="J59" s="1"/>
      <c r="K59" s="1"/>
      <c r="L59" s="1"/>
      <c r="M59" s="1"/>
      <c r="N59" s="1"/>
      <c r="O59" s="1"/>
      <c r="P59" s="1"/>
      <c r="Q59" s="1"/>
      <c r="R59" s="1"/>
      <c r="S59" s="28">
        <f t="shared" si="0"/>
        <v>0</v>
      </c>
      <c r="T59" s="1"/>
      <c r="U59" s="1"/>
      <c r="V59" s="1"/>
      <c r="W59" s="1"/>
      <c r="X59" s="1"/>
      <c r="Y59" s="1"/>
      <c r="Z59" s="1"/>
    </row>
    <row r="60" spans="1:26" ht="12" customHeight="1">
      <c r="A60" s="28" t="s">
        <v>281</v>
      </c>
      <c r="B60" s="51">
        <v>201</v>
      </c>
      <c r="C60" s="51"/>
      <c r="D60" s="1"/>
      <c r="E60" s="1"/>
      <c r="F60" s="1"/>
      <c r="G60" s="1"/>
      <c r="H60" s="1"/>
      <c r="I60" s="1"/>
      <c r="J60" s="1"/>
      <c r="K60" s="1"/>
      <c r="L60" s="1"/>
      <c r="M60" s="1"/>
      <c r="N60" s="1"/>
      <c r="O60" s="1"/>
      <c r="P60" s="1"/>
      <c r="Q60" s="1"/>
      <c r="R60" s="1"/>
      <c r="S60" s="28">
        <f t="shared" si="0"/>
        <v>0</v>
      </c>
      <c r="T60" s="1"/>
      <c r="U60" s="1"/>
      <c r="V60" s="1"/>
      <c r="W60" s="1"/>
      <c r="X60" s="1"/>
      <c r="Y60" s="1"/>
      <c r="Z60" s="1"/>
    </row>
    <row r="61" spans="1:26" ht="12" customHeight="1">
      <c r="A61" s="28"/>
      <c r="B61" s="51">
        <v>202</v>
      </c>
      <c r="C61" s="51"/>
      <c r="D61" s="1"/>
      <c r="E61" s="1"/>
      <c r="F61" s="1"/>
      <c r="G61" s="1"/>
      <c r="H61" s="1"/>
      <c r="I61" s="1"/>
      <c r="J61" s="1"/>
      <c r="K61" s="1"/>
      <c r="L61" s="1"/>
      <c r="M61" s="1"/>
      <c r="N61" s="1"/>
      <c r="O61" s="1"/>
      <c r="P61" s="1"/>
      <c r="Q61" s="1"/>
      <c r="R61" s="1"/>
      <c r="S61" s="28">
        <f t="shared" si="0"/>
        <v>0</v>
      </c>
      <c r="T61" s="1"/>
      <c r="U61" s="1"/>
      <c r="V61" s="1"/>
      <c r="W61" s="1"/>
      <c r="X61" s="1"/>
      <c r="Y61" s="1"/>
      <c r="Z61" s="1"/>
    </row>
    <row r="62" spans="1:26" ht="12" customHeight="1">
      <c r="A62" s="28"/>
      <c r="B62" s="51">
        <v>237</v>
      </c>
      <c r="C62" s="51"/>
      <c r="D62" s="1"/>
      <c r="E62" s="1"/>
      <c r="F62" s="1"/>
      <c r="G62" s="1"/>
      <c r="H62" s="1"/>
      <c r="I62" s="1"/>
      <c r="J62" s="1"/>
      <c r="K62" s="1"/>
      <c r="L62" s="1"/>
      <c r="M62" s="1"/>
      <c r="N62" s="1"/>
      <c r="O62" s="1"/>
      <c r="P62" s="1"/>
      <c r="Q62" s="1"/>
      <c r="R62" s="1"/>
      <c r="S62" s="28">
        <f t="shared" si="0"/>
        <v>0</v>
      </c>
      <c r="T62" s="1"/>
      <c r="U62" s="1"/>
      <c r="V62" s="1"/>
      <c r="W62" s="1"/>
      <c r="X62" s="1"/>
      <c r="Y62" s="1"/>
      <c r="Z62" s="1"/>
    </row>
    <row r="63" spans="1:26" ht="12" customHeight="1">
      <c r="A63" s="36"/>
      <c r="B63" s="207" t="s">
        <v>183</v>
      </c>
      <c r="C63" s="208">
        <f t="shared" ref="C63:R63" si="7">SUM(C56:C62)</f>
        <v>0</v>
      </c>
      <c r="D63" s="98">
        <f t="shared" si="7"/>
        <v>0</v>
      </c>
      <c r="E63" s="98">
        <f t="shared" si="7"/>
        <v>0</v>
      </c>
      <c r="F63" s="98">
        <f t="shared" si="7"/>
        <v>0</v>
      </c>
      <c r="G63" s="98">
        <f t="shared" si="7"/>
        <v>1</v>
      </c>
      <c r="H63" s="98">
        <f t="shared" si="7"/>
        <v>0</v>
      </c>
      <c r="I63" s="98">
        <f t="shared" si="7"/>
        <v>1</v>
      </c>
      <c r="J63" s="98">
        <f t="shared" si="7"/>
        <v>0</v>
      </c>
      <c r="K63" s="98">
        <f t="shared" si="7"/>
        <v>0</v>
      </c>
      <c r="L63" s="98">
        <f t="shared" si="7"/>
        <v>1</v>
      </c>
      <c r="M63" s="98">
        <f t="shared" si="7"/>
        <v>3</v>
      </c>
      <c r="N63" s="98">
        <f t="shared" si="7"/>
        <v>2</v>
      </c>
      <c r="O63" s="98">
        <f t="shared" si="7"/>
        <v>1</v>
      </c>
      <c r="P63" s="98">
        <f t="shared" si="7"/>
        <v>0</v>
      </c>
      <c r="Q63" s="98">
        <f t="shared" si="7"/>
        <v>0</v>
      </c>
      <c r="R63" s="98">
        <f t="shared" si="7"/>
        <v>0</v>
      </c>
      <c r="S63" s="99">
        <f t="shared" si="0"/>
        <v>9</v>
      </c>
      <c r="T63" s="1"/>
      <c r="U63" s="1"/>
      <c r="V63" s="1"/>
      <c r="W63" s="1"/>
      <c r="X63" s="1"/>
      <c r="Y63" s="1"/>
      <c r="Z63" s="1"/>
    </row>
    <row r="64" spans="1:26" ht="12" customHeight="1">
      <c r="A64" s="27" t="s">
        <v>277</v>
      </c>
      <c r="B64" s="72">
        <v>30</v>
      </c>
      <c r="C64" s="209">
        <v>0</v>
      </c>
      <c r="D64" s="210">
        <v>1</v>
      </c>
      <c r="E64" s="210">
        <v>0</v>
      </c>
      <c r="F64" s="210">
        <v>1</v>
      </c>
      <c r="G64" s="210">
        <v>0</v>
      </c>
      <c r="H64" s="210">
        <v>0</v>
      </c>
      <c r="I64" s="210">
        <v>8</v>
      </c>
      <c r="J64" s="210">
        <v>2</v>
      </c>
      <c r="K64" s="210">
        <v>2</v>
      </c>
      <c r="L64" s="210">
        <v>3</v>
      </c>
      <c r="M64" s="210">
        <v>1</v>
      </c>
      <c r="N64" s="210">
        <v>5</v>
      </c>
      <c r="O64" s="210">
        <v>0</v>
      </c>
      <c r="P64" s="210">
        <v>0</v>
      </c>
      <c r="Q64" s="210">
        <v>0</v>
      </c>
      <c r="R64" s="210">
        <v>0</v>
      </c>
      <c r="S64" s="96">
        <f t="shared" si="0"/>
        <v>23</v>
      </c>
      <c r="T64" s="1"/>
      <c r="U64" s="1"/>
      <c r="V64" s="1"/>
      <c r="W64" s="1"/>
      <c r="X64" s="1"/>
      <c r="Y64" s="1"/>
      <c r="Z64" s="1"/>
    </row>
    <row r="65" spans="1:26" ht="12" customHeight="1">
      <c r="A65" s="28" t="s">
        <v>270</v>
      </c>
      <c r="B65" s="51">
        <v>41</v>
      </c>
      <c r="C65" s="51"/>
      <c r="D65" s="1"/>
      <c r="E65" s="1"/>
      <c r="F65" s="1"/>
      <c r="G65" s="1"/>
      <c r="H65" s="1"/>
      <c r="I65" s="1"/>
      <c r="J65" s="1"/>
      <c r="K65" s="1"/>
      <c r="L65" s="1"/>
      <c r="M65" s="1"/>
      <c r="N65" s="1"/>
      <c r="O65" s="1"/>
      <c r="P65" s="1"/>
      <c r="Q65" s="1"/>
      <c r="R65" s="1"/>
      <c r="S65" s="28">
        <f t="shared" si="0"/>
        <v>0</v>
      </c>
      <c r="T65" s="1"/>
      <c r="U65" s="1"/>
      <c r="V65" s="1"/>
      <c r="W65" s="1"/>
      <c r="X65" s="1"/>
      <c r="Y65" s="1"/>
      <c r="Z65" s="1"/>
    </row>
    <row r="66" spans="1:26" ht="12" customHeight="1">
      <c r="A66" s="28" t="s">
        <v>275</v>
      </c>
      <c r="B66" s="51">
        <v>101</v>
      </c>
      <c r="C66" s="214">
        <v>0</v>
      </c>
      <c r="D66" s="215">
        <v>0</v>
      </c>
      <c r="E66" s="215">
        <v>1</v>
      </c>
      <c r="F66" s="215">
        <v>0</v>
      </c>
      <c r="G66" s="215">
        <v>6</v>
      </c>
      <c r="H66" s="215">
        <v>0</v>
      </c>
      <c r="I66" s="215">
        <v>0</v>
      </c>
      <c r="J66" s="215">
        <v>0</v>
      </c>
      <c r="K66" s="215">
        <v>7</v>
      </c>
      <c r="L66" s="215">
        <v>2</v>
      </c>
      <c r="M66" s="215">
        <v>0</v>
      </c>
      <c r="N66" s="215">
        <v>0</v>
      </c>
      <c r="O66" s="215">
        <v>0</v>
      </c>
      <c r="P66" s="215">
        <v>0</v>
      </c>
      <c r="Q66" s="215">
        <v>0</v>
      </c>
      <c r="R66" s="215">
        <v>0</v>
      </c>
      <c r="S66" s="59">
        <f t="shared" si="0"/>
        <v>16</v>
      </c>
      <c r="T66" s="1"/>
      <c r="U66" s="1"/>
      <c r="V66" s="1"/>
      <c r="W66" s="1"/>
      <c r="X66" s="1"/>
      <c r="Y66" s="1"/>
      <c r="Z66" s="1"/>
    </row>
    <row r="67" spans="1:26" ht="12" customHeight="1">
      <c r="A67" s="28" t="s">
        <v>272</v>
      </c>
      <c r="B67" s="51">
        <v>150</v>
      </c>
      <c r="C67" s="51"/>
      <c r="D67" s="1"/>
      <c r="E67" s="1"/>
      <c r="F67" s="1"/>
      <c r="G67" s="69"/>
      <c r="H67" s="1"/>
      <c r="I67" s="1"/>
      <c r="J67" s="1"/>
      <c r="K67" s="1"/>
      <c r="L67" s="1"/>
      <c r="M67" s="1"/>
      <c r="N67" s="1"/>
      <c r="O67" s="1"/>
      <c r="P67" s="1"/>
      <c r="Q67" s="1"/>
      <c r="R67" s="1"/>
      <c r="S67" s="28">
        <f t="shared" si="0"/>
        <v>0</v>
      </c>
      <c r="T67" s="1"/>
      <c r="U67" s="1"/>
      <c r="V67" s="1"/>
      <c r="W67" s="1"/>
      <c r="X67" s="1"/>
      <c r="Y67" s="1"/>
      <c r="Z67" s="1"/>
    </row>
    <row r="68" spans="1:26" ht="12" customHeight="1">
      <c r="A68" s="28" t="s">
        <v>281</v>
      </c>
      <c r="B68" s="51">
        <v>201</v>
      </c>
      <c r="C68" s="51"/>
      <c r="D68" s="1"/>
      <c r="E68" s="1"/>
      <c r="F68" s="1"/>
      <c r="G68" s="1"/>
      <c r="H68" s="1"/>
      <c r="I68" s="1"/>
      <c r="J68" s="1"/>
      <c r="K68" s="1"/>
      <c r="L68" s="1"/>
      <c r="M68" s="1"/>
      <c r="N68" s="1"/>
      <c r="O68" s="1"/>
      <c r="P68" s="1"/>
      <c r="Q68" s="1"/>
      <c r="R68" s="1"/>
      <c r="S68" s="28">
        <f t="shared" si="0"/>
        <v>0</v>
      </c>
      <c r="T68" s="1"/>
      <c r="U68" s="1"/>
      <c r="V68" s="1"/>
      <c r="W68" s="1"/>
      <c r="X68" s="1"/>
      <c r="Y68" s="1"/>
      <c r="Z68" s="1"/>
    </row>
    <row r="69" spans="1:26" ht="12" customHeight="1">
      <c r="A69" s="28"/>
      <c r="B69" s="51">
        <v>202</v>
      </c>
      <c r="C69" s="51"/>
      <c r="D69" s="1"/>
      <c r="E69" s="1"/>
      <c r="F69" s="1"/>
      <c r="G69" s="1"/>
      <c r="H69" s="1"/>
      <c r="I69" s="1"/>
      <c r="J69" s="1"/>
      <c r="K69" s="1"/>
      <c r="L69" s="1"/>
      <c r="M69" s="1"/>
      <c r="N69" s="1"/>
      <c r="O69" s="1"/>
      <c r="P69" s="1"/>
      <c r="Q69" s="1"/>
      <c r="R69" s="1"/>
      <c r="S69" s="28">
        <f t="shared" si="0"/>
        <v>0</v>
      </c>
      <c r="T69" s="1"/>
      <c r="U69" s="1"/>
      <c r="V69" s="1"/>
      <c r="W69" s="1"/>
      <c r="X69" s="1"/>
      <c r="Y69" s="1"/>
      <c r="Z69" s="1"/>
    </row>
    <row r="70" spans="1:26" ht="12" customHeight="1">
      <c r="A70" s="28"/>
      <c r="B70" s="51">
        <v>237</v>
      </c>
      <c r="C70" s="51"/>
      <c r="D70" s="1"/>
      <c r="E70" s="1"/>
      <c r="F70" s="1"/>
      <c r="G70" s="1"/>
      <c r="H70" s="1"/>
      <c r="I70" s="1"/>
      <c r="J70" s="1"/>
      <c r="K70" s="1"/>
      <c r="L70" s="1"/>
      <c r="M70" s="1"/>
      <c r="N70" s="1"/>
      <c r="O70" s="1"/>
      <c r="P70" s="1"/>
      <c r="Q70" s="1"/>
      <c r="R70" s="1"/>
      <c r="S70" s="28">
        <f t="shared" si="0"/>
        <v>0</v>
      </c>
      <c r="T70" s="1"/>
      <c r="U70" s="1"/>
      <c r="V70" s="1"/>
      <c r="W70" s="1"/>
      <c r="X70" s="1"/>
      <c r="Y70" s="1"/>
      <c r="Z70" s="1"/>
    </row>
    <row r="71" spans="1:26" ht="12" customHeight="1">
      <c r="A71" s="36"/>
      <c r="B71" s="207" t="s">
        <v>183</v>
      </c>
      <c r="C71" s="208">
        <f t="shared" ref="C71:R71" si="8">SUM(C64:C70)</f>
        <v>0</v>
      </c>
      <c r="D71" s="98">
        <f t="shared" si="8"/>
        <v>1</v>
      </c>
      <c r="E71" s="98">
        <f t="shared" si="8"/>
        <v>1</v>
      </c>
      <c r="F71" s="98">
        <f t="shared" si="8"/>
        <v>1</v>
      </c>
      <c r="G71" s="98">
        <f t="shared" si="8"/>
        <v>6</v>
      </c>
      <c r="H71" s="98">
        <f t="shared" si="8"/>
        <v>0</v>
      </c>
      <c r="I71" s="98">
        <f t="shared" si="8"/>
        <v>8</v>
      </c>
      <c r="J71" s="98">
        <f t="shared" si="8"/>
        <v>2</v>
      </c>
      <c r="K71" s="98">
        <f t="shared" si="8"/>
        <v>9</v>
      </c>
      <c r="L71" s="98">
        <f t="shared" si="8"/>
        <v>5</v>
      </c>
      <c r="M71" s="98">
        <f t="shared" si="8"/>
        <v>1</v>
      </c>
      <c r="N71" s="98">
        <f t="shared" si="8"/>
        <v>5</v>
      </c>
      <c r="O71" s="98">
        <f t="shared" si="8"/>
        <v>0</v>
      </c>
      <c r="P71" s="98">
        <f t="shared" si="8"/>
        <v>0</v>
      </c>
      <c r="Q71" s="98">
        <f t="shared" si="8"/>
        <v>0</v>
      </c>
      <c r="R71" s="98">
        <f t="shared" si="8"/>
        <v>0</v>
      </c>
      <c r="S71" s="99">
        <f t="shared" si="0"/>
        <v>39</v>
      </c>
      <c r="T71" s="1"/>
      <c r="U71" s="1"/>
      <c r="V71" s="1"/>
      <c r="W71" s="1"/>
      <c r="X71" s="1"/>
      <c r="Y71" s="1"/>
      <c r="Z71" s="1"/>
    </row>
    <row r="72" spans="1:26" ht="12" customHeight="1">
      <c r="A72" s="27" t="s">
        <v>274</v>
      </c>
      <c r="B72" s="72">
        <v>30</v>
      </c>
      <c r="C72" s="72"/>
      <c r="D72" s="13"/>
      <c r="E72" s="13"/>
      <c r="F72" s="13"/>
      <c r="G72" s="13"/>
      <c r="H72" s="13"/>
      <c r="I72" s="13"/>
      <c r="J72" s="13"/>
      <c r="K72" s="13"/>
      <c r="L72" s="13"/>
      <c r="M72" s="13"/>
      <c r="N72" s="13"/>
      <c r="O72" s="13"/>
      <c r="P72" s="13"/>
      <c r="Q72" s="13"/>
      <c r="R72" s="13"/>
      <c r="S72" s="27">
        <f t="shared" si="0"/>
        <v>0</v>
      </c>
      <c r="T72" s="1"/>
      <c r="U72" s="1"/>
      <c r="V72" s="1"/>
      <c r="W72" s="1"/>
      <c r="X72" s="1"/>
      <c r="Y72" s="1"/>
      <c r="Z72" s="1"/>
    </row>
    <row r="73" spans="1:26" ht="12" customHeight="1">
      <c r="A73" s="28" t="s">
        <v>270</v>
      </c>
      <c r="B73" s="51">
        <v>41</v>
      </c>
      <c r="C73" s="211"/>
      <c r="D73" s="1"/>
      <c r="E73" s="1"/>
      <c r="F73" s="1"/>
      <c r="G73" s="1"/>
      <c r="H73" s="1"/>
      <c r="I73" s="1"/>
      <c r="J73" s="1"/>
      <c r="K73" s="1"/>
      <c r="L73" s="1"/>
      <c r="M73" s="1"/>
      <c r="N73" s="1"/>
      <c r="O73" s="1"/>
      <c r="P73" s="1"/>
      <c r="Q73" s="1"/>
      <c r="R73" s="1"/>
      <c r="S73" s="28">
        <f t="shared" si="0"/>
        <v>0</v>
      </c>
      <c r="T73" s="1"/>
      <c r="U73" s="1"/>
      <c r="V73" s="1"/>
      <c r="W73" s="1"/>
      <c r="X73" s="1"/>
      <c r="Y73" s="1"/>
      <c r="Z73" s="1"/>
    </row>
    <row r="74" spans="1:26" ht="12" customHeight="1">
      <c r="A74" s="28" t="s">
        <v>275</v>
      </c>
      <c r="B74" s="51">
        <v>101</v>
      </c>
      <c r="C74" s="214">
        <v>0</v>
      </c>
      <c r="D74" s="215">
        <v>3</v>
      </c>
      <c r="E74" s="215">
        <v>13</v>
      </c>
      <c r="F74" s="215">
        <v>6</v>
      </c>
      <c r="G74" s="215">
        <v>2</v>
      </c>
      <c r="H74" s="215">
        <v>0</v>
      </c>
      <c r="I74" s="215">
        <v>1</v>
      </c>
      <c r="J74" s="215">
        <v>6</v>
      </c>
      <c r="K74" s="215">
        <v>0</v>
      </c>
      <c r="L74" s="215">
        <v>5</v>
      </c>
      <c r="M74" s="215">
        <v>3</v>
      </c>
      <c r="N74" s="215">
        <v>2</v>
      </c>
      <c r="O74" s="215">
        <v>0</v>
      </c>
      <c r="P74" s="215">
        <v>1</v>
      </c>
      <c r="Q74" s="215">
        <v>2</v>
      </c>
      <c r="R74" s="215">
        <v>0</v>
      </c>
      <c r="S74" s="59">
        <f t="shared" si="0"/>
        <v>44</v>
      </c>
      <c r="T74" s="1"/>
      <c r="U74" s="1"/>
      <c r="V74" s="1"/>
      <c r="W74" s="1"/>
      <c r="X74" s="1"/>
      <c r="Y74" s="1"/>
      <c r="Z74" s="1"/>
    </row>
    <row r="75" spans="1:26" ht="12" customHeight="1">
      <c r="A75" s="28" t="s">
        <v>272</v>
      </c>
      <c r="B75" s="51">
        <v>150</v>
      </c>
      <c r="C75" s="51"/>
      <c r="D75" s="1"/>
      <c r="E75" s="1"/>
      <c r="F75" s="1"/>
      <c r="G75" s="1"/>
      <c r="H75" s="1"/>
      <c r="I75" s="1"/>
      <c r="J75" s="1"/>
      <c r="K75" s="1"/>
      <c r="L75" s="1"/>
      <c r="M75" s="1"/>
      <c r="N75" s="1"/>
      <c r="O75" s="1"/>
      <c r="P75" s="1"/>
      <c r="Q75" s="1"/>
      <c r="R75" s="1"/>
      <c r="S75" s="28">
        <f t="shared" si="0"/>
        <v>0</v>
      </c>
      <c r="T75" s="1"/>
      <c r="U75" s="1"/>
      <c r="V75" s="1"/>
      <c r="W75" s="1"/>
      <c r="X75" s="1"/>
      <c r="Y75" s="1"/>
      <c r="Z75" s="1"/>
    </row>
    <row r="76" spans="1:26" ht="12" customHeight="1">
      <c r="A76" s="28" t="s">
        <v>282</v>
      </c>
      <c r="B76" s="51">
        <v>201</v>
      </c>
      <c r="C76" s="51"/>
      <c r="D76" s="1"/>
      <c r="E76" s="1"/>
      <c r="F76" s="1"/>
      <c r="G76" s="1"/>
      <c r="H76" s="1"/>
      <c r="I76" s="1"/>
      <c r="J76" s="1"/>
      <c r="K76" s="1"/>
      <c r="L76" s="1"/>
      <c r="M76" s="1"/>
      <c r="N76" s="1"/>
      <c r="O76" s="1"/>
      <c r="P76" s="1"/>
      <c r="Q76" s="1"/>
      <c r="R76" s="1"/>
      <c r="S76" s="28">
        <f t="shared" si="0"/>
        <v>0</v>
      </c>
      <c r="T76" s="1"/>
      <c r="U76" s="1"/>
      <c r="V76" s="1"/>
      <c r="W76" s="1"/>
      <c r="X76" s="1"/>
      <c r="Y76" s="1"/>
      <c r="Z76" s="1"/>
    </row>
    <row r="77" spans="1:26" ht="12" customHeight="1">
      <c r="A77" s="28"/>
      <c r="B77" s="51">
        <v>202</v>
      </c>
      <c r="C77" s="51"/>
      <c r="D77" s="1"/>
      <c r="E77" s="1"/>
      <c r="F77" s="1"/>
      <c r="G77" s="1"/>
      <c r="H77" s="1"/>
      <c r="I77" s="1"/>
      <c r="J77" s="1"/>
      <c r="K77" s="1"/>
      <c r="L77" s="1"/>
      <c r="M77" s="1"/>
      <c r="N77" s="1"/>
      <c r="O77" s="1"/>
      <c r="P77" s="1"/>
      <c r="Q77" s="1"/>
      <c r="R77" s="1"/>
      <c r="S77" s="28">
        <f t="shared" si="0"/>
        <v>0</v>
      </c>
      <c r="T77" s="1"/>
      <c r="U77" s="1"/>
      <c r="V77" s="1"/>
      <c r="W77" s="1"/>
      <c r="X77" s="1"/>
      <c r="Y77" s="1"/>
      <c r="Z77" s="1"/>
    </row>
    <row r="78" spans="1:26" ht="12" customHeight="1">
      <c r="A78" s="28"/>
      <c r="B78" s="51">
        <v>237</v>
      </c>
      <c r="C78" s="51"/>
      <c r="D78" s="1"/>
      <c r="E78" s="1"/>
      <c r="F78" s="1"/>
      <c r="G78" s="1"/>
      <c r="H78" s="1"/>
      <c r="I78" s="1"/>
      <c r="J78" s="1"/>
      <c r="K78" s="1"/>
      <c r="L78" s="1"/>
      <c r="M78" s="1"/>
      <c r="N78" s="1"/>
      <c r="O78" s="1"/>
      <c r="P78" s="1"/>
      <c r="Q78" s="1"/>
      <c r="R78" s="1"/>
      <c r="S78" s="28">
        <f t="shared" si="0"/>
        <v>0</v>
      </c>
      <c r="T78" s="1"/>
      <c r="U78" s="1"/>
      <c r="V78" s="1"/>
      <c r="W78" s="1"/>
      <c r="X78" s="1"/>
      <c r="Y78" s="1"/>
      <c r="Z78" s="1"/>
    </row>
    <row r="79" spans="1:26" ht="12" customHeight="1">
      <c r="A79" s="36"/>
      <c r="B79" s="207" t="s">
        <v>183</v>
      </c>
      <c r="C79" s="207">
        <f t="shared" ref="C79:R79" si="9">SUM(C72:C78)</f>
        <v>0</v>
      </c>
      <c r="D79" s="100">
        <f t="shared" si="9"/>
        <v>3</v>
      </c>
      <c r="E79" s="100">
        <f t="shared" si="9"/>
        <v>13</v>
      </c>
      <c r="F79" s="100">
        <f t="shared" si="9"/>
        <v>6</v>
      </c>
      <c r="G79" s="100">
        <f t="shared" si="9"/>
        <v>2</v>
      </c>
      <c r="H79" s="100">
        <f t="shared" si="9"/>
        <v>0</v>
      </c>
      <c r="I79" s="100">
        <f t="shared" si="9"/>
        <v>1</v>
      </c>
      <c r="J79" s="100">
        <f t="shared" si="9"/>
        <v>6</v>
      </c>
      <c r="K79" s="100">
        <f t="shared" si="9"/>
        <v>0</v>
      </c>
      <c r="L79" s="100">
        <f t="shared" si="9"/>
        <v>5</v>
      </c>
      <c r="M79" s="100">
        <f t="shared" si="9"/>
        <v>3</v>
      </c>
      <c r="N79" s="100">
        <f t="shared" si="9"/>
        <v>2</v>
      </c>
      <c r="O79" s="100">
        <f t="shared" si="9"/>
        <v>0</v>
      </c>
      <c r="P79" s="100">
        <f t="shared" si="9"/>
        <v>1</v>
      </c>
      <c r="Q79" s="100">
        <f t="shared" si="9"/>
        <v>2</v>
      </c>
      <c r="R79" s="100">
        <f t="shared" si="9"/>
        <v>0</v>
      </c>
      <c r="S79" s="97">
        <f t="shared" si="0"/>
        <v>44</v>
      </c>
      <c r="T79" s="1"/>
      <c r="U79" s="1"/>
      <c r="V79" s="1"/>
      <c r="W79" s="1"/>
      <c r="X79" s="1"/>
      <c r="Y79" s="1"/>
      <c r="Z79" s="1"/>
    </row>
    <row r="80" spans="1:26" ht="12" customHeight="1">
      <c r="A80" s="27" t="s">
        <v>277</v>
      </c>
      <c r="B80" s="72">
        <v>30</v>
      </c>
      <c r="C80" s="72"/>
      <c r="D80" s="13"/>
      <c r="E80" s="13"/>
      <c r="F80" s="13"/>
      <c r="G80" s="13"/>
      <c r="H80" s="13"/>
      <c r="I80" s="13"/>
      <c r="J80" s="13"/>
      <c r="K80" s="13"/>
      <c r="L80" s="13"/>
      <c r="M80" s="13"/>
      <c r="N80" s="13"/>
      <c r="O80" s="13"/>
      <c r="P80" s="13"/>
      <c r="Q80" s="13"/>
      <c r="R80" s="13"/>
      <c r="S80" s="27">
        <f t="shared" si="0"/>
        <v>0</v>
      </c>
      <c r="T80" s="1"/>
      <c r="U80" s="1"/>
      <c r="V80" s="1"/>
      <c r="W80" s="1"/>
      <c r="X80" s="1"/>
      <c r="Y80" s="1"/>
      <c r="Z80" s="1"/>
    </row>
    <row r="81" spans="1:26" ht="12" customHeight="1">
      <c r="A81" s="28" t="s">
        <v>270</v>
      </c>
      <c r="B81" s="51">
        <v>41</v>
      </c>
      <c r="C81" s="51"/>
      <c r="D81" s="1"/>
      <c r="E81" s="1"/>
      <c r="F81" s="1"/>
      <c r="G81" s="1"/>
      <c r="H81" s="1"/>
      <c r="I81" s="1"/>
      <c r="J81" s="1"/>
      <c r="K81" s="1"/>
      <c r="L81" s="1"/>
      <c r="M81" s="1"/>
      <c r="N81" s="1"/>
      <c r="O81" s="1"/>
      <c r="P81" s="1"/>
      <c r="Q81" s="1"/>
      <c r="R81" s="1"/>
      <c r="S81" s="28">
        <f t="shared" si="0"/>
        <v>0</v>
      </c>
      <c r="T81" s="1"/>
      <c r="U81" s="1"/>
      <c r="V81" s="1"/>
      <c r="W81" s="1"/>
      <c r="X81" s="1"/>
      <c r="Y81" s="1"/>
      <c r="Z81" s="1"/>
    </row>
    <row r="82" spans="1:26" ht="12" customHeight="1">
      <c r="A82" s="28" t="s">
        <v>275</v>
      </c>
      <c r="B82" s="51">
        <v>101</v>
      </c>
      <c r="C82" s="214">
        <v>0</v>
      </c>
      <c r="D82" s="215">
        <v>1</v>
      </c>
      <c r="E82" s="215">
        <v>4</v>
      </c>
      <c r="F82" s="215">
        <v>3</v>
      </c>
      <c r="G82" s="215">
        <v>1</v>
      </c>
      <c r="H82" s="215">
        <v>0</v>
      </c>
      <c r="I82" s="215">
        <v>0</v>
      </c>
      <c r="J82" s="215">
        <v>0</v>
      </c>
      <c r="K82" s="215">
        <v>1</v>
      </c>
      <c r="L82" s="215">
        <v>0</v>
      </c>
      <c r="M82" s="215">
        <v>0</v>
      </c>
      <c r="N82" s="215">
        <v>0</v>
      </c>
      <c r="O82" s="215">
        <v>0</v>
      </c>
      <c r="P82" s="215">
        <v>0</v>
      </c>
      <c r="Q82" s="215">
        <v>0</v>
      </c>
      <c r="R82" s="215">
        <v>0</v>
      </c>
      <c r="S82" s="59">
        <f t="shared" si="0"/>
        <v>10</v>
      </c>
      <c r="T82" s="1"/>
      <c r="U82" s="1"/>
      <c r="V82" s="1"/>
      <c r="W82" s="1"/>
      <c r="X82" s="1"/>
      <c r="Y82" s="1"/>
      <c r="Z82" s="1"/>
    </row>
    <row r="83" spans="1:26" ht="12" customHeight="1">
      <c r="A83" s="28" t="s">
        <v>272</v>
      </c>
      <c r="B83" s="51">
        <v>150</v>
      </c>
      <c r="C83" s="51"/>
      <c r="D83" s="1"/>
      <c r="E83" s="1"/>
      <c r="F83" s="1"/>
      <c r="G83" s="1"/>
      <c r="H83" s="1"/>
      <c r="I83" s="1"/>
      <c r="J83" s="1"/>
      <c r="K83" s="1"/>
      <c r="L83" s="1"/>
      <c r="M83" s="1"/>
      <c r="N83" s="1"/>
      <c r="O83" s="1"/>
      <c r="P83" s="1"/>
      <c r="Q83" s="1"/>
      <c r="R83" s="1"/>
      <c r="S83" s="28">
        <f t="shared" si="0"/>
        <v>0</v>
      </c>
      <c r="T83" s="1"/>
      <c r="U83" s="1"/>
      <c r="V83" s="1"/>
      <c r="W83" s="1"/>
      <c r="X83" s="1"/>
      <c r="Y83" s="1"/>
      <c r="Z83" s="1"/>
    </row>
    <row r="84" spans="1:26" ht="12" customHeight="1">
      <c r="A84" s="28" t="s">
        <v>282</v>
      </c>
      <c r="B84" s="51">
        <v>201</v>
      </c>
      <c r="C84" s="51"/>
      <c r="D84" s="1"/>
      <c r="E84" s="1"/>
      <c r="F84" s="1"/>
      <c r="G84" s="1"/>
      <c r="H84" s="1"/>
      <c r="I84" s="1"/>
      <c r="J84" s="1"/>
      <c r="K84" s="1"/>
      <c r="L84" s="1"/>
      <c r="M84" s="1"/>
      <c r="N84" s="1"/>
      <c r="O84" s="1"/>
      <c r="P84" s="1"/>
      <c r="Q84" s="1"/>
      <c r="R84" s="1"/>
      <c r="S84" s="28">
        <f t="shared" si="0"/>
        <v>0</v>
      </c>
      <c r="T84" s="1"/>
      <c r="U84" s="1"/>
      <c r="V84" s="1"/>
      <c r="W84" s="1"/>
      <c r="X84" s="1"/>
      <c r="Y84" s="1"/>
      <c r="Z84" s="1"/>
    </row>
    <row r="85" spans="1:26" ht="12" customHeight="1">
      <c r="A85" s="28"/>
      <c r="B85" s="51">
        <v>202</v>
      </c>
      <c r="C85" s="51"/>
      <c r="D85" s="1"/>
      <c r="E85" s="1"/>
      <c r="F85" s="1"/>
      <c r="G85" s="1"/>
      <c r="H85" s="1"/>
      <c r="I85" s="1"/>
      <c r="J85" s="1"/>
      <c r="K85" s="1"/>
      <c r="L85" s="1"/>
      <c r="M85" s="1"/>
      <c r="N85" s="1"/>
      <c r="O85" s="1"/>
      <c r="P85" s="1"/>
      <c r="Q85" s="1"/>
      <c r="R85" s="1"/>
      <c r="S85" s="28">
        <f t="shared" si="0"/>
        <v>0</v>
      </c>
      <c r="T85" s="1"/>
      <c r="U85" s="1"/>
      <c r="V85" s="1"/>
      <c r="W85" s="1"/>
      <c r="X85" s="1"/>
      <c r="Y85" s="1"/>
      <c r="Z85" s="1"/>
    </row>
    <row r="86" spans="1:26" ht="12" customHeight="1">
      <c r="A86" s="28"/>
      <c r="B86" s="51">
        <v>237</v>
      </c>
      <c r="C86" s="51"/>
      <c r="D86" s="1"/>
      <c r="E86" s="1"/>
      <c r="F86" s="1"/>
      <c r="G86" s="1"/>
      <c r="H86" s="1"/>
      <c r="I86" s="1"/>
      <c r="J86" s="1"/>
      <c r="K86" s="1"/>
      <c r="L86" s="1"/>
      <c r="M86" s="1"/>
      <c r="N86" s="1"/>
      <c r="O86" s="1"/>
      <c r="P86" s="1"/>
      <c r="Q86" s="1"/>
      <c r="R86" s="1"/>
      <c r="S86" s="28">
        <f t="shared" si="0"/>
        <v>0</v>
      </c>
      <c r="T86" s="1"/>
      <c r="U86" s="1"/>
      <c r="V86" s="1"/>
      <c r="W86" s="1"/>
      <c r="X86" s="1"/>
      <c r="Y86" s="1"/>
      <c r="Z86" s="1"/>
    </row>
    <row r="87" spans="1:26" ht="12" customHeight="1">
      <c r="A87" s="36"/>
      <c r="B87" s="207" t="s">
        <v>183</v>
      </c>
      <c r="C87" s="207">
        <f t="shared" ref="C87:R87" si="10">SUM(C80:C86)</f>
        <v>0</v>
      </c>
      <c r="D87" s="100">
        <f t="shared" si="10"/>
        <v>1</v>
      </c>
      <c r="E87" s="100">
        <f t="shared" si="10"/>
        <v>4</v>
      </c>
      <c r="F87" s="100">
        <f t="shared" si="10"/>
        <v>3</v>
      </c>
      <c r="G87" s="100">
        <f t="shared" si="10"/>
        <v>1</v>
      </c>
      <c r="H87" s="100">
        <f t="shared" si="10"/>
        <v>0</v>
      </c>
      <c r="I87" s="100">
        <f t="shared" si="10"/>
        <v>0</v>
      </c>
      <c r="J87" s="100">
        <f t="shared" si="10"/>
        <v>0</v>
      </c>
      <c r="K87" s="100">
        <f t="shared" si="10"/>
        <v>1</v>
      </c>
      <c r="L87" s="100">
        <f t="shared" si="10"/>
        <v>0</v>
      </c>
      <c r="M87" s="100">
        <f t="shared" si="10"/>
        <v>0</v>
      </c>
      <c r="N87" s="100">
        <f t="shared" si="10"/>
        <v>0</v>
      </c>
      <c r="O87" s="100">
        <f t="shared" si="10"/>
        <v>0</v>
      </c>
      <c r="P87" s="100">
        <f t="shared" si="10"/>
        <v>0</v>
      </c>
      <c r="Q87" s="100">
        <f t="shared" si="10"/>
        <v>0</v>
      </c>
      <c r="R87" s="100">
        <f t="shared" si="10"/>
        <v>0</v>
      </c>
      <c r="S87" s="97">
        <f t="shared" si="0"/>
        <v>10</v>
      </c>
      <c r="T87" s="1"/>
      <c r="U87" s="1"/>
      <c r="V87" s="1"/>
      <c r="W87" s="1"/>
      <c r="X87" s="1"/>
      <c r="Y87" s="1"/>
      <c r="Z87" s="1"/>
    </row>
    <row r="88" spans="1:26" ht="12" customHeight="1">
      <c r="A88" s="27" t="s">
        <v>274</v>
      </c>
      <c r="B88" s="72">
        <v>30</v>
      </c>
      <c r="C88" s="72"/>
      <c r="D88" s="13"/>
      <c r="E88" s="13"/>
      <c r="F88" s="13"/>
      <c r="G88" s="13"/>
      <c r="H88" s="13"/>
      <c r="I88" s="13"/>
      <c r="J88" s="13"/>
      <c r="K88" s="13"/>
      <c r="L88" s="13"/>
      <c r="M88" s="13"/>
      <c r="N88" s="13"/>
      <c r="O88" s="13"/>
      <c r="P88" s="13"/>
      <c r="Q88" s="13"/>
      <c r="R88" s="13"/>
      <c r="S88" s="27">
        <f t="shared" si="0"/>
        <v>0</v>
      </c>
      <c r="T88" s="1"/>
      <c r="U88" s="1"/>
      <c r="V88" s="1"/>
      <c r="W88" s="1"/>
      <c r="X88" s="1"/>
      <c r="Y88" s="1"/>
      <c r="Z88" s="1"/>
    </row>
    <row r="89" spans="1:26" ht="12" customHeight="1">
      <c r="A89" s="28" t="s">
        <v>270</v>
      </c>
      <c r="B89" s="51">
        <v>41</v>
      </c>
      <c r="C89" s="51"/>
      <c r="D89" s="1"/>
      <c r="E89" s="1"/>
      <c r="F89" s="1"/>
      <c r="G89" s="1"/>
      <c r="H89" s="1"/>
      <c r="I89" s="1"/>
      <c r="J89" s="1"/>
      <c r="K89" s="1"/>
      <c r="L89" s="1"/>
      <c r="M89" s="1"/>
      <c r="N89" s="1"/>
      <c r="O89" s="1"/>
      <c r="P89" s="1"/>
      <c r="Q89" s="1"/>
      <c r="R89" s="1"/>
      <c r="S89" s="28">
        <f t="shared" si="0"/>
        <v>0</v>
      </c>
      <c r="T89" s="1"/>
      <c r="U89" s="1"/>
      <c r="V89" s="1"/>
      <c r="W89" s="1"/>
      <c r="X89" s="1"/>
      <c r="Y89" s="1"/>
      <c r="Z89" s="1"/>
    </row>
    <row r="90" spans="1:26" ht="12" customHeight="1">
      <c r="A90" s="28" t="s">
        <v>275</v>
      </c>
      <c r="B90" s="51">
        <v>101</v>
      </c>
      <c r="C90" s="214">
        <v>0</v>
      </c>
      <c r="D90" s="215">
        <v>5</v>
      </c>
      <c r="E90" s="215">
        <v>13</v>
      </c>
      <c r="F90" s="215">
        <v>17</v>
      </c>
      <c r="G90" s="215">
        <v>9</v>
      </c>
      <c r="H90" s="215">
        <v>5</v>
      </c>
      <c r="I90" s="215">
        <v>7</v>
      </c>
      <c r="J90" s="215">
        <v>7</v>
      </c>
      <c r="K90" s="215">
        <v>14</v>
      </c>
      <c r="L90" s="215">
        <v>1</v>
      </c>
      <c r="M90" s="215">
        <v>0</v>
      </c>
      <c r="N90" s="215">
        <v>16</v>
      </c>
      <c r="O90" s="215">
        <v>1</v>
      </c>
      <c r="P90" s="215">
        <v>1</v>
      </c>
      <c r="Q90" s="215">
        <v>3</v>
      </c>
      <c r="R90" s="215">
        <v>0</v>
      </c>
      <c r="S90" s="59">
        <f t="shared" si="0"/>
        <v>99</v>
      </c>
      <c r="T90" s="1"/>
      <c r="U90" s="1"/>
      <c r="V90" s="1"/>
      <c r="W90" s="1"/>
      <c r="X90" s="1"/>
      <c r="Y90" s="1"/>
      <c r="Z90" s="1"/>
    </row>
    <row r="91" spans="1:26" ht="12" customHeight="1">
      <c r="A91" s="28" t="s">
        <v>272</v>
      </c>
      <c r="B91" s="51">
        <v>150</v>
      </c>
      <c r="C91" s="51"/>
      <c r="D91" s="1"/>
      <c r="E91" s="1"/>
      <c r="F91" s="1"/>
      <c r="G91" s="1"/>
      <c r="H91" s="1"/>
      <c r="I91" s="1"/>
      <c r="J91" s="1"/>
      <c r="K91" s="1"/>
      <c r="L91" s="1"/>
      <c r="M91" s="1"/>
      <c r="N91" s="1"/>
      <c r="O91" s="1"/>
      <c r="P91" s="1"/>
      <c r="Q91" s="1"/>
      <c r="R91" s="1"/>
      <c r="S91" s="28">
        <f t="shared" si="0"/>
        <v>0</v>
      </c>
      <c r="T91" s="1"/>
      <c r="U91" s="1"/>
      <c r="V91" s="1"/>
      <c r="W91" s="1"/>
      <c r="X91" s="1"/>
      <c r="Y91" s="1"/>
      <c r="Z91" s="1"/>
    </row>
    <row r="92" spans="1:26" ht="12" customHeight="1">
      <c r="A92" s="28" t="s">
        <v>283</v>
      </c>
      <c r="B92" s="51">
        <v>201</v>
      </c>
      <c r="C92" s="51"/>
      <c r="D92" s="1"/>
      <c r="E92" s="1"/>
      <c r="F92" s="1"/>
      <c r="G92" s="1"/>
      <c r="H92" s="1"/>
      <c r="I92" s="1"/>
      <c r="J92" s="1"/>
      <c r="K92" s="1"/>
      <c r="L92" s="1"/>
      <c r="M92" s="1"/>
      <c r="N92" s="1"/>
      <c r="O92" s="1"/>
      <c r="P92" s="1"/>
      <c r="Q92" s="1"/>
      <c r="R92" s="1"/>
      <c r="S92" s="28">
        <f t="shared" si="0"/>
        <v>0</v>
      </c>
      <c r="T92" s="1"/>
      <c r="U92" s="1"/>
      <c r="V92" s="1"/>
      <c r="W92" s="1"/>
      <c r="X92" s="1"/>
      <c r="Y92" s="1"/>
      <c r="Z92" s="1"/>
    </row>
    <row r="93" spans="1:26" ht="12" customHeight="1">
      <c r="A93" s="28"/>
      <c r="B93" s="51">
        <v>202</v>
      </c>
      <c r="C93" s="51"/>
      <c r="D93" s="1"/>
      <c r="E93" s="1"/>
      <c r="F93" s="1"/>
      <c r="G93" s="1"/>
      <c r="H93" s="1"/>
      <c r="I93" s="1"/>
      <c r="J93" s="1"/>
      <c r="K93" s="1"/>
      <c r="L93" s="1"/>
      <c r="M93" s="1"/>
      <c r="N93" s="1"/>
      <c r="O93" s="1"/>
      <c r="P93" s="1"/>
      <c r="Q93" s="1"/>
      <c r="R93" s="1"/>
      <c r="S93" s="28">
        <f t="shared" si="0"/>
        <v>0</v>
      </c>
      <c r="T93" s="1"/>
      <c r="U93" s="1"/>
      <c r="V93" s="1"/>
      <c r="W93" s="1"/>
      <c r="X93" s="1"/>
      <c r="Y93" s="1"/>
      <c r="Z93" s="1"/>
    </row>
    <row r="94" spans="1:26" ht="12" customHeight="1">
      <c r="A94" s="28"/>
      <c r="B94" s="51">
        <v>237</v>
      </c>
      <c r="C94" s="51"/>
      <c r="D94" s="1"/>
      <c r="E94" s="1"/>
      <c r="F94" s="1"/>
      <c r="G94" s="1"/>
      <c r="H94" s="1"/>
      <c r="I94" s="1"/>
      <c r="J94" s="1"/>
      <c r="K94" s="1"/>
      <c r="L94" s="1"/>
      <c r="M94" s="1"/>
      <c r="N94" s="1"/>
      <c r="O94" s="1"/>
      <c r="P94" s="1"/>
      <c r="Q94" s="1"/>
      <c r="R94" s="1"/>
      <c r="S94" s="28">
        <f t="shared" si="0"/>
        <v>0</v>
      </c>
      <c r="T94" s="1"/>
      <c r="U94" s="1"/>
      <c r="V94" s="1"/>
      <c r="W94" s="1"/>
      <c r="X94" s="1"/>
      <c r="Y94" s="1"/>
      <c r="Z94" s="1"/>
    </row>
    <row r="95" spans="1:26" ht="12" customHeight="1">
      <c r="A95" s="36"/>
      <c r="B95" s="207" t="s">
        <v>183</v>
      </c>
      <c r="C95" s="207">
        <f t="shared" ref="C95:R95" si="11">SUM(C88:C94)</f>
        <v>0</v>
      </c>
      <c r="D95" s="100">
        <f t="shared" si="11"/>
        <v>5</v>
      </c>
      <c r="E95" s="100">
        <f t="shared" si="11"/>
        <v>13</v>
      </c>
      <c r="F95" s="100">
        <f t="shared" si="11"/>
        <v>17</v>
      </c>
      <c r="G95" s="100">
        <f t="shared" si="11"/>
        <v>9</v>
      </c>
      <c r="H95" s="100">
        <f t="shared" si="11"/>
        <v>5</v>
      </c>
      <c r="I95" s="100">
        <f t="shared" si="11"/>
        <v>7</v>
      </c>
      <c r="J95" s="100">
        <f t="shared" si="11"/>
        <v>7</v>
      </c>
      <c r="K95" s="100">
        <f t="shared" si="11"/>
        <v>14</v>
      </c>
      <c r="L95" s="100">
        <f t="shared" si="11"/>
        <v>1</v>
      </c>
      <c r="M95" s="100">
        <f t="shared" si="11"/>
        <v>0</v>
      </c>
      <c r="N95" s="100">
        <f t="shared" si="11"/>
        <v>16</v>
      </c>
      <c r="O95" s="100">
        <f t="shared" si="11"/>
        <v>1</v>
      </c>
      <c r="P95" s="100">
        <f t="shared" si="11"/>
        <v>1</v>
      </c>
      <c r="Q95" s="100">
        <f t="shared" si="11"/>
        <v>3</v>
      </c>
      <c r="R95" s="100">
        <f t="shared" si="11"/>
        <v>0</v>
      </c>
      <c r="S95" s="97">
        <f t="shared" si="0"/>
        <v>99</v>
      </c>
      <c r="T95" s="1"/>
      <c r="U95" s="1"/>
      <c r="V95" s="1"/>
      <c r="W95" s="1"/>
      <c r="X95" s="1"/>
      <c r="Y95" s="1"/>
      <c r="Z95" s="1"/>
    </row>
    <row r="96" spans="1:26" ht="12" customHeight="1">
      <c r="A96" s="27" t="s">
        <v>277</v>
      </c>
      <c r="B96" s="72">
        <v>30</v>
      </c>
      <c r="C96" s="72"/>
      <c r="D96" s="13"/>
      <c r="E96" s="13"/>
      <c r="F96" s="13"/>
      <c r="G96" s="13"/>
      <c r="H96" s="13"/>
      <c r="I96" s="13"/>
      <c r="J96" s="13"/>
      <c r="K96" s="13"/>
      <c r="L96" s="13"/>
      <c r="M96" s="13"/>
      <c r="N96" s="13"/>
      <c r="O96" s="13"/>
      <c r="P96" s="13"/>
      <c r="Q96" s="13"/>
      <c r="R96" s="13"/>
      <c r="S96" s="27">
        <f t="shared" si="0"/>
        <v>0</v>
      </c>
      <c r="T96" s="1"/>
      <c r="U96" s="1"/>
      <c r="V96" s="1"/>
      <c r="W96" s="1"/>
      <c r="X96" s="1"/>
      <c r="Y96" s="1"/>
      <c r="Z96" s="1"/>
    </row>
    <row r="97" spans="1:26" ht="12" customHeight="1">
      <c r="A97" s="28" t="s">
        <v>270</v>
      </c>
      <c r="B97" s="51">
        <v>41</v>
      </c>
      <c r="C97" s="51"/>
      <c r="D97" s="1"/>
      <c r="E97" s="1"/>
      <c r="F97" s="1"/>
      <c r="G97" s="1"/>
      <c r="H97" s="1"/>
      <c r="I97" s="1"/>
      <c r="J97" s="1"/>
      <c r="K97" s="1"/>
      <c r="L97" s="1"/>
      <c r="M97" s="1"/>
      <c r="N97" s="1"/>
      <c r="O97" s="1"/>
      <c r="P97" s="1"/>
      <c r="Q97" s="1"/>
      <c r="R97" s="1"/>
      <c r="S97" s="28">
        <f t="shared" si="0"/>
        <v>0</v>
      </c>
      <c r="T97" s="1"/>
      <c r="U97" s="1"/>
      <c r="V97" s="1"/>
      <c r="W97" s="1"/>
      <c r="X97" s="1"/>
      <c r="Y97" s="1"/>
      <c r="Z97" s="1"/>
    </row>
    <row r="98" spans="1:26" ht="12" customHeight="1">
      <c r="A98" s="28" t="s">
        <v>275</v>
      </c>
      <c r="B98" s="51">
        <v>101</v>
      </c>
      <c r="C98" s="214">
        <v>0</v>
      </c>
      <c r="D98" s="215">
        <v>1</v>
      </c>
      <c r="E98" s="215">
        <v>0</v>
      </c>
      <c r="F98" s="215">
        <v>0</v>
      </c>
      <c r="G98" s="215">
        <v>2</v>
      </c>
      <c r="H98" s="215">
        <v>1</v>
      </c>
      <c r="I98" s="215">
        <v>3</v>
      </c>
      <c r="J98" s="215">
        <v>1</v>
      </c>
      <c r="K98" s="215">
        <v>0</v>
      </c>
      <c r="L98" s="215">
        <v>0</v>
      </c>
      <c r="M98" s="215">
        <v>0</v>
      </c>
      <c r="N98" s="215">
        <v>1</v>
      </c>
      <c r="O98" s="215">
        <v>0</v>
      </c>
      <c r="P98" s="215">
        <v>0</v>
      </c>
      <c r="Q98" s="215">
        <v>0</v>
      </c>
      <c r="R98" s="215">
        <v>0</v>
      </c>
      <c r="S98" s="59">
        <f t="shared" si="0"/>
        <v>9</v>
      </c>
      <c r="T98" s="1"/>
      <c r="U98" s="1"/>
      <c r="V98" s="1"/>
      <c r="W98" s="1"/>
      <c r="X98" s="1"/>
      <c r="Y98" s="1"/>
      <c r="Z98" s="1"/>
    </row>
    <row r="99" spans="1:26" ht="12" customHeight="1">
      <c r="A99" s="28" t="s">
        <v>272</v>
      </c>
      <c r="B99" s="51">
        <v>150</v>
      </c>
      <c r="C99" s="51"/>
      <c r="D99" s="1"/>
      <c r="E99" s="1"/>
      <c r="F99" s="1"/>
      <c r="G99" s="1"/>
      <c r="H99" s="1"/>
      <c r="I99" s="1"/>
      <c r="J99" s="1"/>
      <c r="K99" s="1"/>
      <c r="L99" s="1"/>
      <c r="M99" s="1"/>
      <c r="N99" s="1"/>
      <c r="O99" s="1"/>
      <c r="P99" s="1"/>
      <c r="Q99" s="1"/>
      <c r="R99" s="1"/>
      <c r="S99" s="28">
        <f t="shared" si="0"/>
        <v>0</v>
      </c>
      <c r="T99" s="1"/>
      <c r="U99" s="1"/>
      <c r="V99" s="1"/>
      <c r="W99" s="1"/>
      <c r="X99" s="1"/>
      <c r="Y99" s="1"/>
      <c r="Z99" s="1"/>
    </row>
    <row r="100" spans="1:26" ht="12" customHeight="1">
      <c r="A100" s="28" t="s">
        <v>283</v>
      </c>
      <c r="B100" s="51">
        <v>201</v>
      </c>
      <c r="C100" s="51"/>
      <c r="D100" s="1"/>
      <c r="E100" s="1"/>
      <c r="F100" s="1"/>
      <c r="G100" s="1"/>
      <c r="H100" s="1"/>
      <c r="I100" s="1"/>
      <c r="J100" s="1"/>
      <c r="K100" s="1"/>
      <c r="L100" s="1"/>
      <c r="M100" s="1"/>
      <c r="N100" s="1"/>
      <c r="O100" s="1"/>
      <c r="P100" s="1"/>
      <c r="Q100" s="1"/>
      <c r="R100" s="1"/>
      <c r="S100" s="28">
        <f t="shared" si="0"/>
        <v>0</v>
      </c>
      <c r="T100" s="1"/>
      <c r="U100" s="1"/>
      <c r="V100" s="1"/>
      <c r="W100" s="1"/>
      <c r="X100" s="1"/>
      <c r="Y100" s="1"/>
      <c r="Z100" s="1"/>
    </row>
    <row r="101" spans="1:26" ht="12" customHeight="1">
      <c r="A101" s="28"/>
      <c r="B101" s="51">
        <v>202</v>
      </c>
      <c r="C101" s="51"/>
      <c r="D101" s="1"/>
      <c r="E101" s="1"/>
      <c r="F101" s="1"/>
      <c r="G101" s="1"/>
      <c r="H101" s="1"/>
      <c r="I101" s="1"/>
      <c r="J101" s="1"/>
      <c r="K101" s="1"/>
      <c r="L101" s="1"/>
      <c r="M101" s="1"/>
      <c r="N101" s="1"/>
      <c r="O101" s="1"/>
      <c r="P101" s="1"/>
      <c r="Q101" s="1"/>
      <c r="R101" s="1"/>
      <c r="S101" s="28">
        <f t="shared" si="0"/>
        <v>0</v>
      </c>
      <c r="T101" s="1"/>
      <c r="U101" s="1"/>
      <c r="V101" s="1"/>
      <c r="W101" s="1"/>
      <c r="X101" s="1"/>
      <c r="Y101" s="1"/>
      <c r="Z101" s="1"/>
    </row>
    <row r="102" spans="1:26" ht="12" customHeight="1">
      <c r="A102" s="28"/>
      <c r="B102" s="51">
        <v>237</v>
      </c>
      <c r="C102" s="51"/>
      <c r="D102" s="1"/>
      <c r="E102" s="1"/>
      <c r="F102" s="1"/>
      <c r="G102" s="1"/>
      <c r="H102" s="1"/>
      <c r="I102" s="1"/>
      <c r="J102" s="1"/>
      <c r="K102" s="1"/>
      <c r="L102" s="1"/>
      <c r="M102" s="1"/>
      <c r="N102" s="1"/>
      <c r="O102" s="1"/>
      <c r="P102" s="1"/>
      <c r="Q102" s="1"/>
      <c r="R102" s="1"/>
      <c r="S102" s="28">
        <f t="shared" si="0"/>
        <v>0</v>
      </c>
      <c r="T102" s="1"/>
      <c r="U102" s="1"/>
      <c r="V102" s="1"/>
      <c r="W102" s="1"/>
      <c r="X102" s="1"/>
      <c r="Y102" s="1"/>
      <c r="Z102" s="1"/>
    </row>
    <row r="103" spans="1:26" ht="12" customHeight="1">
      <c r="A103" s="36"/>
      <c r="B103" s="207" t="s">
        <v>183</v>
      </c>
      <c r="C103" s="207">
        <f t="shared" ref="C103:R103" si="12">SUM(C96:C102)</f>
        <v>0</v>
      </c>
      <c r="D103" s="100">
        <f t="shared" si="12"/>
        <v>1</v>
      </c>
      <c r="E103" s="100">
        <f t="shared" si="12"/>
        <v>0</v>
      </c>
      <c r="F103" s="100">
        <f t="shared" si="12"/>
        <v>0</v>
      </c>
      <c r="G103" s="100">
        <f t="shared" si="12"/>
        <v>2</v>
      </c>
      <c r="H103" s="100">
        <f t="shared" si="12"/>
        <v>1</v>
      </c>
      <c r="I103" s="100">
        <f t="shared" si="12"/>
        <v>3</v>
      </c>
      <c r="J103" s="100">
        <f t="shared" si="12"/>
        <v>1</v>
      </c>
      <c r="K103" s="100">
        <f t="shared" si="12"/>
        <v>0</v>
      </c>
      <c r="L103" s="100">
        <f t="shared" si="12"/>
        <v>0</v>
      </c>
      <c r="M103" s="100">
        <f t="shared" si="12"/>
        <v>0</v>
      </c>
      <c r="N103" s="100">
        <f t="shared" si="12"/>
        <v>1</v>
      </c>
      <c r="O103" s="100">
        <f t="shared" si="12"/>
        <v>0</v>
      </c>
      <c r="P103" s="100">
        <f t="shared" si="12"/>
        <v>0</v>
      </c>
      <c r="Q103" s="100">
        <f t="shared" si="12"/>
        <v>0</v>
      </c>
      <c r="R103" s="100">
        <f t="shared" si="12"/>
        <v>0</v>
      </c>
      <c r="S103" s="97">
        <f t="shared" si="0"/>
        <v>9</v>
      </c>
      <c r="T103" s="1"/>
      <c r="U103" s="1"/>
      <c r="V103" s="1"/>
      <c r="W103" s="1"/>
      <c r="X103" s="1"/>
      <c r="Y103" s="1"/>
      <c r="Z103" s="1"/>
    </row>
    <row r="104" spans="1:26" ht="12" customHeight="1">
      <c r="A104" s="27" t="s">
        <v>277</v>
      </c>
      <c r="B104" s="72">
        <v>30</v>
      </c>
      <c r="C104" s="72"/>
      <c r="D104" s="13"/>
      <c r="E104" s="13"/>
      <c r="F104" s="13"/>
      <c r="G104" s="13"/>
      <c r="H104" s="13"/>
      <c r="I104" s="13"/>
      <c r="J104" s="13"/>
      <c r="K104" s="13"/>
      <c r="L104" s="13"/>
      <c r="M104" s="13"/>
      <c r="N104" s="13"/>
      <c r="O104" s="13"/>
      <c r="P104" s="13"/>
      <c r="Q104" s="13"/>
      <c r="R104" s="13"/>
      <c r="S104" s="27">
        <f t="shared" si="0"/>
        <v>0</v>
      </c>
      <c r="T104" s="1"/>
      <c r="U104" s="1"/>
      <c r="V104" s="1"/>
      <c r="W104" s="1"/>
      <c r="X104" s="1"/>
      <c r="Y104" s="1"/>
      <c r="Z104" s="1"/>
    </row>
    <row r="105" spans="1:26" ht="12" customHeight="1">
      <c r="A105" s="28" t="s">
        <v>270</v>
      </c>
      <c r="B105" s="51">
        <v>41</v>
      </c>
      <c r="C105" s="51"/>
      <c r="D105" s="1"/>
      <c r="E105" s="1"/>
      <c r="F105" s="1"/>
      <c r="G105" s="1"/>
      <c r="H105" s="1"/>
      <c r="I105" s="1"/>
      <c r="J105" s="1"/>
      <c r="K105" s="1"/>
      <c r="L105" s="1"/>
      <c r="M105" s="1"/>
      <c r="N105" s="1"/>
      <c r="O105" s="1"/>
      <c r="P105" s="1"/>
      <c r="Q105" s="1"/>
      <c r="R105" s="1"/>
      <c r="S105" s="28">
        <f t="shared" si="0"/>
        <v>0</v>
      </c>
      <c r="T105" s="1"/>
      <c r="U105" s="1"/>
      <c r="V105" s="1"/>
      <c r="W105" s="1"/>
      <c r="X105" s="1"/>
      <c r="Y105" s="1"/>
      <c r="Z105" s="1"/>
    </row>
    <row r="106" spans="1:26" ht="12" customHeight="1">
      <c r="A106" s="28" t="s">
        <v>275</v>
      </c>
      <c r="B106" s="51">
        <v>101</v>
      </c>
      <c r="C106" s="214">
        <v>0</v>
      </c>
      <c r="D106" s="215">
        <v>7</v>
      </c>
      <c r="E106" s="215">
        <v>1</v>
      </c>
      <c r="F106" s="215">
        <v>6</v>
      </c>
      <c r="G106" s="215">
        <v>2</v>
      </c>
      <c r="H106" s="215">
        <v>0</v>
      </c>
      <c r="I106" s="215">
        <v>2</v>
      </c>
      <c r="J106" s="215">
        <v>2</v>
      </c>
      <c r="K106" s="215">
        <v>2</v>
      </c>
      <c r="L106" s="215">
        <v>0</v>
      </c>
      <c r="M106" s="215">
        <v>1</v>
      </c>
      <c r="N106" s="215">
        <v>0</v>
      </c>
      <c r="O106" s="215">
        <v>0</v>
      </c>
      <c r="P106" s="215">
        <v>0</v>
      </c>
      <c r="Q106" s="215">
        <v>0</v>
      </c>
      <c r="R106" s="215">
        <v>0</v>
      </c>
      <c r="S106" s="59">
        <f t="shared" si="0"/>
        <v>23</v>
      </c>
      <c r="T106" s="1"/>
      <c r="U106" s="1"/>
      <c r="V106" s="1"/>
      <c r="W106" s="1"/>
      <c r="X106" s="1"/>
      <c r="Y106" s="1"/>
      <c r="Z106" s="1"/>
    </row>
    <row r="107" spans="1:26" ht="12" customHeight="1">
      <c r="A107" s="28" t="s">
        <v>272</v>
      </c>
      <c r="B107" s="51">
        <v>150</v>
      </c>
      <c r="C107" s="51"/>
      <c r="D107" s="1"/>
      <c r="E107" s="1"/>
      <c r="F107" s="1"/>
      <c r="G107" s="1"/>
      <c r="H107" s="1"/>
      <c r="I107" s="1"/>
      <c r="J107" s="1"/>
      <c r="K107" s="1"/>
      <c r="L107" s="1"/>
      <c r="M107" s="1"/>
      <c r="N107" s="1"/>
      <c r="O107" s="1"/>
      <c r="P107" s="1"/>
      <c r="Q107" s="1"/>
      <c r="R107" s="1"/>
      <c r="S107" s="28">
        <f t="shared" si="0"/>
        <v>0</v>
      </c>
      <c r="T107" s="1"/>
      <c r="U107" s="1"/>
      <c r="V107" s="1"/>
      <c r="W107" s="1"/>
      <c r="X107" s="1"/>
      <c r="Y107" s="1"/>
      <c r="Z107" s="1"/>
    </row>
    <row r="108" spans="1:26" ht="12" customHeight="1">
      <c r="A108" s="28" t="s">
        <v>284</v>
      </c>
      <c r="B108" s="51">
        <v>201</v>
      </c>
      <c r="C108" s="51"/>
      <c r="D108" s="1"/>
      <c r="E108" s="1"/>
      <c r="F108" s="1"/>
      <c r="G108" s="1"/>
      <c r="H108" s="1"/>
      <c r="I108" s="1"/>
      <c r="J108" s="1"/>
      <c r="K108" s="1"/>
      <c r="L108" s="1"/>
      <c r="M108" s="1"/>
      <c r="N108" s="1"/>
      <c r="O108" s="1"/>
      <c r="P108" s="1"/>
      <c r="Q108" s="1"/>
      <c r="R108" s="1"/>
      <c r="S108" s="28">
        <f t="shared" si="0"/>
        <v>0</v>
      </c>
      <c r="T108" s="1"/>
      <c r="U108" s="1"/>
      <c r="V108" s="1"/>
      <c r="W108" s="1"/>
      <c r="X108" s="1"/>
      <c r="Y108" s="1"/>
      <c r="Z108" s="1"/>
    </row>
    <row r="109" spans="1:26" ht="12" customHeight="1">
      <c r="A109" s="28"/>
      <c r="B109" s="51">
        <v>202</v>
      </c>
      <c r="C109" s="51"/>
      <c r="D109" s="1"/>
      <c r="E109" s="1"/>
      <c r="F109" s="1"/>
      <c r="G109" s="1"/>
      <c r="H109" s="1"/>
      <c r="I109" s="1"/>
      <c r="J109" s="1"/>
      <c r="K109" s="1"/>
      <c r="L109" s="1"/>
      <c r="M109" s="1"/>
      <c r="N109" s="1"/>
      <c r="O109" s="1"/>
      <c r="P109" s="1"/>
      <c r="Q109" s="1"/>
      <c r="R109" s="1"/>
      <c r="S109" s="28">
        <f t="shared" si="0"/>
        <v>0</v>
      </c>
      <c r="T109" s="1"/>
      <c r="U109" s="1"/>
      <c r="V109" s="1"/>
      <c r="W109" s="1"/>
      <c r="X109" s="1"/>
      <c r="Y109" s="1"/>
      <c r="Z109" s="1"/>
    </row>
    <row r="110" spans="1:26" ht="12" customHeight="1">
      <c r="A110" s="28"/>
      <c r="B110" s="51">
        <v>237</v>
      </c>
      <c r="C110" s="51"/>
      <c r="D110" s="1"/>
      <c r="E110" s="1"/>
      <c r="F110" s="1"/>
      <c r="G110" s="1"/>
      <c r="H110" s="1"/>
      <c r="I110" s="1"/>
      <c r="J110" s="1"/>
      <c r="K110" s="1"/>
      <c r="L110" s="1"/>
      <c r="M110" s="1"/>
      <c r="N110" s="1"/>
      <c r="O110" s="1"/>
      <c r="P110" s="1"/>
      <c r="Q110" s="1"/>
      <c r="R110" s="1"/>
      <c r="S110" s="28">
        <f t="shared" si="0"/>
        <v>0</v>
      </c>
      <c r="T110" s="1"/>
      <c r="U110" s="1"/>
      <c r="V110" s="1"/>
      <c r="W110" s="1"/>
      <c r="X110" s="1"/>
      <c r="Y110" s="1"/>
      <c r="Z110" s="1"/>
    </row>
    <row r="111" spans="1:26" ht="12" customHeight="1">
      <c r="A111" s="36"/>
      <c r="B111" s="207" t="s">
        <v>183</v>
      </c>
      <c r="C111" s="207">
        <f t="shared" ref="C111:R111" si="13">SUM(C104:C110)</f>
        <v>0</v>
      </c>
      <c r="D111" s="100">
        <f t="shared" si="13"/>
        <v>7</v>
      </c>
      <c r="E111" s="100">
        <f t="shared" si="13"/>
        <v>1</v>
      </c>
      <c r="F111" s="100">
        <f t="shared" si="13"/>
        <v>6</v>
      </c>
      <c r="G111" s="100">
        <f t="shared" si="13"/>
        <v>2</v>
      </c>
      <c r="H111" s="100">
        <f t="shared" si="13"/>
        <v>0</v>
      </c>
      <c r="I111" s="100">
        <f t="shared" si="13"/>
        <v>2</v>
      </c>
      <c r="J111" s="100">
        <f t="shared" si="13"/>
        <v>2</v>
      </c>
      <c r="K111" s="100">
        <f t="shared" si="13"/>
        <v>2</v>
      </c>
      <c r="L111" s="100">
        <f t="shared" si="13"/>
        <v>0</v>
      </c>
      <c r="M111" s="100">
        <f t="shared" si="13"/>
        <v>1</v>
      </c>
      <c r="N111" s="100">
        <f t="shared" si="13"/>
        <v>0</v>
      </c>
      <c r="O111" s="100">
        <f t="shared" si="13"/>
        <v>0</v>
      </c>
      <c r="P111" s="100">
        <f t="shared" si="13"/>
        <v>0</v>
      </c>
      <c r="Q111" s="100">
        <f t="shared" si="13"/>
        <v>0</v>
      </c>
      <c r="R111" s="100">
        <f t="shared" si="13"/>
        <v>0</v>
      </c>
      <c r="S111" s="97">
        <f t="shared" si="0"/>
        <v>23</v>
      </c>
      <c r="T111" s="1"/>
      <c r="U111" s="1"/>
      <c r="V111" s="1"/>
      <c r="W111" s="1"/>
      <c r="X111" s="1"/>
      <c r="Y111" s="1"/>
      <c r="Z111" s="1"/>
    </row>
    <row r="112" spans="1:26" ht="12" customHeight="1">
      <c r="A112" s="27" t="s">
        <v>274</v>
      </c>
      <c r="B112" s="72">
        <v>30</v>
      </c>
      <c r="C112" s="72"/>
      <c r="D112" s="13"/>
      <c r="E112" s="13"/>
      <c r="F112" s="13"/>
      <c r="G112" s="13"/>
      <c r="H112" s="13"/>
      <c r="I112" s="13"/>
      <c r="J112" s="13"/>
      <c r="K112" s="13"/>
      <c r="L112" s="13"/>
      <c r="M112" s="13"/>
      <c r="N112" s="13"/>
      <c r="O112" s="13"/>
      <c r="P112" s="13"/>
      <c r="Q112" s="13"/>
      <c r="R112" s="13"/>
      <c r="S112" s="27">
        <f t="shared" si="0"/>
        <v>0</v>
      </c>
      <c r="T112" s="1"/>
      <c r="U112" s="1"/>
      <c r="V112" s="1"/>
      <c r="W112" s="1"/>
      <c r="X112" s="1"/>
      <c r="Y112" s="1"/>
      <c r="Z112" s="1"/>
    </row>
    <row r="113" spans="1:26" ht="12" customHeight="1">
      <c r="A113" s="28" t="s">
        <v>270</v>
      </c>
      <c r="B113" s="51">
        <v>41</v>
      </c>
      <c r="C113" s="51"/>
      <c r="D113" s="1"/>
      <c r="E113" s="1"/>
      <c r="F113" s="1"/>
      <c r="G113" s="1"/>
      <c r="H113" s="1"/>
      <c r="I113" s="1"/>
      <c r="J113" s="1"/>
      <c r="K113" s="1"/>
      <c r="L113" s="1"/>
      <c r="M113" s="1"/>
      <c r="N113" s="1"/>
      <c r="O113" s="1"/>
      <c r="P113" s="1"/>
      <c r="Q113" s="1"/>
      <c r="R113" s="1"/>
      <c r="S113" s="28">
        <f t="shared" si="0"/>
        <v>0</v>
      </c>
      <c r="T113" s="1"/>
      <c r="U113" s="1"/>
      <c r="V113" s="1"/>
      <c r="W113" s="1"/>
      <c r="X113" s="1"/>
      <c r="Y113" s="1"/>
      <c r="Z113" s="1"/>
    </row>
    <row r="114" spans="1:26" ht="12" customHeight="1">
      <c r="A114" s="28" t="s">
        <v>275</v>
      </c>
      <c r="B114" s="51">
        <v>101</v>
      </c>
      <c r="C114" s="214">
        <v>1</v>
      </c>
      <c r="D114" s="215">
        <v>3</v>
      </c>
      <c r="E114" s="215">
        <v>1</v>
      </c>
      <c r="F114" s="215">
        <v>1</v>
      </c>
      <c r="G114" s="215">
        <v>2</v>
      </c>
      <c r="H114" s="215">
        <v>1</v>
      </c>
      <c r="I114" s="215">
        <v>1</v>
      </c>
      <c r="J114" s="215">
        <v>1</v>
      </c>
      <c r="K114" s="215">
        <v>0</v>
      </c>
      <c r="L114" s="215">
        <v>1</v>
      </c>
      <c r="M114" s="215">
        <v>0</v>
      </c>
      <c r="N114" s="215">
        <v>0</v>
      </c>
      <c r="O114" s="215">
        <v>0</v>
      </c>
      <c r="P114" s="215">
        <v>0</v>
      </c>
      <c r="Q114" s="215">
        <v>0</v>
      </c>
      <c r="R114" s="215">
        <v>0</v>
      </c>
      <c r="S114" s="59">
        <f t="shared" si="0"/>
        <v>12</v>
      </c>
      <c r="T114" s="1"/>
      <c r="U114" s="1"/>
      <c r="V114" s="1"/>
      <c r="W114" s="1"/>
      <c r="X114" s="1"/>
      <c r="Y114" s="1"/>
      <c r="Z114" s="1"/>
    </row>
    <row r="115" spans="1:26" ht="12" customHeight="1">
      <c r="A115" s="28" t="s">
        <v>272</v>
      </c>
      <c r="B115" s="51">
        <v>150</v>
      </c>
      <c r="C115" s="51"/>
      <c r="D115" s="1"/>
      <c r="E115" s="1"/>
      <c r="F115" s="1"/>
      <c r="G115" s="1"/>
      <c r="H115" s="1"/>
      <c r="I115" s="1"/>
      <c r="J115" s="1"/>
      <c r="K115" s="1"/>
      <c r="L115" s="1"/>
      <c r="M115" s="1"/>
      <c r="N115" s="1"/>
      <c r="O115" s="1"/>
      <c r="P115" s="1"/>
      <c r="Q115" s="1"/>
      <c r="R115" s="1"/>
      <c r="S115" s="28">
        <f t="shared" si="0"/>
        <v>0</v>
      </c>
      <c r="T115" s="1"/>
      <c r="U115" s="1"/>
      <c r="V115" s="1"/>
      <c r="W115" s="1"/>
      <c r="X115" s="1"/>
      <c r="Y115" s="1"/>
      <c r="Z115" s="1"/>
    </row>
    <row r="116" spans="1:26" ht="12" customHeight="1">
      <c r="A116" s="28" t="s">
        <v>285</v>
      </c>
      <c r="B116" s="51">
        <v>201</v>
      </c>
      <c r="C116" s="51"/>
      <c r="D116" s="1"/>
      <c r="E116" s="1"/>
      <c r="F116" s="1"/>
      <c r="G116" s="1"/>
      <c r="H116" s="1"/>
      <c r="I116" s="1"/>
      <c r="J116" s="1"/>
      <c r="K116" s="1"/>
      <c r="L116" s="1"/>
      <c r="M116" s="1"/>
      <c r="N116" s="1"/>
      <c r="O116" s="1"/>
      <c r="P116" s="1"/>
      <c r="Q116" s="1"/>
      <c r="R116" s="1"/>
      <c r="S116" s="28">
        <f t="shared" si="0"/>
        <v>0</v>
      </c>
      <c r="T116" s="1"/>
      <c r="U116" s="1"/>
      <c r="V116" s="1"/>
      <c r="W116" s="1"/>
      <c r="X116" s="1"/>
      <c r="Y116" s="1"/>
      <c r="Z116" s="1"/>
    </row>
    <row r="117" spans="1:26" ht="12" customHeight="1">
      <c r="A117" s="28"/>
      <c r="B117" s="51">
        <v>202</v>
      </c>
      <c r="C117" s="51"/>
      <c r="D117" s="1"/>
      <c r="E117" s="1"/>
      <c r="F117" s="1"/>
      <c r="G117" s="1"/>
      <c r="H117" s="1"/>
      <c r="I117" s="1"/>
      <c r="J117" s="1"/>
      <c r="K117" s="1"/>
      <c r="L117" s="1"/>
      <c r="M117" s="1"/>
      <c r="N117" s="1"/>
      <c r="O117" s="1"/>
      <c r="P117" s="1"/>
      <c r="Q117" s="1"/>
      <c r="R117" s="1"/>
      <c r="S117" s="28">
        <f t="shared" si="0"/>
        <v>0</v>
      </c>
      <c r="T117" s="1"/>
      <c r="U117" s="1"/>
      <c r="V117" s="1"/>
      <c r="W117" s="1"/>
      <c r="X117" s="1"/>
      <c r="Y117" s="1"/>
      <c r="Z117" s="1"/>
    </row>
    <row r="118" spans="1:26" ht="12" customHeight="1">
      <c r="A118" s="28"/>
      <c r="B118" s="51">
        <v>237</v>
      </c>
      <c r="C118" s="51"/>
      <c r="D118" s="1"/>
      <c r="E118" s="1"/>
      <c r="F118" s="1"/>
      <c r="G118" s="1"/>
      <c r="H118" s="1"/>
      <c r="I118" s="1"/>
      <c r="J118" s="1"/>
      <c r="K118" s="1"/>
      <c r="L118" s="1"/>
      <c r="M118" s="1"/>
      <c r="N118" s="1"/>
      <c r="O118" s="1"/>
      <c r="P118" s="1"/>
      <c r="Q118" s="1"/>
      <c r="R118" s="1"/>
      <c r="S118" s="28">
        <f t="shared" si="0"/>
        <v>0</v>
      </c>
      <c r="T118" s="1"/>
      <c r="U118" s="1"/>
      <c r="V118" s="1"/>
      <c r="W118" s="1"/>
      <c r="X118" s="1"/>
      <c r="Y118" s="1"/>
      <c r="Z118" s="1"/>
    </row>
    <row r="119" spans="1:26" ht="12" customHeight="1">
      <c r="A119" s="36"/>
      <c r="B119" s="207" t="s">
        <v>183</v>
      </c>
      <c r="C119" s="207">
        <f t="shared" ref="C119:R119" si="14">SUM(C112:C118)</f>
        <v>1</v>
      </c>
      <c r="D119" s="100">
        <f t="shared" si="14"/>
        <v>3</v>
      </c>
      <c r="E119" s="100">
        <f t="shared" si="14"/>
        <v>1</v>
      </c>
      <c r="F119" s="100">
        <f t="shared" si="14"/>
        <v>1</v>
      </c>
      <c r="G119" s="100">
        <f t="shared" si="14"/>
        <v>2</v>
      </c>
      <c r="H119" s="100">
        <f t="shared" si="14"/>
        <v>1</v>
      </c>
      <c r="I119" s="100">
        <f t="shared" si="14"/>
        <v>1</v>
      </c>
      <c r="J119" s="100">
        <f t="shared" si="14"/>
        <v>1</v>
      </c>
      <c r="K119" s="100">
        <f t="shared" si="14"/>
        <v>0</v>
      </c>
      <c r="L119" s="100">
        <f t="shared" si="14"/>
        <v>1</v>
      </c>
      <c r="M119" s="100">
        <f t="shared" si="14"/>
        <v>0</v>
      </c>
      <c r="N119" s="100">
        <f t="shared" si="14"/>
        <v>0</v>
      </c>
      <c r="O119" s="100">
        <f t="shared" si="14"/>
        <v>0</v>
      </c>
      <c r="P119" s="100">
        <f t="shared" si="14"/>
        <v>0</v>
      </c>
      <c r="Q119" s="100">
        <f t="shared" si="14"/>
        <v>0</v>
      </c>
      <c r="R119" s="100">
        <f t="shared" si="14"/>
        <v>0</v>
      </c>
      <c r="S119" s="97">
        <f t="shared" si="0"/>
        <v>12</v>
      </c>
      <c r="T119" s="1"/>
      <c r="U119" s="1"/>
      <c r="V119" s="1"/>
      <c r="W119" s="1"/>
      <c r="X119" s="1"/>
      <c r="Y119" s="1"/>
      <c r="Z119" s="1"/>
    </row>
    <row r="120" spans="1:26" ht="12" customHeight="1">
      <c r="A120" s="222" t="s">
        <v>274</v>
      </c>
      <c r="B120" s="72">
        <v>30</v>
      </c>
      <c r="C120" s="72"/>
      <c r="D120" s="13"/>
      <c r="E120" s="13"/>
      <c r="F120" s="13"/>
      <c r="G120" s="13"/>
      <c r="H120" s="13"/>
      <c r="I120" s="13"/>
      <c r="J120" s="13"/>
      <c r="K120" s="13"/>
      <c r="L120" s="13"/>
      <c r="M120" s="13"/>
      <c r="N120" s="13"/>
      <c r="O120" s="13"/>
      <c r="P120" s="13"/>
      <c r="Q120" s="13"/>
      <c r="R120" s="13"/>
      <c r="S120" s="27">
        <f t="shared" si="0"/>
        <v>0</v>
      </c>
      <c r="T120" s="1"/>
      <c r="U120" s="1"/>
      <c r="V120" s="1"/>
      <c r="W120" s="1"/>
      <c r="X120" s="1"/>
      <c r="Y120" s="1"/>
      <c r="Z120" s="1"/>
    </row>
    <row r="121" spans="1:26" ht="12" customHeight="1">
      <c r="A121" s="223" t="s">
        <v>270</v>
      </c>
      <c r="B121" s="51">
        <v>41</v>
      </c>
      <c r="C121" s="51"/>
      <c r="D121" s="1"/>
      <c r="E121" s="1"/>
      <c r="F121" s="1"/>
      <c r="G121" s="1"/>
      <c r="H121" s="1"/>
      <c r="I121" s="1"/>
      <c r="J121" s="1"/>
      <c r="K121" s="1"/>
      <c r="L121" s="1"/>
      <c r="M121" s="1"/>
      <c r="N121" s="1"/>
      <c r="O121" s="1"/>
      <c r="P121" s="1"/>
      <c r="Q121" s="1"/>
      <c r="R121" s="1"/>
      <c r="S121" s="28">
        <f t="shared" si="0"/>
        <v>0</v>
      </c>
      <c r="T121" s="1"/>
      <c r="U121" s="1"/>
      <c r="V121" s="1"/>
      <c r="W121" s="1"/>
      <c r="X121" s="1"/>
      <c r="Y121" s="1"/>
      <c r="Z121" s="1"/>
    </row>
    <row r="122" spans="1:26" ht="12" customHeight="1">
      <c r="A122" s="223" t="s">
        <v>286</v>
      </c>
      <c r="B122" s="51">
        <v>101</v>
      </c>
      <c r="C122" s="51"/>
      <c r="D122" s="1"/>
      <c r="E122" s="1"/>
      <c r="F122" s="1"/>
      <c r="G122" s="1"/>
      <c r="H122" s="1"/>
      <c r="I122" s="1"/>
      <c r="J122" s="1"/>
      <c r="K122" s="1"/>
      <c r="L122" s="1"/>
      <c r="M122" s="1"/>
      <c r="N122" s="1"/>
      <c r="O122" s="1"/>
      <c r="P122" s="1"/>
      <c r="Q122" s="1"/>
      <c r="R122" s="1"/>
      <c r="S122" s="28">
        <f t="shared" si="0"/>
        <v>0</v>
      </c>
      <c r="T122" s="1"/>
      <c r="U122" s="1"/>
      <c r="V122" s="1"/>
      <c r="W122" s="1"/>
      <c r="X122" s="1"/>
      <c r="Y122" s="1"/>
      <c r="Z122" s="1"/>
    </row>
    <row r="123" spans="1:26" ht="12" customHeight="1">
      <c r="A123" s="223" t="s">
        <v>272</v>
      </c>
      <c r="B123" s="51">
        <v>150</v>
      </c>
      <c r="C123" s="51"/>
      <c r="D123" s="1"/>
      <c r="E123" s="1"/>
      <c r="F123" s="1"/>
      <c r="G123" s="1"/>
      <c r="H123" s="1"/>
      <c r="I123" s="1"/>
      <c r="J123" s="1"/>
      <c r="K123" s="1"/>
      <c r="L123" s="1"/>
      <c r="M123" s="1"/>
      <c r="N123" s="1"/>
      <c r="O123" s="1"/>
      <c r="P123" s="1"/>
      <c r="Q123" s="1"/>
      <c r="R123" s="1"/>
      <c r="S123" s="28">
        <f t="shared" si="0"/>
        <v>0</v>
      </c>
      <c r="T123" s="1"/>
      <c r="U123" s="1"/>
      <c r="V123" s="1"/>
      <c r="W123" s="1"/>
      <c r="X123" s="1"/>
      <c r="Y123" s="1"/>
      <c r="Z123" s="1"/>
    </row>
    <row r="124" spans="1:26" ht="12" customHeight="1">
      <c r="A124" s="223" t="s">
        <v>287</v>
      </c>
      <c r="B124" s="51">
        <v>201</v>
      </c>
      <c r="C124" s="214">
        <v>22</v>
      </c>
      <c r="D124" s="215">
        <v>28</v>
      </c>
      <c r="E124" s="215">
        <v>22</v>
      </c>
      <c r="F124" s="215">
        <v>19</v>
      </c>
      <c r="G124" s="215">
        <v>18</v>
      </c>
      <c r="H124" s="215">
        <v>7</v>
      </c>
      <c r="I124" s="215">
        <v>20</v>
      </c>
      <c r="J124" s="215">
        <v>9</v>
      </c>
      <c r="K124" s="215">
        <v>17</v>
      </c>
      <c r="L124" s="215">
        <v>11</v>
      </c>
      <c r="M124" s="215">
        <v>5</v>
      </c>
      <c r="N124" s="215">
        <v>4</v>
      </c>
      <c r="O124" s="215">
        <v>5</v>
      </c>
      <c r="P124" s="215">
        <v>2</v>
      </c>
      <c r="Q124" s="215">
        <v>5</v>
      </c>
      <c r="R124" s="215">
        <v>0</v>
      </c>
      <c r="S124" s="59">
        <f t="shared" si="0"/>
        <v>194</v>
      </c>
      <c r="T124" s="1"/>
      <c r="U124" s="1"/>
      <c r="V124" s="1"/>
      <c r="W124" s="1"/>
      <c r="X124" s="1"/>
      <c r="Y124" s="1"/>
      <c r="Z124" s="1"/>
    </row>
    <row r="125" spans="1:26" ht="12" customHeight="1">
      <c r="A125" s="223"/>
      <c r="B125" s="51">
        <v>202</v>
      </c>
      <c r="C125" s="51"/>
      <c r="D125" s="1"/>
      <c r="E125" s="1"/>
      <c r="F125" s="1"/>
      <c r="G125" s="1"/>
      <c r="H125" s="1"/>
      <c r="I125" s="1"/>
      <c r="J125" s="1"/>
      <c r="K125" s="1"/>
      <c r="L125" s="1"/>
      <c r="M125" s="1"/>
      <c r="N125" s="1"/>
      <c r="O125" s="1"/>
      <c r="P125" s="1"/>
      <c r="Q125" s="1"/>
      <c r="R125" s="1"/>
      <c r="S125" s="28">
        <f t="shared" si="0"/>
        <v>0</v>
      </c>
      <c r="T125" s="1"/>
      <c r="U125" s="1"/>
      <c r="V125" s="1"/>
      <c r="W125" s="1"/>
      <c r="X125" s="1"/>
      <c r="Y125" s="1"/>
      <c r="Z125" s="1"/>
    </row>
    <row r="126" spans="1:26" ht="12" customHeight="1">
      <c r="A126" s="223"/>
      <c r="B126" s="51">
        <v>237</v>
      </c>
      <c r="C126" s="51"/>
      <c r="D126" s="1"/>
      <c r="E126" s="1"/>
      <c r="F126" s="1"/>
      <c r="G126" s="1"/>
      <c r="H126" s="1"/>
      <c r="I126" s="1"/>
      <c r="J126" s="1"/>
      <c r="K126" s="1"/>
      <c r="L126" s="1"/>
      <c r="M126" s="1"/>
      <c r="N126" s="1"/>
      <c r="O126" s="1"/>
      <c r="P126" s="1"/>
      <c r="Q126" s="1"/>
      <c r="R126" s="1"/>
      <c r="S126" s="28">
        <f t="shared" si="0"/>
        <v>0</v>
      </c>
      <c r="T126" s="1"/>
      <c r="U126" s="1"/>
      <c r="V126" s="1"/>
      <c r="W126" s="1"/>
      <c r="X126" s="1"/>
      <c r="Y126" s="1"/>
      <c r="Z126" s="1"/>
    </row>
    <row r="127" spans="1:26" ht="12" customHeight="1">
      <c r="A127" s="224"/>
      <c r="B127" s="207" t="s">
        <v>183</v>
      </c>
      <c r="C127" s="207">
        <f t="shared" ref="C127:R127" si="15">SUM(C120:C126)</f>
        <v>22</v>
      </c>
      <c r="D127" s="100">
        <f t="shared" si="15"/>
        <v>28</v>
      </c>
      <c r="E127" s="100">
        <f t="shared" si="15"/>
        <v>22</v>
      </c>
      <c r="F127" s="100">
        <f t="shared" si="15"/>
        <v>19</v>
      </c>
      <c r="G127" s="100">
        <f t="shared" si="15"/>
        <v>18</v>
      </c>
      <c r="H127" s="100">
        <f t="shared" si="15"/>
        <v>7</v>
      </c>
      <c r="I127" s="100">
        <f t="shared" si="15"/>
        <v>20</v>
      </c>
      <c r="J127" s="100">
        <f t="shared" si="15"/>
        <v>9</v>
      </c>
      <c r="K127" s="100">
        <f t="shared" si="15"/>
        <v>17</v>
      </c>
      <c r="L127" s="100">
        <f t="shared" si="15"/>
        <v>11</v>
      </c>
      <c r="M127" s="100">
        <f t="shared" si="15"/>
        <v>5</v>
      </c>
      <c r="N127" s="100">
        <f t="shared" si="15"/>
        <v>4</v>
      </c>
      <c r="O127" s="100">
        <f t="shared" si="15"/>
        <v>5</v>
      </c>
      <c r="P127" s="100">
        <f t="shared" si="15"/>
        <v>2</v>
      </c>
      <c r="Q127" s="100">
        <f t="shared" si="15"/>
        <v>5</v>
      </c>
      <c r="R127" s="100">
        <f t="shared" si="15"/>
        <v>0</v>
      </c>
      <c r="S127" s="97">
        <f t="shared" si="0"/>
        <v>194</v>
      </c>
      <c r="T127" s="1"/>
      <c r="U127" s="1"/>
      <c r="V127" s="1"/>
      <c r="W127" s="1"/>
      <c r="X127" s="1"/>
      <c r="Y127" s="1"/>
      <c r="Z127" s="1"/>
    </row>
    <row r="128" spans="1:26" ht="12" customHeight="1">
      <c r="A128" s="27" t="s">
        <v>277</v>
      </c>
      <c r="B128" s="72">
        <v>30</v>
      </c>
      <c r="C128" s="72"/>
      <c r="D128" s="13"/>
      <c r="E128" s="13"/>
      <c r="F128" s="13"/>
      <c r="G128" s="13"/>
      <c r="H128" s="13"/>
      <c r="I128" s="13"/>
      <c r="J128" s="13"/>
      <c r="K128" s="13"/>
      <c r="L128" s="13"/>
      <c r="M128" s="13"/>
      <c r="N128" s="13"/>
      <c r="O128" s="13"/>
      <c r="P128" s="13"/>
      <c r="Q128" s="13"/>
      <c r="R128" s="13"/>
      <c r="S128" s="27">
        <f t="shared" si="0"/>
        <v>0</v>
      </c>
      <c r="T128" s="1"/>
      <c r="U128" s="1"/>
      <c r="V128" s="1"/>
      <c r="W128" s="1"/>
      <c r="X128" s="1"/>
      <c r="Y128" s="1"/>
      <c r="Z128" s="1"/>
    </row>
    <row r="129" spans="1:26" ht="12" customHeight="1">
      <c r="A129" s="28" t="s">
        <v>270</v>
      </c>
      <c r="B129" s="51">
        <v>41</v>
      </c>
      <c r="C129" s="51"/>
      <c r="D129" s="1"/>
      <c r="E129" s="1"/>
      <c r="F129" s="1"/>
      <c r="G129" s="1"/>
      <c r="H129" s="1"/>
      <c r="I129" s="1"/>
      <c r="J129" s="1"/>
      <c r="K129" s="1"/>
      <c r="L129" s="1"/>
      <c r="M129" s="1"/>
      <c r="N129" s="1"/>
      <c r="O129" s="1"/>
      <c r="P129" s="1"/>
      <c r="Q129" s="1"/>
      <c r="R129" s="1"/>
      <c r="S129" s="28">
        <f t="shared" si="0"/>
        <v>0</v>
      </c>
      <c r="T129" s="1"/>
      <c r="U129" s="1"/>
      <c r="V129" s="1"/>
      <c r="W129" s="1"/>
      <c r="X129" s="1"/>
      <c r="Y129" s="1"/>
      <c r="Z129" s="1"/>
    </row>
    <row r="130" spans="1:26" ht="12" customHeight="1">
      <c r="A130" s="28" t="s">
        <v>286</v>
      </c>
      <c r="B130" s="51">
        <v>101</v>
      </c>
      <c r="C130" s="51"/>
      <c r="D130" s="1"/>
      <c r="E130" s="1"/>
      <c r="F130" s="1"/>
      <c r="G130" s="1"/>
      <c r="H130" s="1"/>
      <c r="I130" s="1"/>
      <c r="J130" s="1"/>
      <c r="K130" s="1"/>
      <c r="L130" s="1"/>
      <c r="M130" s="1"/>
      <c r="N130" s="1"/>
      <c r="O130" s="1"/>
      <c r="P130" s="1"/>
      <c r="Q130" s="1"/>
      <c r="R130" s="1"/>
      <c r="S130" s="28">
        <f t="shared" si="0"/>
        <v>0</v>
      </c>
      <c r="T130" s="1"/>
      <c r="U130" s="1"/>
      <c r="V130" s="1"/>
      <c r="W130" s="1"/>
      <c r="X130" s="1"/>
      <c r="Y130" s="1"/>
      <c r="Z130" s="1"/>
    </row>
    <row r="131" spans="1:26" ht="12" customHeight="1">
      <c r="A131" s="28" t="s">
        <v>272</v>
      </c>
      <c r="B131" s="51">
        <v>150</v>
      </c>
      <c r="C131" s="51"/>
      <c r="D131" s="1"/>
      <c r="E131" s="1"/>
      <c r="F131" s="1"/>
      <c r="G131" s="1"/>
      <c r="H131" s="1"/>
      <c r="I131" s="1"/>
      <c r="J131" s="1"/>
      <c r="K131" s="1"/>
      <c r="L131" s="1"/>
      <c r="M131" s="1"/>
      <c r="N131" s="1"/>
      <c r="O131" s="1"/>
      <c r="P131" s="1"/>
      <c r="Q131" s="1"/>
      <c r="R131" s="1"/>
      <c r="S131" s="28">
        <f t="shared" si="0"/>
        <v>0</v>
      </c>
      <c r="T131" s="1"/>
      <c r="U131" s="1"/>
      <c r="V131" s="1"/>
      <c r="W131" s="1"/>
      <c r="X131" s="1"/>
      <c r="Y131" s="1"/>
      <c r="Z131" s="1"/>
    </row>
    <row r="132" spans="1:26" ht="12" customHeight="1">
      <c r="A132" s="28" t="s">
        <v>287</v>
      </c>
      <c r="B132" s="51">
        <v>201</v>
      </c>
      <c r="C132" s="51"/>
      <c r="D132" s="1"/>
      <c r="E132" s="1"/>
      <c r="F132" s="1"/>
      <c r="G132" s="1"/>
      <c r="H132" s="1"/>
      <c r="I132" s="1"/>
      <c r="J132" s="1"/>
      <c r="K132" s="1"/>
      <c r="L132" s="1"/>
      <c r="M132" s="1"/>
      <c r="N132" s="1"/>
      <c r="O132" s="1"/>
      <c r="P132" s="1"/>
      <c r="Q132" s="1"/>
      <c r="R132" s="1"/>
      <c r="S132" s="28">
        <f t="shared" si="0"/>
        <v>0</v>
      </c>
      <c r="T132" s="1"/>
      <c r="U132" s="1"/>
      <c r="V132" s="1"/>
      <c r="W132" s="1"/>
      <c r="X132" s="1"/>
      <c r="Y132" s="1"/>
      <c r="Z132" s="1"/>
    </row>
    <row r="133" spans="1:26" ht="12" customHeight="1">
      <c r="A133" s="28"/>
      <c r="B133" s="51">
        <v>202</v>
      </c>
      <c r="C133" s="214">
        <v>7</v>
      </c>
      <c r="D133" s="215">
        <v>8</v>
      </c>
      <c r="E133" s="215">
        <v>11</v>
      </c>
      <c r="F133" s="215">
        <v>3</v>
      </c>
      <c r="G133" s="215">
        <v>11</v>
      </c>
      <c r="H133" s="215">
        <v>7</v>
      </c>
      <c r="I133" s="215">
        <v>2</v>
      </c>
      <c r="J133" s="215">
        <v>4</v>
      </c>
      <c r="K133" s="215">
        <v>4</v>
      </c>
      <c r="L133" s="215">
        <v>7</v>
      </c>
      <c r="M133" s="215">
        <v>6</v>
      </c>
      <c r="N133" s="215">
        <v>0</v>
      </c>
      <c r="O133" s="215">
        <v>1</v>
      </c>
      <c r="P133" s="215">
        <v>1</v>
      </c>
      <c r="Q133" s="215">
        <v>0</v>
      </c>
      <c r="R133" s="215">
        <v>0</v>
      </c>
      <c r="S133" s="59">
        <f t="shared" si="0"/>
        <v>72</v>
      </c>
      <c r="T133" s="1"/>
      <c r="U133" s="1"/>
      <c r="V133" s="1"/>
      <c r="W133" s="1"/>
      <c r="X133" s="1"/>
      <c r="Y133" s="1"/>
      <c r="Z133" s="1"/>
    </row>
    <row r="134" spans="1:26" ht="12" customHeight="1">
      <c r="A134" s="28"/>
      <c r="B134" s="51">
        <v>237</v>
      </c>
      <c r="C134" s="51"/>
      <c r="D134" s="1"/>
      <c r="E134" s="1"/>
      <c r="F134" s="1"/>
      <c r="G134" s="1"/>
      <c r="H134" s="1"/>
      <c r="I134" s="1"/>
      <c r="J134" s="1"/>
      <c r="K134" s="1"/>
      <c r="L134" s="1"/>
      <c r="M134" s="1"/>
      <c r="N134" s="1"/>
      <c r="O134" s="1"/>
      <c r="P134" s="1"/>
      <c r="Q134" s="1"/>
      <c r="R134" s="1"/>
      <c r="S134" s="28">
        <f t="shared" si="0"/>
        <v>0</v>
      </c>
      <c r="T134" s="1"/>
      <c r="U134" s="1"/>
      <c r="V134" s="1"/>
      <c r="W134" s="1"/>
      <c r="X134" s="1"/>
      <c r="Y134" s="1"/>
      <c r="Z134" s="1"/>
    </row>
    <row r="135" spans="1:26" ht="12" customHeight="1">
      <c r="A135" s="36"/>
      <c r="B135" s="207" t="s">
        <v>183</v>
      </c>
      <c r="C135" s="207">
        <f t="shared" ref="C135:R135" si="16">SUM(C128:C134)</f>
        <v>7</v>
      </c>
      <c r="D135" s="100">
        <f t="shared" si="16"/>
        <v>8</v>
      </c>
      <c r="E135" s="100">
        <f t="shared" si="16"/>
        <v>11</v>
      </c>
      <c r="F135" s="100">
        <f t="shared" si="16"/>
        <v>3</v>
      </c>
      <c r="G135" s="100">
        <f t="shared" si="16"/>
        <v>11</v>
      </c>
      <c r="H135" s="100">
        <f t="shared" si="16"/>
        <v>7</v>
      </c>
      <c r="I135" s="100">
        <f t="shared" si="16"/>
        <v>2</v>
      </c>
      <c r="J135" s="100">
        <f t="shared" si="16"/>
        <v>4</v>
      </c>
      <c r="K135" s="100">
        <f t="shared" si="16"/>
        <v>4</v>
      </c>
      <c r="L135" s="100">
        <f t="shared" si="16"/>
        <v>7</v>
      </c>
      <c r="M135" s="100">
        <f t="shared" si="16"/>
        <v>6</v>
      </c>
      <c r="N135" s="100">
        <f t="shared" si="16"/>
        <v>0</v>
      </c>
      <c r="O135" s="100">
        <f t="shared" si="16"/>
        <v>1</v>
      </c>
      <c r="P135" s="100">
        <f t="shared" si="16"/>
        <v>1</v>
      </c>
      <c r="Q135" s="100">
        <f t="shared" si="16"/>
        <v>0</v>
      </c>
      <c r="R135" s="100">
        <f t="shared" si="16"/>
        <v>0</v>
      </c>
      <c r="S135" s="97">
        <f t="shared" si="0"/>
        <v>72</v>
      </c>
      <c r="T135" s="1"/>
      <c r="U135" s="1"/>
      <c r="V135" s="1"/>
      <c r="W135" s="1"/>
      <c r="X135" s="1"/>
      <c r="Y135" s="1"/>
      <c r="Z135" s="1"/>
    </row>
    <row r="136" spans="1:26" ht="12" customHeight="1">
      <c r="A136" s="27" t="s">
        <v>279</v>
      </c>
      <c r="B136" s="72">
        <v>30</v>
      </c>
      <c r="C136" s="74">
        <f>'Arriving 1'!C136</f>
        <v>4</v>
      </c>
      <c r="D136" s="73">
        <f>'Arriving 1'!D136</f>
        <v>6</v>
      </c>
      <c r="E136" s="73">
        <f>'Arriving 1'!E136</f>
        <v>21</v>
      </c>
      <c r="F136" s="73">
        <f>'Arriving 1'!F136</f>
        <v>85</v>
      </c>
      <c r="G136" s="73">
        <f>'Arriving 1'!G136</f>
        <v>49</v>
      </c>
      <c r="H136" s="73">
        <f>'Arriving 1'!H136</f>
        <v>45</v>
      </c>
      <c r="I136" s="73">
        <f>'Arriving 1'!I136</f>
        <v>75</v>
      </c>
      <c r="J136" s="73">
        <f>'Arriving 1'!J136</f>
        <v>58</v>
      </c>
      <c r="K136" s="73">
        <f>'Arriving 1'!K136</f>
        <v>21</v>
      </c>
      <c r="L136" s="73">
        <f>'Arriving 1'!L136</f>
        <v>9</v>
      </c>
      <c r="M136" s="73">
        <f>'Arriving 1'!M136</f>
        <v>15</v>
      </c>
      <c r="N136" s="73">
        <f>'Arriving 1'!N136</f>
        <v>8</v>
      </c>
      <c r="O136" s="73">
        <f>'Arriving 1'!O136</f>
        <v>1</v>
      </c>
      <c r="P136" s="73">
        <f>'Arriving 1'!P136</f>
        <v>0</v>
      </c>
      <c r="Q136" s="73">
        <f>'Arriving 1'!Q136</f>
        <v>2</v>
      </c>
      <c r="R136" s="73">
        <f>'Arriving 1'!R136</f>
        <v>0</v>
      </c>
      <c r="S136" s="96">
        <f t="shared" si="0"/>
        <v>399</v>
      </c>
      <c r="T136" s="1"/>
      <c r="U136" s="1"/>
      <c r="V136" s="1"/>
      <c r="W136" s="1"/>
      <c r="X136" s="1"/>
      <c r="Y136" s="1"/>
      <c r="Z136" s="1"/>
    </row>
    <row r="137" spans="1:26" ht="12" customHeight="1">
      <c r="A137" s="28" t="s">
        <v>270</v>
      </c>
      <c r="B137" s="51">
        <v>41</v>
      </c>
      <c r="C137" s="58">
        <f>'Arriving 1'!C137</f>
        <v>0</v>
      </c>
      <c r="D137" s="52">
        <f>'Arriving 1'!D137</f>
        <v>59</v>
      </c>
      <c r="E137" s="52">
        <f>'Arriving 1'!E137</f>
        <v>0</v>
      </c>
      <c r="F137" s="52">
        <f>'Arriving 1'!F137</f>
        <v>16</v>
      </c>
      <c r="G137" s="52">
        <f>'Arriving 1'!G137</f>
        <v>0</v>
      </c>
      <c r="H137" s="52">
        <f>'Arriving 1'!H137</f>
        <v>0</v>
      </c>
      <c r="I137" s="52">
        <f>'Arriving 1'!I137</f>
        <v>112</v>
      </c>
      <c r="J137" s="52">
        <f>'Arriving 1'!J137</f>
        <v>0</v>
      </c>
      <c r="K137" s="52">
        <f>'Arriving 1'!K137</f>
        <v>13</v>
      </c>
      <c r="L137" s="52">
        <f>'Arriving 1'!L137</f>
        <v>0</v>
      </c>
      <c r="M137" s="52">
        <f>'Arriving 1'!M137</f>
        <v>3</v>
      </c>
      <c r="N137" s="52">
        <f>'Arriving 1'!N137</f>
        <v>2</v>
      </c>
      <c r="O137" s="52">
        <f>'Arriving 1'!O137</f>
        <v>0</v>
      </c>
      <c r="P137" s="52">
        <f>'Arriving 1'!P137</f>
        <v>0</v>
      </c>
      <c r="Q137" s="52">
        <f>'Arriving 1'!Q137</f>
        <v>0</v>
      </c>
      <c r="R137" s="52">
        <f>'Arriving 1'!R137</f>
        <v>0</v>
      </c>
      <c r="S137" s="59">
        <f t="shared" si="0"/>
        <v>205</v>
      </c>
      <c r="T137" s="1"/>
      <c r="U137" s="1"/>
      <c r="V137" s="1"/>
      <c r="W137" s="1"/>
      <c r="X137" s="1"/>
      <c r="Y137" s="1"/>
      <c r="Z137" s="1"/>
    </row>
    <row r="138" spans="1:26" ht="12" customHeight="1">
      <c r="A138" s="28" t="s">
        <v>288</v>
      </c>
      <c r="B138" s="51">
        <v>101</v>
      </c>
      <c r="C138" s="58">
        <f>'Arriving 1'!C138</f>
        <v>11</v>
      </c>
      <c r="D138" s="52">
        <f>'Arriving 1'!D138</f>
        <v>8</v>
      </c>
      <c r="E138" s="52">
        <f>'Arriving 1'!E138</f>
        <v>10</v>
      </c>
      <c r="F138" s="52">
        <f>'Arriving 1'!F138</f>
        <v>5</v>
      </c>
      <c r="G138" s="52">
        <f>'Arriving 1'!G138</f>
        <v>19</v>
      </c>
      <c r="H138" s="52">
        <f>'Arriving 1'!H138</f>
        <v>29</v>
      </c>
      <c r="I138" s="52">
        <f>'Arriving 1'!I138</f>
        <v>45</v>
      </c>
      <c r="J138" s="52">
        <f>'Arriving 1'!J138</f>
        <v>31</v>
      </c>
      <c r="K138" s="52">
        <f>'Arriving 1'!K138</f>
        <v>13</v>
      </c>
      <c r="L138" s="52">
        <f>'Arriving 1'!L138</f>
        <v>1</v>
      </c>
      <c r="M138" s="52">
        <f>'Arriving 1'!M138</f>
        <v>13</v>
      </c>
      <c r="N138" s="52">
        <f>'Arriving 1'!N138</f>
        <v>1</v>
      </c>
      <c r="O138" s="52">
        <f>'Arriving 1'!O138</f>
        <v>0</v>
      </c>
      <c r="P138" s="52">
        <f>'Arriving 1'!P138</f>
        <v>0</v>
      </c>
      <c r="Q138" s="52">
        <f>'Arriving 1'!Q138</f>
        <v>0</v>
      </c>
      <c r="R138" s="52">
        <f>'Arriving 1'!R138</f>
        <v>0</v>
      </c>
      <c r="S138" s="59">
        <f t="shared" si="0"/>
        <v>186</v>
      </c>
      <c r="T138" s="1"/>
      <c r="U138" s="1"/>
      <c r="V138" s="1"/>
      <c r="W138" s="1"/>
      <c r="X138" s="1"/>
      <c r="Y138" s="1"/>
      <c r="Z138" s="1"/>
    </row>
    <row r="139" spans="1:26" ht="12" customHeight="1">
      <c r="A139" s="28" t="s">
        <v>272</v>
      </c>
      <c r="B139" s="51">
        <v>150</v>
      </c>
      <c r="C139" s="58">
        <f>'Arriving 1'!C139</f>
        <v>4</v>
      </c>
      <c r="D139" s="52">
        <f>'Arriving 1'!D139</f>
        <v>16</v>
      </c>
      <c r="E139" s="52">
        <f>'Arriving 1'!E139</f>
        <v>6</v>
      </c>
      <c r="F139" s="52">
        <f>'Arriving 1'!F139</f>
        <v>48</v>
      </c>
      <c r="G139" s="52">
        <f>'Arriving 1'!G139</f>
        <v>28</v>
      </c>
      <c r="H139" s="52">
        <f>'Arriving 1'!H139</f>
        <v>29</v>
      </c>
      <c r="I139" s="52">
        <f>'Arriving 1'!I139</f>
        <v>33</v>
      </c>
      <c r="J139" s="52">
        <f>'Arriving 1'!J139</f>
        <v>21</v>
      </c>
      <c r="K139" s="52">
        <f>'Arriving 1'!K139</f>
        <v>39</v>
      </c>
      <c r="L139" s="52">
        <f>'Arriving 1'!L139</f>
        <v>10</v>
      </c>
      <c r="M139" s="52">
        <f>'Arriving 1'!M139</f>
        <v>17</v>
      </c>
      <c r="N139" s="52">
        <f>'Arriving 1'!N139</f>
        <v>1</v>
      </c>
      <c r="O139" s="52">
        <f>'Arriving 1'!O139</f>
        <v>5</v>
      </c>
      <c r="P139" s="52">
        <f>'Arriving 1'!P139</f>
        <v>2</v>
      </c>
      <c r="Q139" s="52">
        <f>'Arriving 1'!Q139</f>
        <v>0</v>
      </c>
      <c r="R139" s="52">
        <f>'Arriving 1'!R139</f>
        <v>0</v>
      </c>
      <c r="S139" s="59">
        <f t="shared" si="0"/>
        <v>259</v>
      </c>
      <c r="T139" s="1"/>
      <c r="U139" s="1"/>
      <c r="V139" s="1"/>
      <c r="W139" s="1"/>
      <c r="X139" s="1"/>
      <c r="Y139" s="1"/>
      <c r="Z139" s="1"/>
    </row>
    <row r="140" spans="1:26" ht="12" customHeight="1">
      <c r="A140" s="28" t="s">
        <v>289</v>
      </c>
      <c r="B140" s="51">
        <v>201</v>
      </c>
      <c r="C140" s="58">
        <f>'Arriving 1'!C140</f>
        <v>5</v>
      </c>
      <c r="D140" s="52">
        <f>'Arriving 1'!D140</f>
        <v>46</v>
      </c>
      <c r="E140" s="52">
        <f>'Arriving 1'!E140</f>
        <v>65</v>
      </c>
      <c r="F140" s="52">
        <f>'Arriving 1'!F140</f>
        <v>50</v>
      </c>
      <c r="G140" s="52">
        <f>'Arriving 1'!G140</f>
        <v>68</v>
      </c>
      <c r="H140" s="52">
        <f>'Arriving 1'!H140</f>
        <v>33</v>
      </c>
      <c r="I140" s="52">
        <f>'Arriving 1'!I140</f>
        <v>72</v>
      </c>
      <c r="J140" s="52">
        <f>'Arriving 1'!J140</f>
        <v>55</v>
      </c>
      <c r="K140" s="52">
        <f>'Arriving 1'!K140</f>
        <v>70</v>
      </c>
      <c r="L140" s="52">
        <f>'Arriving 1'!L140</f>
        <v>51</v>
      </c>
      <c r="M140" s="52">
        <f>'Arriving 1'!M140</f>
        <v>31</v>
      </c>
      <c r="N140" s="52">
        <f>'Arriving 1'!N140</f>
        <v>18</v>
      </c>
      <c r="O140" s="52">
        <f>'Arriving 1'!O140</f>
        <v>10</v>
      </c>
      <c r="P140" s="52">
        <f>'Arriving 1'!P140</f>
        <v>8</v>
      </c>
      <c r="Q140" s="52">
        <f>'Arriving 1'!Q140</f>
        <v>0</v>
      </c>
      <c r="R140" s="52">
        <f>'Arriving 1'!R140</f>
        <v>0</v>
      </c>
      <c r="S140" s="59">
        <f t="shared" si="0"/>
        <v>582</v>
      </c>
      <c r="T140" s="1"/>
      <c r="U140" s="1"/>
      <c r="V140" s="1"/>
      <c r="W140" s="1"/>
      <c r="X140" s="1"/>
      <c r="Y140" s="1"/>
      <c r="Z140" s="1"/>
    </row>
    <row r="141" spans="1:26" ht="12" customHeight="1">
      <c r="A141" s="28"/>
      <c r="B141" s="51">
        <v>202</v>
      </c>
      <c r="C141" s="51"/>
      <c r="D141" s="1"/>
      <c r="E141" s="1"/>
      <c r="F141" s="1"/>
      <c r="G141" s="1"/>
      <c r="H141" s="1"/>
      <c r="I141" s="1"/>
      <c r="J141" s="1"/>
      <c r="K141" s="1"/>
      <c r="L141" s="1"/>
      <c r="M141" s="1"/>
      <c r="N141" s="1"/>
      <c r="O141" s="1"/>
      <c r="P141" s="1"/>
      <c r="Q141" s="1"/>
      <c r="R141" s="1"/>
      <c r="S141" s="28">
        <f t="shared" si="0"/>
        <v>0</v>
      </c>
      <c r="T141" s="1"/>
      <c r="U141" s="1"/>
      <c r="V141" s="1"/>
      <c r="W141" s="1"/>
      <c r="X141" s="1"/>
      <c r="Y141" s="1"/>
      <c r="Z141" s="1"/>
    </row>
    <row r="142" spans="1:26" ht="12" customHeight="1">
      <c r="A142" s="28"/>
      <c r="B142" s="51">
        <v>237</v>
      </c>
      <c r="C142" s="51"/>
      <c r="D142" s="1"/>
      <c r="E142" s="1"/>
      <c r="F142" s="1"/>
      <c r="G142" s="1"/>
      <c r="H142" s="1"/>
      <c r="I142" s="1"/>
      <c r="J142" s="1"/>
      <c r="K142" s="1"/>
      <c r="L142" s="1"/>
      <c r="M142" s="1"/>
      <c r="N142" s="1"/>
      <c r="O142" s="1"/>
      <c r="P142" s="1"/>
      <c r="Q142" s="1"/>
      <c r="R142" s="1"/>
      <c r="S142" s="28">
        <f t="shared" si="0"/>
        <v>0</v>
      </c>
      <c r="T142" s="1"/>
      <c r="U142" s="1"/>
      <c r="V142" s="1"/>
      <c r="W142" s="1"/>
      <c r="X142" s="1"/>
      <c r="Y142" s="1"/>
      <c r="Z142" s="1"/>
    </row>
    <row r="143" spans="1:26" ht="12" customHeight="1">
      <c r="A143" s="36"/>
      <c r="B143" s="207" t="s">
        <v>183</v>
      </c>
      <c r="C143" s="208">
        <f t="shared" ref="C143:R143" si="17">SUM(C136:C142)</f>
        <v>24</v>
      </c>
      <c r="D143" s="98">
        <f t="shared" si="17"/>
        <v>135</v>
      </c>
      <c r="E143" s="98">
        <f t="shared" si="17"/>
        <v>102</v>
      </c>
      <c r="F143" s="98">
        <f t="shared" si="17"/>
        <v>204</v>
      </c>
      <c r="G143" s="98">
        <f t="shared" si="17"/>
        <v>164</v>
      </c>
      <c r="H143" s="98">
        <f t="shared" si="17"/>
        <v>136</v>
      </c>
      <c r="I143" s="98">
        <f t="shared" si="17"/>
        <v>337</v>
      </c>
      <c r="J143" s="98">
        <f t="shared" si="17"/>
        <v>165</v>
      </c>
      <c r="K143" s="98">
        <f t="shared" si="17"/>
        <v>156</v>
      </c>
      <c r="L143" s="98">
        <f t="shared" si="17"/>
        <v>71</v>
      </c>
      <c r="M143" s="98">
        <f t="shared" si="17"/>
        <v>79</v>
      </c>
      <c r="N143" s="98">
        <f t="shared" si="17"/>
        <v>30</v>
      </c>
      <c r="O143" s="98">
        <f t="shared" si="17"/>
        <v>16</v>
      </c>
      <c r="P143" s="98">
        <f t="shared" si="17"/>
        <v>10</v>
      </c>
      <c r="Q143" s="98">
        <f t="shared" si="17"/>
        <v>2</v>
      </c>
      <c r="R143" s="98">
        <f t="shared" si="17"/>
        <v>0</v>
      </c>
      <c r="S143" s="99">
        <f t="shared" si="0"/>
        <v>1631</v>
      </c>
      <c r="T143" s="1"/>
      <c r="U143" s="1"/>
      <c r="V143" s="1"/>
      <c r="W143" s="1"/>
      <c r="X143" s="1"/>
      <c r="Y143" s="1"/>
      <c r="Z143" s="1"/>
    </row>
    <row r="144" spans="1:26" ht="12" customHeight="1">
      <c r="A144" s="27" t="s">
        <v>269</v>
      </c>
      <c r="B144" s="72">
        <v>30</v>
      </c>
      <c r="C144" s="74">
        <f>'Arriving 1'!C144</f>
        <v>2</v>
      </c>
      <c r="D144" s="73">
        <f>'Arriving 1'!D144</f>
        <v>12</v>
      </c>
      <c r="E144" s="73">
        <f>'Arriving 1'!E144</f>
        <v>3</v>
      </c>
      <c r="F144" s="73">
        <f>'Arriving 1'!F144</f>
        <v>17</v>
      </c>
      <c r="G144" s="73">
        <f>'Arriving 1'!G144</f>
        <v>8</v>
      </c>
      <c r="H144" s="73">
        <f>'Arriving 1'!H144</f>
        <v>7</v>
      </c>
      <c r="I144" s="73">
        <f>'Arriving 1'!I144</f>
        <v>14</v>
      </c>
      <c r="J144" s="73">
        <f>'Arriving 1'!J144</f>
        <v>17</v>
      </c>
      <c r="K144" s="73">
        <f>'Arriving 1'!K144</f>
        <v>18</v>
      </c>
      <c r="L144" s="73">
        <f>'Arriving 1'!L144</f>
        <v>12</v>
      </c>
      <c r="M144" s="73">
        <f>'Arriving 1'!M144</f>
        <v>4</v>
      </c>
      <c r="N144" s="73">
        <f>'Arriving 1'!N144</f>
        <v>2</v>
      </c>
      <c r="O144" s="73">
        <f>'Arriving 1'!O144</f>
        <v>5</v>
      </c>
      <c r="P144" s="73">
        <f>'Arriving 1'!P144</f>
        <v>0</v>
      </c>
      <c r="Q144" s="73">
        <f>'Arriving 1'!Q144</f>
        <v>0</v>
      </c>
      <c r="R144" s="73">
        <f>'Arriving 1'!R144</f>
        <v>0</v>
      </c>
      <c r="S144" s="96">
        <f t="shared" si="0"/>
        <v>121</v>
      </c>
      <c r="T144" s="1"/>
      <c r="U144" s="1"/>
      <c r="V144" s="1"/>
      <c r="W144" s="1"/>
      <c r="X144" s="1"/>
      <c r="Y144" s="1"/>
      <c r="Z144" s="1"/>
    </row>
    <row r="145" spans="1:26" ht="12" customHeight="1">
      <c r="A145" s="28" t="s">
        <v>270</v>
      </c>
      <c r="B145" s="51">
        <v>41</v>
      </c>
      <c r="C145" s="51"/>
      <c r="D145" s="1"/>
      <c r="E145" s="1"/>
      <c r="F145" s="1"/>
      <c r="G145" s="1"/>
      <c r="H145" s="1"/>
      <c r="I145" s="1"/>
      <c r="J145" s="1"/>
      <c r="K145" s="1"/>
      <c r="L145" s="1"/>
      <c r="M145" s="1"/>
      <c r="N145" s="1"/>
      <c r="O145" s="1"/>
      <c r="P145" s="1"/>
      <c r="Q145" s="1"/>
      <c r="R145" s="1"/>
      <c r="S145" s="28">
        <f t="shared" si="0"/>
        <v>0</v>
      </c>
      <c r="T145" s="1"/>
      <c r="U145" s="1"/>
      <c r="V145" s="1"/>
      <c r="W145" s="1"/>
      <c r="X145" s="1"/>
      <c r="Y145" s="1"/>
      <c r="Z145" s="1"/>
    </row>
    <row r="146" spans="1:26" ht="12" customHeight="1">
      <c r="A146" s="28" t="s">
        <v>288</v>
      </c>
      <c r="B146" s="51">
        <v>101</v>
      </c>
      <c r="C146" s="58">
        <f>'Arriving 1'!C146</f>
        <v>4</v>
      </c>
      <c r="D146" s="52">
        <f>'Arriving 1'!D146</f>
        <v>11</v>
      </c>
      <c r="E146" s="52">
        <f>'Arriving 1'!E146</f>
        <v>4</v>
      </c>
      <c r="F146" s="52">
        <f>'Arriving 1'!F146</f>
        <v>2</v>
      </c>
      <c r="G146" s="52">
        <f>'Arriving 1'!G146</f>
        <v>0</v>
      </c>
      <c r="H146" s="52">
        <f>'Arriving 1'!H146</f>
        <v>2</v>
      </c>
      <c r="I146" s="52">
        <f>'Arriving 1'!I146</f>
        <v>23</v>
      </c>
      <c r="J146" s="52">
        <f>'Arriving 1'!J146</f>
        <v>2</v>
      </c>
      <c r="K146" s="52">
        <f>'Arriving 1'!K146</f>
        <v>2</v>
      </c>
      <c r="L146" s="52">
        <f>'Arriving 1'!L146</f>
        <v>0</v>
      </c>
      <c r="M146" s="52">
        <f>'Arriving 1'!M146</f>
        <v>0</v>
      </c>
      <c r="N146" s="52">
        <f>'Arriving 1'!N146</f>
        <v>5</v>
      </c>
      <c r="O146" s="52">
        <f>'Arriving 1'!O146</f>
        <v>2</v>
      </c>
      <c r="P146" s="52">
        <f>'Arriving 1'!P146</f>
        <v>0</v>
      </c>
      <c r="Q146" s="52">
        <f>'Arriving 1'!Q146</f>
        <v>0</v>
      </c>
      <c r="R146" s="52">
        <f>'Arriving 1'!R146</f>
        <v>0</v>
      </c>
      <c r="S146" s="59">
        <f t="shared" si="0"/>
        <v>57</v>
      </c>
      <c r="T146" s="1"/>
      <c r="U146" s="1"/>
      <c r="V146" s="1"/>
      <c r="W146" s="1"/>
      <c r="X146" s="1"/>
      <c r="Y146" s="1"/>
      <c r="Z146" s="1"/>
    </row>
    <row r="147" spans="1:26" ht="12" customHeight="1">
      <c r="A147" s="28" t="s">
        <v>272</v>
      </c>
      <c r="B147" s="51">
        <v>150</v>
      </c>
      <c r="C147" s="58">
        <f>'Arriving 1'!C147</f>
        <v>8</v>
      </c>
      <c r="D147" s="52">
        <f>'Arriving 1'!D147</f>
        <v>61</v>
      </c>
      <c r="E147" s="52">
        <f>'Arriving 1'!E147</f>
        <v>42</v>
      </c>
      <c r="F147" s="52">
        <f>'Arriving 1'!F147</f>
        <v>47</v>
      </c>
      <c r="G147" s="52">
        <f>'Arriving 1'!G147</f>
        <v>19</v>
      </c>
      <c r="H147" s="52">
        <f>'Arriving 1'!H147</f>
        <v>22</v>
      </c>
      <c r="I147" s="52">
        <f>'Arriving 1'!I147</f>
        <v>12</v>
      </c>
      <c r="J147" s="52">
        <f>'Arriving 1'!J147</f>
        <v>13</v>
      </c>
      <c r="K147" s="52">
        <f>'Arriving 1'!K147</f>
        <v>0</v>
      </c>
      <c r="L147" s="52">
        <f>'Arriving 1'!L147</f>
        <v>5</v>
      </c>
      <c r="M147" s="52">
        <f>'Arriving 1'!M147</f>
        <v>0</v>
      </c>
      <c r="N147" s="52">
        <f>'Arriving 1'!N147</f>
        <v>6</v>
      </c>
      <c r="O147" s="52">
        <f>'Arriving 1'!O147</f>
        <v>2</v>
      </c>
      <c r="P147" s="52">
        <f>'Arriving 1'!P147</f>
        <v>0</v>
      </c>
      <c r="Q147" s="52">
        <f>'Arriving 1'!Q147</f>
        <v>2</v>
      </c>
      <c r="R147" s="52">
        <f>'Arriving 1'!R147</f>
        <v>0</v>
      </c>
      <c r="S147" s="59">
        <f t="shared" si="0"/>
        <v>239</v>
      </c>
      <c r="T147" s="1"/>
      <c r="U147" s="1"/>
      <c r="V147" s="1"/>
      <c r="W147" s="1"/>
      <c r="X147" s="1"/>
      <c r="Y147" s="1"/>
      <c r="Z147" s="1"/>
    </row>
    <row r="148" spans="1:26" ht="12" customHeight="1">
      <c r="A148" s="28" t="s">
        <v>289</v>
      </c>
      <c r="B148" s="51">
        <v>201</v>
      </c>
      <c r="C148" s="51"/>
      <c r="D148" s="1"/>
      <c r="E148" s="1"/>
      <c r="F148" s="1"/>
      <c r="G148" s="1"/>
      <c r="H148" s="1"/>
      <c r="I148" s="1"/>
      <c r="J148" s="1"/>
      <c r="K148" s="1"/>
      <c r="L148" s="1"/>
      <c r="M148" s="1"/>
      <c r="N148" s="1"/>
      <c r="O148" s="1"/>
      <c r="P148" s="1"/>
      <c r="Q148" s="1"/>
      <c r="R148" s="1"/>
      <c r="S148" s="28">
        <f t="shared" si="0"/>
        <v>0</v>
      </c>
      <c r="T148" s="1"/>
      <c r="U148" s="1"/>
      <c r="V148" s="1"/>
      <c r="W148" s="1"/>
      <c r="X148" s="1"/>
      <c r="Y148" s="1"/>
      <c r="Z148" s="1"/>
    </row>
    <row r="149" spans="1:26" ht="12" customHeight="1">
      <c r="A149" s="28"/>
      <c r="B149" s="51">
        <v>202</v>
      </c>
      <c r="C149" s="58">
        <f>'Arriving 1'!C149</f>
        <v>27</v>
      </c>
      <c r="D149" s="52">
        <f>'Arriving 1'!D149</f>
        <v>127</v>
      </c>
      <c r="E149" s="52">
        <f>'Arriving 1'!E149</f>
        <v>145</v>
      </c>
      <c r="F149" s="52">
        <f>'Arriving 1'!F149</f>
        <v>298</v>
      </c>
      <c r="G149" s="52">
        <f>'Arriving 1'!G149</f>
        <v>173</v>
      </c>
      <c r="H149" s="52">
        <f>'Arriving 1'!H149</f>
        <v>121</v>
      </c>
      <c r="I149" s="52">
        <f>'Arriving 1'!I149</f>
        <v>260</v>
      </c>
      <c r="J149" s="52">
        <f>'Arriving 1'!J149</f>
        <v>69</v>
      </c>
      <c r="K149" s="52">
        <f>'Arriving 1'!K149</f>
        <v>34</v>
      </c>
      <c r="L149" s="52">
        <f>'Arriving 1'!L149</f>
        <v>22</v>
      </c>
      <c r="M149" s="52">
        <f>'Arriving 1'!M149</f>
        <v>23</v>
      </c>
      <c r="N149" s="52">
        <f>'Arriving 1'!N149</f>
        <v>27</v>
      </c>
      <c r="O149" s="52">
        <f>'Arriving 1'!O149</f>
        <v>22</v>
      </c>
      <c r="P149" s="52">
        <f>'Arriving 1'!P149</f>
        <v>0</v>
      </c>
      <c r="Q149" s="52">
        <f>'Arriving 1'!Q149</f>
        <v>0</v>
      </c>
      <c r="R149" s="52">
        <f>'Arriving 1'!R149</f>
        <v>0</v>
      </c>
      <c r="S149" s="59">
        <f t="shared" si="0"/>
        <v>1348</v>
      </c>
      <c r="T149" s="1"/>
      <c r="U149" s="1"/>
      <c r="V149" s="1"/>
      <c r="W149" s="1"/>
      <c r="X149" s="1"/>
      <c r="Y149" s="1"/>
      <c r="Z149" s="1"/>
    </row>
    <row r="150" spans="1:26" ht="12" customHeight="1">
      <c r="A150" s="28"/>
      <c r="B150" s="51">
        <v>237</v>
      </c>
      <c r="C150" s="58">
        <f>'Arriving 1'!C150</f>
        <v>0</v>
      </c>
      <c r="D150" s="52">
        <f>'Arriving 1'!D150</f>
        <v>0</v>
      </c>
      <c r="E150" s="52">
        <f>'Arriving 1'!E150</f>
        <v>0</v>
      </c>
      <c r="F150" s="52">
        <f>'Arriving 1'!F150</f>
        <v>0</v>
      </c>
      <c r="G150" s="52">
        <f>'Arriving 1'!G150</f>
        <v>16</v>
      </c>
      <c r="H150" s="52">
        <f>'Arriving 1'!H150</f>
        <v>0</v>
      </c>
      <c r="I150" s="52">
        <f>'Arriving 1'!I150</f>
        <v>0</v>
      </c>
      <c r="J150" s="52">
        <f>'Arriving 1'!J150</f>
        <v>5</v>
      </c>
      <c r="K150" s="52">
        <f>'Arriving 1'!K150</f>
        <v>0</v>
      </c>
      <c r="L150" s="52">
        <f>'Arriving 1'!L150</f>
        <v>0</v>
      </c>
      <c r="M150" s="52">
        <f>'Arriving 1'!M150</f>
        <v>0</v>
      </c>
      <c r="N150" s="52">
        <f>'Arriving 1'!N150</f>
        <v>0</v>
      </c>
      <c r="O150" s="52">
        <f>'Arriving 1'!O150</f>
        <v>2</v>
      </c>
      <c r="P150" s="52">
        <f>'Arriving 1'!P150</f>
        <v>0</v>
      </c>
      <c r="Q150" s="52">
        <f>'Arriving 1'!Q150</f>
        <v>0</v>
      </c>
      <c r="R150" s="52">
        <f>'Arriving 1'!R150</f>
        <v>0</v>
      </c>
      <c r="S150" s="59">
        <f t="shared" si="0"/>
        <v>23</v>
      </c>
      <c r="T150" s="1"/>
      <c r="U150" s="1"/>
      <c r="V150" s="1"/>
      <c r="W150" s="1"/>
      <c r="X150" s="1"/>
      <c r="Y150" s="1"/>
      <c r="Z150" s="1"/>
    </row>
    <row r="151" spans="1:26" ht="12" customHeight="1">
      <c r="A151" s="36"/>
      <c r="B151" s="207" t="s">
        <v>183</v>
      </c>
      <c r="C151" s="208">
        <f t="shared" ref="C151:R151" si="18">SUM(C144:C150)</f>
        <v>41</v>
      </c>
      <c r="D151" s="98">
        <f t="shared" si="18"/>
        <v>211</v>
      </c>
      <c r="E151" s="98">
        <f t="shared" si="18"/>
        <v>194</v>
      </c>
      <c r="F151" s="98">
        <f t="shared" si="18"/>
        <v>364</v>
      </c>
      <c r="G151" s="98">
        <f t="shared" si="18"/>
        <v>216</v>
      </c>
      <c r="H151" s="98">
        <f t="shared" si="18"/>
        <v>152</v>
      </c>
      <c r="I151" s="98">
        <f t="shared" si="18"/>
        <v>309</v>
      </c>
      <c r="J151" s="98">
        <f t="shared" si="18"/>
        <v>106</v>
      </c>
      <c r="K151" s="98">
        <f t="shared" si="18"/>
        <v>54</v>
      </c>
      <c r="L151" s="98">
        <f t="shared" si="18"/>
        <v>39</v>
      </c>
      <c r="M151" s="98">
        <f t="shared" si="18"/>
        <v>27</v>
      </c>
      <c r="N151" s="98">
        <f t="shared" si="18"/>
        <v>40</v>
      </c>
      <c r="O151" s="98">
        <f t="shared" si="18"/>
        <v>33</v>
      </c>
      <c r="P151" s="98">
        <f t="shared" si="18"/>
        <v>0</v>
      </c>
      <c r="Q151" s="98">
        <f t="shared" si="18"/>
        <v>2</v>
      </c>
      <c r="R151" s="98">
        <f t="shared" si="18"/>
        <v>0</v>
      </c>
      <c r="S151" s="99">
        <f t="shared" si="0"/>
        <v>1788</v>
      </c>
      <c r="T151" s="1"/>
      <c r="U151" s="1"/>
      <c r="V151" s="1"/>
      <c r="W151" s="1"/>
      <c r="X151" s="1"/>
      <c r="Y151" s="1"/>
      <c r="Z151" s="1"/>
    </row>
    <row r="152" spans="1:26" ht="12" customHeight="1">
      <c r="A152" s="27" t="s">
        <v>274</v>
      </c>
      <c r="B152" s="72">
        <v>30</v>
      </c>
      <c r="C152" s="74">
        <f>'Arriving 1'!C152</f>
        <v>0</v>
      </c>
      <c r="D152" s="73">
        <f>'Arriving 1'!D152</f>
        <v>0</v>
      </c>
      <c r="E152" s="73">
        <f>'Arriving 1'!E152</f>
        <v>0</v>
      </c>
      <c r="F152" s="73">
        <f>'Arriving 1'!F152</f>
        <v>0</v>
      </c>
      <c r="G152" s="73">
        <f>'Arriving 1'!G152</f>
        <v>0</v>
      </c>
      <c r="H152" s="73">
        <f>'Arriving 1'!H152</f>
        <v>0</v>
      </c>
      <c r="I152" s="73">
        <f>'Arriving 1'!I152</f>
        <v>0</v>
      </c>
      <c r="J152" s="73">
        <f>'Arriving 1'!J152</f>
        <v>0</v>
      </c>
      <c r="K152" s="73">
        <f>'Arriving 1'!K152</f>
        <v>0</v>
      </c>
      <c r="L152" s="73">
        <f>'Arriving 1'!L152</f>
        <v>0</v>
      </c>
      <c r="M152" s="73">
        <f>'Arriving 1'!M152</f>
        <v>0</v>
      </c>
      <c r="N152" s="73">
        <f>'Arriving 1'!N152</f>
        <v>0</v>
      </c>
      <c r="O152" s="73">
        <f>'Arriving 1'!O152</f>
        <v>0</v>
      </c>
      <c r="P152" s="73">
        <f>'Arriving 1'!P152</f>
        <v>0</v>
      </c>
      <c r="Q152" s="73">
        <f>'Arriving 1'!Q152</f>
        <v>0</v>
      </c>
      <c r="R152" s="73">
        <f>'Arriving 1'!R152</f>
        <v>0</v>
      </c>
      <c r="S152" s="96">
        <f t="shared" si="0"/>
        <v>0</v>
      </c>
      <c r="T152" s="1"/>
      <c r="U152" s="1"/>
      <c r="V152" s="1"/>
      <c r="W152" s="1"/>
      <c r="X152" s="1"/>
      <c r="Y152" s="1"/>
      <c r="Z152" s="1"/>
    </row>
    <row r="153" spans="1:26" ht="12" customHeight="1">
      <c r="A153" s="28" t="s">
        <v>270</v>
      </c>
      <c r="B153" s="51">
        <v>41</v>
      </c>
      <c r="C153" s="51"/>
      <c r="D153" s="1"/>
      <c r="E153" s="1"/>
      <c r="F153" s="1"/>
      <c r="G153" s="1"/>
      <c r="H153" s="1"/>
      <c r="I153" s="1"/>
      <c r="J153" s="1"/>
      <c r="K153" s="1"/>
      <c r="L153" s="1"/>
      <c r="M153" s="1"/>
      <c r="N153" s="1"/>
      <c r="O153" s="1"/>
      <c r="P153" s="1"/>
      <c r="Q153" s="1"/>
      <c r="R153" s="1"/>
      <c r="S153" s="28">
        <f t="shared" si="0"/>
        <v>0</v>
      </c>
      <c r="T153" s="1"/>
      <c r="U153" s="1"/>
      <c r="V153" s="1"/>
      <c r="W153" s="1"/>
      <c r="X153" s="1"/>
      <c r="Y153" s="1"/>
      <c r="Z153" s="1"/>
    </row>
    <row r="154" spans="1:26" ht="12" customHeight="1">
      <c r="A154" s="28" t="s">
        <v>288</v>
      </c>
      <c r="B154" s="51">
        <v>101</v>
      </c>
      <c r="C154" s="58">
        <f>'Arriving 1'!C154</f>
        <v>0</v>
      </c>
      <c r="D154" s="52">
        <f>'Arriving 1'!D154</f>
        <v>0</v>
      </c>
      <c r="E154" s="52">
        <f>'Arriving 1'!E154</f>
        <v>0</v>
      </c>
      <c r="F154" s="52">
        <f>'Arriving 1'!F154</f>
        <v>0</v>
      </c>
      <c r="G154" s="52">
        <f>'Arriving 1'!G154</f>
        <v>0</v>
      </c>
      <c r="H154" s="52">
        <f>'Arriving 1'!H154</f>
        <v>0</v>
      </c>
      <c r="I154" s="52">
        <f>'Arriving 1'!I154</f>
        <v>0</v>
      </c>
      <c r="J154" s="52">
        <f>'Arriving 1'!J154</f>
        <v>0</v>
      </c>
      <c r="K154" s="52">
        <f>'Arriving 1'!K154</f>
        <v>0</v>
      </c>
      <c r="L154" s="52">
        <f>'Arriving 1'!L154</f>
        <v>0</v>
      </c>
      <c r="M154" s="52">
        <f>'Arriving 1'!M154</f>
        <v>0</v>
      </c>
      <c r="N154" s="52">
        <f>'Arriving 1'!N154</f>
        <v>0</v>
      </c>
      <c r="O154" s="52">
        <f>'Arriving 1'!O154</f>
        <v>0</v>
      </c>
      <c r="P154" s="52">
        <f>'Arriving 1'!P154</f>
        <v>0</v>
      </c>
      <c r="Q154" s="52">
        <f>'Arriving 1'!Q154</f>
        <v>0</v>
      </c>
      <c r="R154" s="52">
        <f>'Arriving 1'!R154</f>
        <v>0</v>
      </c>
      <c r="S154" s="59">
        <f t="shared" si="0"/>
        <v>0</v>
      </c>
      <c r="T154" s="1"/>
      <c r="U154" s="1"/>
      <c r="V154" s="1"/>
      <c r="W154" s="1"/>
      <c r="X154" s="1"/>
      <c r="Y154" s="1"/>
      <c r="Z154" s="1"/>
    </row>
    <row r="155" spans="1:26" ht="12" customHeight="1">
      <c r="A155" s="28" t="s">
        <v>272</v>
      </c>
      <c r="B155" s="51">
        <v>150</v>
      </c>
      <c r="C155" s="58">
        <f>'Arriving 1'!C155</f>
        <v>0</v>
      </c>
      <c r="D155" s="52">
        <f>'Arriving 1'!D155</f>
        <v>0</v>
      </c>
      <c r="E155" s="52">
        <f>'Arriving 1'!E155</f>
        <v>0</v>
      </c>
      <c r="F155" s="52">
        <f>'Arriving 1'!F155</f>
        <v>0</v>
      </c>
      <c r="G155" s="52">
        <f>'Arriving 1'!G155</f>
        <v>0</v>
      </c>
      <c r="H155" s="52">
        <f>'Arriving 1'!H155</f>
        <v>0</v>
      </c>
      <c r="I155" s="52">
        <f>'Arriving 1'!I155</f>
        <v>0</v>
      </c>
      <c r="J155" s="52">
        <f>'Arriving 1'!J155</f>
        <v>0</v>
      </c>
      <c r="K155" s="52">
        <f>'Arriving 1'!K155</f>
        <v>0</v>
      </c>
      <c r="L155" s="52">
        <f>'Arriving 1'!L155</f>
        <v>0</v>
      </c>
      <c r="M155" s="52">
        <f>'Arriving 1'!M155</f>
        <v>0</v>
      </c>
      <c r="N155" s="52">
        <f>'Arriving 1'!N155</f>
        <v>0</v>
      </c>
      <c r="O155" s="52">
        <f>'Arriving 1'!O155</f>
        <v>0</v>
      </c>
      <c r="P155" s="52">
        <f>'Arriving 1'!P155</f>
        <v>0</v>
      </c>
      <c r="Q155" s="52">
        <f>'Arriving 1'!Q155</f>
        <v>0</v>
      </c>
      <c r="R155" s="52">
        <f>'Arriving 1'!R155</f>
        <v>0</v>
      </c>
      <c r="S155" s="59">
        <f t="shared" si="0"/>
        <v>0</v>
      </c>
      <c r="T155" s="1"/>
      <c r="U155" s="1"/>
      <c r="V155" s="1"/>
      <c r="W155" s="1"/>
      <c r="X155" s="1"/>
      <c r="Y155" s="1"/>
      <c r="Z155" s="1"/>
    </row>
    <row r="156" spans="1:26" ht="12" customHeight="1">
      <c r="A156" s="28" t="s">
        <v>290</v>
      </c>
      <c r="B156" s="51">
        <v>201</v>
      </c>
      <c r="C156" s="58"/>
      <c r="D156" s="1"/>
      <c r="E156" s="1"/>
      <c r="F156" s="1"/>
      <c r="G156" s="1"/>
      <c r="H156" s="1"/>
      <c r="I156" s="1"/>
      <c r="J156" s="1"/>
      <c r="K156" s="1"/>
      <c r="L156" s="1"/>
      <c r="M156" s="1"/>
      <c r="N156" s="1"/>
      <c r="O156" s="1"/>
      <c r="P156" s="1"/>
      <c r="Q156" s="1"/>
      <c r="R156" s="1"/>
      <c r="S156" s="59">
        <f t="shared" si="0"/>
        <v>0</v>
      </c>
      <c r="T156" s="1"/>
      <c r="U156" s="1"/>
      <c r="V156" s="1"/>
      <c r="W156" s="1"/>
      <c r="X156" s="1"/>
      <c r="Y156" s="1"/>
      <c r="Z156" s="1"/>
    </row>
    <row r="157" spans="1:26" ht="12" customHeight="1">
      <c r="A157" s="28"/>
      <c r="B157" s="51">
        <v>202</v>
      </c>
      <c r="C157" s="58">
        <f>'Arriving 1'!C157</f>
        <v>0</v>
      </c>
      <c r="D157" s="52">
        <f>'Arriving 1'!D157</f>
        <v>0</v>
      </c>
      <c r="E157" s="52">
        <f>'Arriving 1'!E157</f>
        <v>0</v>
      </c>
      <c r="F157" s="52">
        <f>'Arriving 1'!F157</f>
        <v>0</v>
      </c>
      <c r="G157" s="52">
        <f>'Arriving 1'!G157</f>
        <v>0</v>
      </c>
      <c r="H157" s="52">
        <f>'Arriving 1'!H157</f>
        <v>0</v>
      </c>
      <c r="I157" s="52">
        <f>'Arriving 1'!I157</f>
        <v>0</v>
      </c>
      <c r="J157" s="52">
        <f>'Arriving 1'!J157</f>
        <v>0</v>
      </c>
      <c r="K157" s="52">
        <f>'Arriving 1'!K157</f>
        <v>0</v>
      </c>
      <c r="L157" s="52">
        <f>'Arriving 1'!L157</f>
        <v>0</v>
      </c>
      <c r="M157" s="52">
        <f>'Arriving 1'!M157</f>
        <v>0</v>
      </c>
      <c r="N157" s="52">
        <f>'Arriving 1'!N157</f>
        <v>0</v>
      </c>
      <c r="O157" s="52">
        <f>'Arriving 1'!O157</f>
        <v>0</v>
      </c>
      <c r="P157" s="52">
        <f>'Arriving 1'!P157</f>
        <v>0</v>
      </c>
      <c r="Q157" s="52">
        <f>'Arriving 1'!Q157</f>
        <v>0</v>
      </c>
      <c r="R157" s="52">
        <f>'Arriving 1'!R157</f>
        <v>0</v>
      </c>
      <c r="S157" s="59">
        <f t="shared" si="0"/>
        <v>0</v>
      </c>
      <c r="T157" s="1"/>
      <c r="U157" s="1"/>
      <c r="V157" s="1"/>
      <c r="W157" s="1"/>
      <c r="X157" s="1"/>
      <c r="Y157" s="1"/>
      <c r="Z157" s="1"/>
    </row>
    <row r="158" spans="1:26" ht="12" customHeight="1">
      <c r="A158" s="28"/>
      <c r="B158" s="51">
        <v>237</v>
      </c>
      <c r="C158" s="58">
        <f>'Arriving 1'!C158</f>
        <v>0</v>
      </c>
      <c r="D158" s="52">
        <f>'Arriving 1'!D158</f>
        <v>0</v>
      </c>
      <c r="E158" s="52">
        <f>'Arriving 1'!E158</f>
        <v>0</v>
      </c>
      <c r="F158" s="52">
        <f>'Arriving 1'!F158</f>
        <v>0</v>
      </c>
      <c r="G158" s="52">
        <f>'Arriving 1'!G158</f>
        <v>0</v>
      </c>
      <c r="H158" s="52">
        <f>'Arriving 1'!H158</f>
        <v>0</v>
      </c>
      <c r="I158" s="52">
        <f>'Arriving 1'!I158</f>
        <v>0</v>
      </c>
      <c r="J158" s="52">
        <f>'Arriving 1'!J158</f>
        <v>0</v>
      </c>
      <c r="K158" s="52">
        <f>'Arriving 1'!K158</f>
        <v>0</v>
      </c>
      <c r="L158" s="52">
        <f>'Arriving 1'!L158</f>
        <v>0</v>
      </c>
      <c r="M158" s="52">
        <f>'Arriving 1'!M158</f>
        <v>0</v>
      </c>
      <c r="N158" s="52">
        <f>'Arriving 1'!N158</f>
        <v>0</v>
      </c>
      <c r="O158" s="52">
        <f>'Arriving 1'!O158</f>
        <v>0</v>
      </c>
      <c r="P158" s="52">
        <f>'Arriving 1'!P158</f>
        <v>0</v>
      </c>
      <c r="Q158" s="52">
        <f>'Arriving 1'!Q158</f>
        <v>0</v>
      </c>
      <c r="R158" s="52">
        <f>'Arriving 1'!R158</f>
        <v>0</v>
      </c>
      <c r="S158" s="59">
        <f t="shared" si="0"/>
        <v>0</v>
      </c>
      <c r="T158" s="1"/>
      <c r="U158" s="1"/>
      <c r="V158" s="1"/>
      <c r="W158" s="1"/>
      <c r="X158" s="1"/>
      <c r="Y158" s="1"/>
      <c r="Z158" s="1"/>
    </row>
    <row r="159" spans="1:26" ht="12" customHeight="1">
      <c r="A159" s="36"/>
      <c r="B159" s="207" t="s">
        <v>183</v>
      </c>
      <c r="C159" s="208">
        <f t="shared" ref="C159:R159" si="19">SUM(C152:C158)</f>
        <v>0</v>
      </c>
      <c r="D159" s="98">
        <f t="shared" si="19"/>
        <v>0</v>
      </c>
      <c r="E159" s="98">
        <f t="shared" si="19"/>
        <v>0</v>
      </c>
      <c r="F159" s="98">
        <f t="shared" si="19"/>
        <v>0</v>
      </c>
      <c r="G159" s="98">
        <f t="shared" si="19"/>
        <v>0</v>
      </c>
      <c r="H159" s="98">
        <f t="shared" si="19"/>
        <v>0</v>
      </c>
      <c r="I159" s="98">
        <f t="shared" si="19"/>
        <v>0</v>
      </c>
      <c r="J159" s="98">
        <f t="shared" si="19"/>
        <v>0</v>
      </c>
      <c r="K159" s="98">
        <f t="shared" si="19"/>
        <v>0</v>
      </c>
      <c r="L159" s="98">
        <f t="shared" si="19"/>
        <v>0</v>
      </c>
      <c r="M159" s="98">
        <f t="shared" si="19"/>
        <v>0</v>
      </c>
      <c r="N159" s="98">
        <f t="shared" si="19"/>
        <v>0</v>
      </c>
      <c r="O159" s="98">
        <f t="shared" si="19"/>
        <v>0</v>
      </c>
      <c r="P159" s="98">
        <f t="shared" si="19"/>
        <v>0</v>
      </c>
      <c r="Q159" s="98">
        <f t="shared" si="19"/>
        <v>0</v>
      </c>
      <c r="R159" s="98">
        <f t="shared" si="19"/>
        <v>0</v>
      </c>
      <c r="S159" s="99">
        <f t="shared" si="0"/>
        <v>0</v>
      </c>
      <c r="T159" s="1"/>
      <c r="U159" s="1"/>
      <c r="V159" s="1"/>
      <c r="W159" s="1"/>
      <c r="X159" s="1"/>
      <c r="Y159" s="1"/>
      <c r="Z159" s="1"/>
    </row>
    <row r="160" spans="1:26" ht="12" customHeight="1">
      <c r="A160" s="27" t="s">
        <v>277</v>
      </c>
      <c r="B160" s="72">
        <v>30</v>
      </c>
      <c r="C160" s="74">
        <f>'Arriving 1'!C160</f>
        <v>1</v>
      </c>
      <c r="D160" s="73">
        <f>'Arriving 1'!D160</f>
        <v>6</v>
      </c>
      <c r="E160" s="73">
        <f>'Arriving 1'!E160</f>
        <v>15</v>
      </c>
      <c r="F160" s="73">
        <f>'Arriving 1'!F160</f>
        <v>6</v>
      </c>
      <c r="G160" s="73">
        <f>'Arriving 1'!G160</f>
        <v>16</v>
      </c>
      <c r="H160" s="73">
        <f>'Arriving 1'!H160</f>
        <v>6</v>
      </c>
      <c r="I160" s="73">
        <f>'Arriving 1'!I160</f>
        <v>21</v>
      </c>
      <c r="J160" s="73">
        <f>'Arriving 1'!J160</f>
        <v>11</v>
      </c>
      <c r="K160" s="73">
        <f>'Arriving 1'!K160</f>
        <v>2</v>
      </c>
      <c r="L160" s="73">
        <f>'Arriving 1'!L160</f>
        <v>4</v>
      </c>
      <c r="M160" s="73">
        <f>'Arriving 1'!M160</f>
        <v>0</v>
      </c>
      <c r="N160" s="73">
        <f>'Arriving 1'!N160</f>
        <v>4</v>
      </c>
      <c r="O160" s="73">
        <f>'Arriving 1'!O160</f>
        <v>0</v>
      </c>
      <c r="P160" s="73">
        <f>'Arriving 1'!P160</f>
        <v>0</v>
      </c>
      <c r="Q160" s="73">
        <f>'Arriving 1'!Q160</f>
        <v>1</v>
      </c>
      <c r="R160" s="73">
        <f>'Arriving 1'!R160</f>
        <v>0</v>
      </c>
      <c r="S160" s="96">
        <f t="shared" si="0"/>
        <v>93</v>
      </c>
      <c r="T160" s="1"/>
      <c r="U160" s="1"/>
      <c r="V160" s="1"/>
      <c r="W160" s="1"/>
      <c r="X160" s="1"/>
      <c r="Y160" s="1"/>
      <c r="Z160" s="1"/>
    </row>
    <row r="161" spans="1:26" ht="12" customHeight="1">
      <c r="A161" s="28" t="s">
        <v>270</v>
      </c>
      <c r="B161" s="51">
        <v>41</v>
      </c>
      <c r="C161" s="51"/>
      <c r="D161" s="1"/>
      <c r="E161" s="1"/>
      <c r="F161" s="1"/>
      <c r="G161" s="1"/>
      <c r="H161" s="1"/>
      <c r="I161" s="1"/>
      <c r="J161" s="1"/>
      <c r="K161" s="1"/>
      <c r="L161" s="1"/>
      <c r="M161" s="1"/>
      <c r="N161" s="1"/>
      <c r="O161" s="1"/>
      <c r="P161" s="1"/>
      <c r="Q161" s="1"/>
      <c r="R161" s="1"/>
      <c r="S161" s="28">
        <f t="shared" si="0"/>
        <v>0</v>
      </c>
      <c r="T161" s="1"/>
      <c r="U161" s="1"/>
      <c r="V161" s="1"/>
      <c r="W161" s="1"/>
      <c r="X161" s="1"/>
      <c r="Y161" s="1"/>
      <c r="Z161" s="1"/>
    </row>
    <row r="162" spans="1:26" ht="12" customHeight="1">
      <c r="A162" s="28" t="s">
        <v>288</v>
      </c>
      <c r="B162" s="51">
        <v>101</v>
      </c>
      <c r="C162" s="58">
        <f>'Arriving 1'!C162</f>
        <v>2</v>
      </c>
      <c r="D162" s="52">
        <f>'Arriving 1'!D162</f>
        <v>3</v>
      </c>
      <c r="E162" s="52">
        <f>'Arriving 1'!E162</f>
        <v>9</v>
      </c>
      <c r="F162" s="52">
        <f>'Arriving 1'!F162</f>
        <v>1</v>
      </c>
      <c r="G162" s="52">
        <f>'Arriving 1'!G162</f>
        <v>4</v>
      </c>
      <c r="H162" s="52">
        <f>'Arriving 1'!H162</f>
        <v>15</v>
      </c>
      <c r="I162" s="52">
        <f>'Arriving 1'!I162</f>
        <v>8</v>
      </c>
      <c r="J162" s="52">
        <f>'Arriving 1'!J162</f>
        <v>4</v>
      </c>
      <c r="K162" s="52">
        <f>'Arriving 1'!K162</f>
        <v>0</v>
      </c>
      <c r="L162" s="52">
        <f>'Arriving 1'!L162</f>
        <v>0</v>
      </c>
      <c r="M162" s="52">
        <f>'Arriving 1'!M162</f>
        <v>2</v>
      </c>
      <c r="N162" s="52">
        <f>'Arriving 1'!N162</f>
        <v>1</v>
      </c>
      <c r="O162" s="52">
        <f>'Arriving 1'!O162</f>
        <v>2</v>
      </c>
      <c r="P162" s="52">
        <f>'Arriving 1'!P162</f>
        <v>0</v>
      </c>
      <c r="Q162" s="52">
        <f>'Arriving 1'!Q162</f>
        <v>0</v>
      </c>
      <c r="R162" s="52">
        <f>'Arriving 1'!R162</f>
        <v>0</v>
      </c>
      <c r="S162" s="59">
        <f t="shared" si="0"/>
        <v>51</v>
      </c>
      <c r="T162" s="1"/>
      <c r="U162" s="1"/>
      <c r="V162" s="1"/>
      <c r="W162" s="1"/>
      <c r="X162" s="1"/>
      <c r="Y162" s="1"/>
      <c r="Z162" s="1"/>
    </row>
    <row r="163" spans="1:26" ht="12" customHeight="1">
      <c r="A163" s="28" t="s">
        <v>272</v>
      </c>
      <c r="B163" s="51">
        <v>150</v>
      </c>
      <c r="C163" s="58">
        <f>'Arriving 1'!C163</f>
        <v>0</v>
      </c>
      <c r="D163" s="52">
        <f>'Arriving 1'!D163</f>
        <v>3</v>
      </c>
      <c r="E163" s="52">
        <f>'Arriving 1'!E163</f>
        <v>19</v>
      </c>
      <c r="F163" s="52">
        <f>'Arriving 1'!F163</f>
        <v>21</v>
      </c>
      <c r="G163" s="52">
        <f>'Arriving 1'!G163</f>
        <v>2</v>
      </c>
      <c r="H163" s="52">
        <f>'Arriving 1'!H163</f>
        <v>14</v>
      </c>
      <c r="I163" s="52">
        <f>'Arriving 1'!I163</f>
        <v>5</v>
      </c>
      <c r="J163" s="52">
        <f>'Arriving 1'!J163</f>
        <v>4</v>
      </c>
      <c r="K163" s="52">
        <f>'Arriving 1'!K163</f>
        <v>6</v>
      </c>
      <c r="L163" s="52">
        <f>'Arriving 1'!L163</f>
        <v>4</v>
      </c>
      <c r="M163" s="52">
        <f>'Arriving 1'!M163</f>
        <v>14</v>
      </c>
      <c r="N163" s="52">
        <f>'Arriving 1'!N163</f>
        <v>0</v>
      </c>
      <c r="O163" s="52">
        <f>'Arriving 1'!O163</f>
        <v>0</v>
      </c>
      <c r="P163" s="52">
        <f>'Arriving 1'!P163</f>
        <v>1</v>
      </c>
      <c r="Q163" s="52">
        <f>'Arriving 1'!Q163</f>
        <v>0</v>
      </c>
      <c r="R163" s="52">
        <f>'Arriving 1'!R163</f>
        <v>0</v>
      </c>
      <c r="S163" s="59">
        <f t="shared" si="0"/>
        <v>93</v>
      </c>
      <c r="T163" s="1"/>
      <c r="U163" s="1"/>
      <c r="V163" s="1"/>
      <c r="W163" s="1"/>
      <c r="X163" s="1"/>
      <c r="Y163" s="1"/>
      <c r="Z163" s="1"/>
    </row>
    <row r="164" spans="1:26" ht="12" customHeight="1">
      <c r="A164" s="28" t="s">
        <v>290</v>
      </c>
      <c r="B164" s="51">
        <v>201</v>
      </c>
      <c r="C164" s="58">
        <f>'Arriving 1'!C164</f>
        <v>1</v>
      </c>
      <c r="D164" s="52">
        <f>'Arriving 1'!D164</f>
        <v>9</v>
      </c>
      <c r="E164" s="52">
        <f>'Arriving 1'!E164</f>
        <v>31</v>
      </c>
      <c r="F164" s="52">
        <f>'Arriving 1'!F164</f>
        <v>38</v>
      </c>
      <c r="G164" s="52">
        <f>'Arriving 1'!G164</f>
        <v>25</v>
      </c>
      <c r="H164" s="52">
        <f>'Arriving 1'!H164</f>
        <v>44</v>
      </c>
      <c r="I164" s="52">
        <f>'Arriving 1'!I164</f>
        <v>17</v>
      </c>
      <c r="J164" s="52">
        <f>'Arriving 1'!J164</f>
        <v>7</v>
      </c>
      <c r="K164" s="52">
        <f>'Arriving 1'!K164</f>
        <v>11</v>
      </c>
      <c r="L164" s="52">
        <f>'Arriving 1'!L164</f>
        <v>2</v>
      </c>
      <c r="M164" s="52">
        <f>'Arriving 1'!M164</f>
        <v>13</v>
      </c>
      <c r="N164" s="52">
        <f>'Arriving 1'!N164</f>
        <v>8</v>
      </c>
      <c r="O164" s="52">
        <f>'Arriving 1'!O164</f>
        <v>0</v>
      </c>
      <c r="P164" s="52">
        <f>'Arriving 1'!P164</f>
        <v>4</v>
      </c>
      <c r="Q164" s="52">
        <f>'Arriving 1'!Q164</f>
        <v>0</v>
      </c>
      <c r="R164" s="52">
        <f>'Arriving 1'!R164</f>
        <v>0</v>
      </c>
      <c r="S164" s="59">
        <f t="shared" si="0"/>
        <v>210</v>
      </c>
      <c r="T164" s="1"/>
      <c r="U164" s="1"/>
      <c r="V164" s="1"/>
      <c r="W164" s="1"/>
      <c r="X164" s="1"/>
      <c r="Y164" s="1"/>
      <c r="Z164" s="1"/>
    </row>
    <row r="165" spans="1:26" ht="12" customHeight="1">
      <c r="A165" s="28"/>
      <c r="B165" s="51">
        <v>202</v>
      </c>
      <c r="C165" s="51"/>
      <c r="D165" s="1"/>
      <c r="E165" s="1"/>
      <c r="F165" s="1"/>
      <c r="G165" s="1"/>
      <c r="H165" s="1"/>
      <c r="I165" s="1"/>
      <c r="J165" s="1"/>
      <c r="K165" s="1"/>
      <c r="L165" s="1"/>
      <c r="M165" s="1"/>
      <c r="N165" s="1"/>
      <c r="O165" s="1"/>
      <c r="P165" s="1"/>
      <c r="Q165" s="1"/>
      <c r="R165" s="1"/>
      <c r="S165" s="28">
        <f t="shared" si="0"/>
        <v>0</v>
      </c>
      <c r="T165" s="1"/>
      <c r="U165" s="1"/>
      <c r="V165" s="1"/>
      <c r="W165" s="1"/>
      <c r="X165" s="1"/>
      <c r="Y165" s="1"/>
      <c r="Z165" s="1"/>
    </row>
    <row r="166" spans="1:26" ht="12" customHeight="1">
      <c r="A166" s="28"/>
      <c r="B166" s="51">
        <v>237</v>
      </c>
      <c r="C166" s="51"/>
      <c r="D166" s="1"/>
      <c r="E166" s="1"/>
      <c r="F166" s="1"/>
      <c r="G166" s="1"/>
      <c r="H166" s="1"/>
      <c r="I166" s="1"/>
      <c r="J166" s="1"/>
      <c r="K166" s="1"/>
      <c r="L166" s="1"/>
      <c r="M166" s="1"/>
      <c r="N166" s="1"/>
      <c r="O166" s="1"/>
      <c r="P166" s="1"/>
      <c r="Q166" s="1"/>
      <c r="R166" s="1"/>
      <c r="S166" s="28">
        <f t="shared" si="0"/>
        <v>0</v>
      </c>
      <c r="T166" s="1"/>
      <c r="U166" s="1"/>
      <c r="V166" s="1"/>
      <c r="W166" s="1"/>
      <c r="X166" s="1"/>
      <c r="Y166" s="1"/>
      <c r="Z166" s="1"/>
    </row>
    <row r="167" spans="1:26" ht="12" customHeight="1">
      <c r="A167" s="36"/>
      <c r="B167" s="207" t="s">
        <v>183</v>
      </c>
      <c r="C167" s="208">
        <f t="shared" ref="C167:R167" si="20">SUM(C160:C166)</f>
        <v>4</v>
      </c>
      <c r="D167" s="98">
        <f t="shared" si="20"/>
        <v>21</v>
      </c>
      <c r="E167" s="98">
        <f t="shared" si="20"/>
        <v>74</v>
      </c>
      <c r="F167" s="98">
        <f t="shared" si="20"/>
        <v>66</v>
      </c>
      <c r="G167" s="98">
        <f t="shared" si="20"/>
        <v>47</v>
      </c>
      <c r="H167" s="98">
        <f t="shared" si="20"/>
        <v>79</v>
      </c>
      <c r="I167" s="98">
        <f t="shared" si="20"/>
        <v>51</v>
      </c>
      <c r="J167" s="98">
        <f t="shared" si="20"/>
        <v>26</v>
      </c>
      <c r="K167" s="98">
        <f t="shared" si="20"/>
        <v>19</v>
      </c>
      <c r="L167" s="98">
        <f t="shared" si="20"/>
        <v>10</v>
      </c>
      <c r="M167" s="98">
        <f t="shared" si="20"/>
        <v>29</v>
      </c>
      <c r="N167" s="98">
        <f t="shared" si="20"/>
        <v>13</v>
      </c>
      <c r="O167" s="98">
        <f t="shared" si="20"/>
        <v>2</v>
      </c>
      <c r="P167" s="98">
        <f t="shared" si="20"/>
        <v>5</v>
      </c>
      <c r="Q167" s="98">
        <f t="shared" si="20"/>
        <v>1</v>
      </c>
      <c r="R167" s="98">
        <f t="shared" si="20"/>
        <v>0</v>
      </c>
      <c r="S167" s="99">
        <f t="shared" si="0"/>
        <v>447</v>
      </c>
      <c r="T167" s="1"/>
      <c r="U167" s="1"/>
      <c r="V167" s="1"/>
      <c r="W167" s="1"/>
      <c r="X167" s="1"/>
      <c r="Y167" s="1"/>
      <c r="Z167" s="1"/>
    </row>
    <row r="168" spans="1:26" ht="12" customHeight="1">
      <c r="A168" s="27" t="s">
        <v>277</v>
      </c>
      <c r="B168" s="72">
        <v>3</v>
      </c>
      <c r="C168" s="74">
        <f>'Arriving 1'!C168</f>
        <v>0</v>
      </c>
      <c r="D168" s="73">
        <f>'Arriving 1'!D168</f>
        <v>11</v>
      </c>
      <c r="E168" s="73">
        <f>'Arriving 1'!E168</f>
        <v>3</v>
      </c>
      <c r="F168" s="73">
        <f>'Arriving 1'!F168</f>
        <v>3</v>
      </c>
      <c r="G168" s="73">
        <f>'Arriving 1'!G168</f>
        <v>0</v>
      </c>
      <c r="H168" s="73">
        <f>'Arriving 1'!H168</f>
        <v>1</v>
      </c>
      <c r="I168" s="73">
        <f>'Arriving 1'!I168</f>
        <v>4</v>
      </c>
      <c r="J168" s="73">
        <f>'Arriving 1'!J168</f>
        <v>2</v>
      </c>
      <c r="K168" s="73">
        <f>'Arriving 1'!K168</f>
        <v>3</v>
      </c>
      <c r="L168" s="73">
        <f>'Arriving 1'!L168</f>
        <v>3</v>
      </c>
      <c r="M168" s="73">
        <f>'Arriving 1'!M168</f>
        <v>7</v>
      </c>
      <c r="N168" s="73">
        <f>'Arriving 1'!N168</f>
        <v>4</v>
      </c>
      <c r="O168" s="73">
        <f>'Arriving 1'!O168</f>
        <v>3</v>
      </c>
      <c r="P168" s="73">
        <f>'Arriving 1'!P168</f>
        <v>4</v>
      </c>
      <c r="Q168" s="73">
        <f>'Arriving 1'!Q168</f>
        <v>1</v>
      </c>
      <c r="R168" s="73">
        <f>'Arriving 1'!R168</f>
        <v>0</v>
      </c>
      <c r="S168" s="96">
        <f t="shared" si="0"/>
        <v>49</v>
      </c>
      <c r="T168" s="1"/>
      <c r="U168" s="1"/>
      <c r="V168" s="1"/>
      <c r="W168" s="1"/>
      <c r="X168" s="1"/>
      <c r="Y168" s="1"/>
      <c r="Z168" s="1"/>
    </row>
    <row r="169" spans="1:26" ht="12" customHeight="1">
      <c r="A169" s="28" t="s">
        <v>270</v>
      </c>
      <c r="B169" s="51"/>
      <c r="C169" s="51"/>
      <c r="D169" s="1"/>
      <c r="E169" s="1"/>
      <c r="F169" s="1"/>
      <c r="G169" s="1"/>
      <c r="H169" s="1"/>
      <c r="I169" s="1"/>
      <c r="J169" s="1"/>
      <c r="K169" s="1"/>
      <c r="L169" s="1"/>
      <c r="M169" s="1"/>
      <c r="N169" s="1"/>
      <c r="O169" s="1"/>
      <c r="P169" s="1"/>
      <c r="Q169" s="1"/>
      <c r="R169" s="1"/>
      <c r="S169" s="28">
        <f t="shared" si="0"/>
        <v>0</v>
      </c>
      <c r="T169" s="1"/>
      <c r="U169" s="1"/>
      <c r="V169" s="1"/>
      <c r="W169" s="1"/>
      <c r="X169" s="1"/>
      <c r="Y169" s="1"/>
      <c r="Z169" s="1"/>
    </row>
    <row r="170" spans="1:26" ht="12" customHeight="1">
      <c r="A170" s="28" t="s">
        <v>291</v>
      </c>
      <c r="B170" s="51"/>
      <c r="C170" s="51"/>
      <c r="D170" s="1"/>
      <c r="E170" s="1"/>
      <c r="F170" s="1"/>
      <c r="G170" s="1"/>
      <c r="H170" s="1"/>
      <c r="I170" s="1"/>
      <c r="J170" s="1"/>
      <c r="K170" s="1"/>
      <c r="L170" s="1"/>
      <c r="M170" s="1"/>
      <c r="N170" s="1"/>
      <c r="O170" s="1"/>
      <c r="P170" s="1"/>
      <c r="Q170" s="1"/>
      <c r="R170" s="1"/>
      <c r="S170" s="28">
        <f t="shared" si="0"/>
        <v>0</v>
      </c>
      <c r="T170" s="1"/>
      <c r="U170" s="1"/>
      <c r="V170" s="1"/>
      <c r="W170" s="1"/>
      <c r="X170" s="1"/>
      <c r="Y170" s="1"/>
      <c r="Z170" s="1"/>
    </row>
    <row r="171" spans="1:26" ht="12" customHeight="1">
      <c r="A171" s="28" t="s">
        <v>272</v>
      </c>
      <c r="B171" s="51"/>
      <c r="C171" s="51"/>
      <c r="D171" s="1"/>
      <c r="E171" s="1"/>
      <c r="F171" s="1"/>
      <c r="G171" s="1"/>
      <c r="H171" s="1"/>
      <c r="I171" s="1"/>
      <c r="J171" s="1"/>
      <c r="K171" s="1"/>
      <c r="L171" s="1"/>
      <c r="M171" s="1"/>
      <c r="N171" s="1"/>
      <c r="O171" s="1"/>
      <c r="P171" s="1"/>
      <c r="Q171" s="1"/>
      <c r="R171" s="1"/>
      <c r="S171" s="28">
        <f t="shared" si="0"/>
        <v>0</v>
      </c>
      <c r="T171" s="1"/>
      <c r="U171" s="1"/>
      <c r="V171" s="1"/>
      <c r="W171" s="1"/>
      <c r="X171" s="1"/>
      <c r="Y171" s="1"/>
      <c r="Z171" s="1"/>
    </row>
    <row r="172" spans="1:26" ht="12" customHeight="1">
      <c r="A172" s="28" t="s">
        <v>292</v>
      </c>
      <c r="B172" s="51"/>
      <c r="C172" s="51"/>
      <c r="D172" s="1"/>
      <c r="E172" s="1"/>
      <c r="F172" s="1"/>
      <c r="G172" s="1"/>
      <c r="H172" s="1"/>
      <c r="I172" s="1"/>
      <c r="J172" s="1"/>
      <c r="K172" s="1"/>
      <c r="L172" s="1"/>
      <c r="M172" s="1"/>
      <c r="N172" s="1"/>
      <c r="O172" s="1"/>
      <c r="P172" s="1"/>
      <c r="Q172" s="1"/>
      <c r="R172" s="1"/>
      <c r="S172" s="28">
        <f t="shared" si="0"/>
        <v>0</v>
      </c>
      <c r="T172" s="1"/>
      <c r="U172" s="1"/>
      <c r="V172" s="1"/>
      <c r="W172" s="1"/>
      <c r="X172" s="1"/>
      <c r="Y172" s="1"/>
      <c r="Z172" s="1"/>
    </row>
    <row r="173" spans="1:26" ht="12" customHeight="1">
      <c r="A173" s="28"/>
      <c r="B173" s="51"/>
      <c r="C173" s="51"/>
      <c r="D173" s="1"/>
      <c r="E173" s="1"/>
      <c r="F173" s="1"/>
      <c r="G173" s="1"/>
      <c r="H173" s="1"/>
      <c r="I173" s="1"/>
      <c r="J173" s="1"/>
      <c r="K173" s="1"/>
      <c r="L173" s="1"/>
      <c r="M173" s="1"/>
      <c r="N173" s="1"/>
      <c r="O173" s="1"/>
      <c r="P173" s="1"/>
      <c r="Q173" s="1"/>
      <c r="R173" s="1"/>
      <c r="S173" s="28">
        <f t="shared" si="0"/>
        <v>0</v>
      </c>
      <c r="T173" s="1"/>
      <c r="U173" s="1"/>
      <c r="V173" s="1"/>
      <c r="W173" s="1"/>
      <c r="X173" s="1"/>
      <c r="Y173" s="1"/>
      <c r="Z173" s="1"/>
    </row>
    <row r="174" spans="1:26" ht="12" customHeight="1">
      <c r="A174" s="28"/>
      <c r="B174" s="51"/>
      <c r="C174" s="51"/>
      <c r="D174" s="1"/>
      <c r="E174" s="1"/>
      <c r="F174" s="1"/>
      <c r="G174" s="1"/>
      <c r="H174" s="1"/>
      <c r="I174" s="1"/>
      <c r="J174" s="1"/>
      <c r="K174" s="1"/>
      <c r="L174" s="1"/>
      <c r="M174" s="1"/>
      <c r="N174" s="1"/>
      <c r="O174" s="1"/>
      <c r="P174" s="1"/>
      <c r="Q174" s="1"/>
      <c r="R174" s="1"/>
      <c r="S174" s="28">
        <f t="shared" si="0"/>
        <v>0</v>
      </c>
      <c r="T174" s="1"/>
      <c r="U174" s="1"/>
      <c r="V174" s="1"/>
      <c r="W174" s="1"/>
      <c r="X174" s="1"/>
      <c r="Y174" s="1"/>
      <c r="Z174" s="1"/>
    </row>
    <row r="175" spans="1:26" ht="12" customHeight="1">
      <c r="A175" s="36"/>
      <c r="B175" s="207" t="s">
        <v>183</v>
      </c>
      <c r="C175" s="208">
        <f t="shared" ref="C175:R175" si="21">SUM(C168:C174)</f>
        <v>0</v>
      </c>
      <c r="D175" s="98">
        <f t="shared" si="21"/>
        <v>11</v>
      </c>
      <c r="E175" s="98">
        <f t="shared" si="21"/>
        <v>3</v>
      </c>
      <c r="F175" s="98">
        <f t="shared" si="21"/>
        <v>3</v>
      </c>
      <c r="G175" s="98">
        <f t="shared" si="21"/>
        <v>0</v>
      </c>
      <c r="H175" s="98">
        <f t="shared" si="21"/>
        <v>1</v>
      </c>
      <c r="I175" s="98">
        <f t="shared" si="21"/>
        <v>4</v>
      </c>
      <c r="J175" s="98">
        <f t="shared" si="21"/>
        <v>2</v>
      </c>
      <c r="K175" s="98">
        <f t="shared" si="21"/>
        <v>3</v>
      </c>
      <c r="L175" s="98">
        <f t="shared" si="21"/>
        <v>3</v>
      </c>
      <c r="M175" s="98">
        <f t="shared" si="21"/>
        <v>7</v>
      </c>
      <c r="N175" s="98">
        <f t="shared" si="21"/>
        <v>4</v>
      </c>
      <c r="O175" s="98">
        <f t="shared" si="21"/>
        <v>3</v>
      </c>
      <c r="P175" s="98">
        <f t="shared" si="21"/>
        <v>4</v>
      </c>
      <c r="Q175" s="98">
        <f t="shared" si="21"/>
        <v>1</v>
      </c>
      <c r="R175" s="98">
        <f t="shared" si="21"/>
        <v>0</v>
      </c>
      <c r="S175" s="99">
        <f t="shared" si="0"/>
        <v>49</v>
      </c>
      <c r="T175" s="1"/>
      <c r="U175" s="1"/>
      <c r="V175" s="1"/>
      <c r="W175" s="1"/>
      <c r="X175" s="1"/>
      <c r="Y175" s="1"/>
      <c r="Z175" s="1"/>
    </row>
    <row r="176" spans="1:26"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row r="377" spans="1:26" ht="15.75" customHeight="1"/>
    <row r="378" spans="1:26" ht="15.75" customHeight="1"/>
    <row r="379" spans="1:26" ht="15.75" customHeight="1"/>
    <row r="380" spans="1:26" ht="15.75" customHeight="1"/>
    <row r="381" spans="1:26" ht="15.75" customHeight="1"/>
    <row r="382" spans="1:26" ht="15.75" customHeight="1"/>
    <row r="383" spans="1:26" ht="15.75" customHeight="1"/>
    <row r="384" spans="1:26"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S1"/>
    <mergeCell ref="A2:S2"/>
    <mergeCell ref="C4:S4"/>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pane ySplit="7" topLeftCell="A8" activePane="bottomLeft" state="frozen"/>
      <selection activeCell="B9" sqref="B9"/>
      <selection pane="bottomLeft" activeCell="A7" sqref="A7"/>
    </sheetView>
  </sheetViews>
  <sheetFormatPr defaultColWidth="14.44140625" defaultRowHeight="15" customHeight="1"/>
  <cols>
    <col min="1" max="1" width="21.44140625" customWidth="1"/>
    <col min="2" max="2" width="5.77734375" customWidth="1"/>
    <col min="3" max="18" width="5.5546875" customWidth="1"/>
    <col min="19" max="19" width="6" customWidth="1"/>
    <col min="20" max="26" width="8" customWidth="1"/>
  </cols>
  <sheetData>
    <row r="1" spans="1:26" ht="14.25" customHeight="1">
      <c r="A1" s="560" t="s">
        <v>71</v>
      </c>
      <c r="B1" s="561"/>
      <c r="C1" s="561"/>
      <c r="D1" s="561"/>
      <c r="E1" s="561"/>
      <c r="F1" s="561"/>
      <c r="G1" s="561"/>
      <c r="H1" s="561"/>
      <c r="I1" s="561"/>
      <c r="J1" s="561"/>
      <c r="K1" s="561"/>
      <c r="L1" s="561"/>
      <c r="M1" s="561"/>
      <c r="N1" s="561"/>
      <c r="O1" s="561"/>
      <c r="P1" s="561"/>
      <c r="Q1" s="561"/>
      <c r="R1" s="561"/>
      <c r="S1" s="561"/>
      <c r="T1" s="1"/>
      <c r="U1" s="1"/>
      <c r="V1" s="1"/>
      <c r="W1" s="1"/>
      <c r="X1" s="1"/>
      <c r="Y1" s="1"/>
      <c r="Z1" s="1"/>
    </row>
    <row r="2" spans="1:26" ht="14.25" customHeight="1">
      <c r="A2" s="560" t="s">
        <v>293</v>
      </c>
      <c r="B2" s="561"/>
      <c r="C2" s="561"/>
      <c r="D2" s="561"/>
      <c r="E2" s="561"/>
      <c r="F2" s="561"/>
      <c r="G2" s="561"/>
      <c r="H2" s="561"/>
      <c r="I2" s="561"/>
      <c r="J2" s="561"/>
      <c r="K2" s="561"/>
      <c r="L2" s="561"/>
      <c r="M2" s="561"/>
      <c r="N2" s="561"/>
      <c r="O2" s="561"/>
      <c r="P2" s="561"/>
      <c r="Q2" s="561"/>
      <c r="R2" s="561"/>
      <c r="S2" s="561"/>
      <c r="T2" s="1"/>
      <c r="U2" s="1"/>
      <c r="V2" s="1"/>
      <c r="W2" s="1"/>
      <c r="X2" s="1"/>
      <c r="Y2" s="1"/>
      <c r="Z2" s="1"/>
    </row>
    <row r="3" spans="1:26" ht="12" customHeight="1">
      <c r="A3" s="225"/>
      <c r="B3" s="1"/>
      <c r="C3" s="1"/>
      <c r="D3" s="1"/>
      <c r="E3" s="1"/>
      <c r="F3" s="1"/>
      <c r="G3" s="1"/>
      <c r="H3" s="1"/>
      <c r="I3" s="1"/>
      <c r="J3" s="1"/>
      <c r="K3" s="1"/>
      <c r="L3" s="1"/>
      <c r="M3" s="1"/>
      <c r="N3" s="1"/>
      <c r="O3" s="1"/>
      <c r="P3" s="1"/>
      <c r="Q3" s="1"/>
      <c r="R3" s="1"/>
      <c r="S3" s="1"/>
      <c r="T3" s="1"/>
      <c r="U3" s="1"/>
      <c r="V3" s="1"/>
      <c r="W3" s="1"/>
      <c r="X3" s="1"/>
      <c r="Y3" s="1"/>
      <c r="Z3" s="1"/>
    </row>
    <row r="4" spans="1:26" ht="12" customHeight="1">
      <c r="A4" s="42" t="s">
        <v>267</v>
      </c>
      <c r="B4" s="42" t="s">
        <v>231</v>
      </c>
      <c r="C4" s="571" t="s">
        <v>236</v>
      </c>
      <c r="D4" s="572"/>
      <c r="E4" s="572"/>
      <c r="F4" s="572"/>
      <c r="G4" s="572"/>
      <c r="H4" s="572"/>
      <c r="I4" s="572"/>
      <c r="J4" s="572"/>
      <c r="K4" s="572"/>
      <c r="L4" s="572"/>
      <c r="M4" s="572"/>
      <c r="N4" s="572"/>
      <c r="O4" s="572"/>
      <c r="P4" s="572"/>
      <c r="Q4" s="572"/>
      <c r="R4" s="572"/>
      <c r="S4" s="573"/>
      <c r="T4" s="1"/>
      <c r="U4" s="1"/>
      <c r="V4" s="1"/>
      <c r="W4" s="1"/>
      <c r="X4" s="1"/>
      <c r="Y4" s="1"/>
      <c r="Z4" s="1"/>
    </row>
    <row r="5" spans="1:26" ht="12" customHeight="1">
      <c r="A5" s="45" t="s">
        <v>268</v>
      </c>
      <c r="B5" s="45"/>
      <c r="C5" s="46" t="s">
        <v>167</v>
      </c>
      <c r="D5" s="47" t="s">
        <v>168</v>
      </c>
      <c r="E5" s="47" t="s">
        <v>169</v>
      </c>
      <c r="F5" s="47" t="s">
        <v>170</v>
      </c>
      <c r="G5" s="47" t="s">
        <v>171</v>
      </c>
      <c r="H5" s="47" t="s">
        <v>172</v>
      </c>
      <c r="I5" s="47" t="s">
        <v>173</v>
      </c>
      <c r="J5" s="47" t="s">
        <v>174</v>
      </c>
      <c r="K5" s="47" t="s">
        <v>175</v>
      </c>
      <c r="L5" s="47" t="s">
        <v>176</v>
      </c>
      <c r="M5" s="47" t="s">
        <v>177</v>
      </c>
      <c r="N5" s="47" t="s">
        <v>178</v>
      </c>
      <c r="O5" s="47" t="s">
        <v>179</v>
      </c>
      <c r="P5" s="47" t="s">
        <v>180</v>
      </c>
      <c r="Q5" s="47" t="s">
        <v>181</v>
      </c>
      <c r="R5" s="47" t="s">
        <v>182</v>
      </c>
      <c r="S5" s="42" t="s">
        <v>183</v>
      </c>
      <c r="T5" s="1"/>
      <c r="U5" s="1"/>
      <c r="V5" s="1"/>
      <c r="W5" s="1"/>
      <c r="X5" s="1"/>
      <c r="Y5" s="1"/>
      <c r="Z5" s="1"/>
    </row>
    <row r="6" spans="1:26" ht="12" customHeight="1">
      <c r="A6" s="45"/>
      <c r="B6" s="45"/>
      <c r="C6" s="46" t="s">
        <v>184</v>
      </c>
      <c r="D6" s="47" t="s">
        <v>184</v>
      </c>
      <c r="E6" s="47" t="s">
        <v>184</v>
      </c>
      <c r="F6" s="47" t="s">
        <v>184</v>
      </c>
      <c r="G6" s="47" t="s">
        <v>184</v>
      </c>
      <c r="H6" s="47" t="s">
        <v>184</v>
      </c>
      <c r="I6" s="47" t="s">
        <v>184</v>
      </c>
      <c r="J6" s="47" t="s">
        <v>184</v>
      </c>
      <c r="K6" s="47" t="s">
        <v>184</v>
      </c>
      <c r="L6" s="47" t="s">
        <v>184</v>
      </c>
      <c r="M6" s="47" t="s">
        <v>184</v>
      </c>
      <c r="N6" s="47" t="s">
        <v>184</v>
      </c>
      <c r="O6" s="47" t="s">
        <v>184</v>
      </c>
      <c r="P6" s="47" t="s">
        <v>184</v>
      </c>
      <c r="Q6" s="47" t="s">
        <v>184</v>
      </c>
      <c r="R6" s="47" t="s">
        <v>184</v>
      </c>
      <c r="S6" s="45"/>
      <c r="T6" s="1"/>
      <c r="U6" s="1"/>
      <c r="V6" s="1"/>
      <c r="W6" s="1"/>
      <c r="X6" s="1"/>
      <c r="Y6" s="1"/>
      <c r="Z6" s="1"/>
    </row>
    <row r="7" spans="1:26" ht="12" customHeight="1">
      <c r="A7" s="556"/>
      <c r="B7" s="48"/>
      <c r="C7" s="49" t="s">
        <v>168</v>
      </c>
      <c r="D7" s="50" t="s">
        <v>169</v>
      </c>
      <c r="E7" s="50" t="s">
        <v>170</v>
      </c>
      <c r="F7" s="50" t="s">
        <v>171</v>
      </c>
      <c r="G7" s="50" t="s">
        <v>172</v>
      </c>
      <c r="H7" s="50" t="s">
        <v>173</v>
      </c>
      <c r="I7" s="50" t="s">
        <v>174</v>
      </c>
      <c r="J7" s="50" t="s">
        <v>175</v>
      </c>
      <c r="K7" s="50" t="s">
        <v>176</v>
      </c>
      <c r="L7" s="50" t="s">
        <v>177</v>
      </c>
      <c r="M7" s="50" t="s">
        <v>178</v>
      </c>
      <c r="N7" s="50" t="s">
        <v>179</v>
      </c>
      <c r="O7" s="50" t="s">
        <v>180</v>
      </c>
      <c r="P7" s="50" t="s">
        <v>181</v>
      </c>
      <c r="Q7" s="50" t="s">
        <v>182</v>
      </c>
      <c r="R7" s="50" t="s">
        <v>185</v>
      </c>
      <c r="S7" s="48"/>
      <c r="T7" s="1"/>
      <c r="U7" s="1"/>
      <c r="V7" s="1"/>
      <c r="W7" s="1"/>
      <c r="X7" s="1"/>
      <c r="Y7" s="1"/>
      <c r="Z7" s="1"/>
    </row>
    <row r="8" spans="1:26" ht="12" customHeight="1">
      <c r="A8" s="27" t="s">
        <v>269</v>
      </c>
      <c r="B8" s="72">
        <v>30</v>
      </c>
      <c r="C8" s="74">
        <v>1</v>
      </c>
      <c r="D8" s="73">
        <v>1</v>
      </c>
      <c r="E8" s="73">
        <v>2</v>
      </c>
      <c r="F8" s="73">
        <v>0</v>
      </c>
      <c r="G8" s="73">
        <v>0</v>
      </c>
      <c r="H8" s="73">
        <v>0</v>
      </c>
      <c r="I8" s="73">
        <v>0</v>
      </c>
      <c r="J8" s="73">
        <v>1</v>
      </c>
      <c r="K8" s="73">
        <v>0</v>
      </c>
      <c r="L8" s="73">
        <v>0</v>
      </c>
      <c r="M8" s="73">
        <v>0</v>
      </c>
      <c r="N8" s="73">
        <v>0</v>
      </c>
      <c r="O8" s="73">
        <v>2</v>
      </c>
      <c r="P8" s="73">
        <v>0</v>
      </c>
      <c r="Q8" s="73">
        <v>0</v>
      </c>
      <c r="R8" s="73">
        <v>0</v>
      </c>
      <c r="S8" s="96">
        <f t="shared" ref="S8:S175" si="0">SUM(C8:R8)</f>
        <v>7</v>
      </c>
      <c r="T8" s="1"/>
      <c r="U8" s="1"/>
      <c r="V8" s="1"/>
      <c r="W8" s="1"/>
      <c r="X8" s="1"/>
      <c r="Y8" s="1"/>
      <c r="Z8" s="1"/>
    </row>
    <row r="9" spans="1:26" ht="12" customHeight="1">
      <c r="A9" s="28" t="s">
        <v>270</v>
      </c>
      <c r="B9" s="51">
        <v>41</v>
      </c>
      <c r="C9" s="51"/>
      <c r="D9" s="1"/>
      <c r="E9" s="1"/>
      <c r="F9" s="1"/>
      <c r="G9" s="1"/>
      <c r="H9" s="1"/>
      <c r="I9" s="1"/>
      <c r="J9" s="1"/>
      <c r="K9" s="1"/>
      <c r="L9" s="1"/>
      <c r="M9" s="1"/>
      <c r="N9" s="1"/>
      <c r="O9" s="1"/>
      <c r="P9" s="1"/>
      <c r="Q9" s="1"/>
      <c r="R9" s="1"/>
      <c r="S9" s="28">
        <f t="shared" si="0"/>
        <v>0</v>
      </c>
      <c r="T9" s="1"/>
      <c r="U9" s="1"/>
      <c r="V9" s="1"/>
      <c r="W9" s="1"/>
      <c r="X9" s="1"/>
      <c r="Y9" s="1"/>
      <c r="Z9" s="1"/>
    </row>
    <row r="10" spans="1:26" ht="12" customHeight="1">
      <c r="A10" s="28" t="s">
        <v>271</v>
      </c>
      <c r="B10" s="51">
        <v>101</v>
      </c>
      <c r="C10" s="51"/>
      <c r="D10" s="1"/>
      <c r="E10" s="1"/>
      <c r="F10" s="1"/>
      <c r="G10" s="1"/>
      <c r="H10" s="1"/>
      <c r="I10" s="1"/>
      <c r="J10" s="1"/>
      <c r="K10" s="1"/>
      <c r="L10" s="1"/>
      <c r="M10" s="1"/>
      <c r="N10" s="1"/>
      <c r="O10" s="1"/>
      <c r="P10" s="1"/>
      <c r="Q10" s="1"/>
      <c r="R10" s="1"/>
      <c r="S10" s="28">
        <f t="shared" si="0"/>
        <v>0</v>
      </c>
      <c r="T10" s="1"/>
      <c r="U10" s="1"/>
      <c r="V10" s="1"/>
      <c r="W10" s="1"/>
      <c r="X10" s="1"/>
      <c r="Y10" s="1"/>
      <c r="Z10" s="1"/>
    </row>
    <row r="11" spans="1:26" ht="12" customHeight="1">
      <c r="A11" s="28" t="s">
        <v>272</v>
      </c>
      <c r="B11" s="51">
        <v>150</v>
      </c>
      <c r="C11" s="51"/>
      <c r="D11" s="1"/>
      <c r="E11" s="1"/>
      <c r="F11" s="1"/>
      <c r="G11" s="1"/>
      <c r="H11" s="1"/>
      <c r="I11" s="1"/>
      <c r="J11" s="1"/>
      <c r="K11" s="1"/>
      <c r="L11" s="1"/>
      <c r="M11" s="1"/>
      <c r="N11" s="1"/>
      <c r="O11" s="1"/>
      <c r="P11" s="1"/>
      <c r="Q11" s="1"/>
      <c r="R11" s="1"/>
      <c r="S11" s="28">
        <f t="shared" si="0"/>
        <v>0</v>
      </c>
      <c r="T11" s="1"/>
      <c r="U11" s="1"/>
      <c r="V11" s="1"/>
      <c r="W11" s="1"/>
      <c r="X11" s="1"/>
      <c r="Y11" s="1"/>
      <c r="Z11" s="1"/>
    </row>
    <row r="12" spans="1:26" ht="12" customHeight="1">
      <c r="A12" s="28" t="s">
        <v>273</v>
      </c>
      <c r="B12" s="51">
        <v>201</v>
      </c>
      <c r="C12" s="51"/>
      <c r="D12" s="1"/>
      <c r="E12" s="1"/>
      <c r="F12" s="1"/>
      <c r="G12" s="1"/>
      <c r="H12" s="1"/>
      <c r="I12" s="1"/>
      <c r="J12" s="1"/>
      <c r="K12" s="1"/>
      <c r="L12" s="1"/>
      <c r="M12" s="1"/>
      <c r="N12" s="1"/>
      <c r="O12" s="1"/>
      <c r="P12" s="1"/>
      <c r="Q12" s="1"/>
      <c r="R12" s="1"/>
      <c r="S12" s="28">
        <f t="shared" si="0"/>
        <v>0</v>
      </c>
      <c r="T12" s="1"/>
      <c r="U12" s="1"/>
      <c r="V12" s="1"/>
      <c r="W12" s="1"/>
      <c r="X12" s="1"/>
      <c r="Y12" s="1"/>
      <c r="Z12" s="1"/>
    </row>
    <row r="13" spans="1:26" ht="12" customHeight="1">
      <c r="A13" s="28"/>
      <c r="B13" s="51">
        <v>202</v>
      </c>
      <c r="C13" s="51"/>
      <c r="D13" s="1"/>
      <c r="E13" s="1"/>
      <c r="F13" s="1"/>
      <c r="G13" s="1"/>
      <c r="H13" s="1"/>
      <c r="I13" s="1"/>
      <c r="J13" s="1"/>
      <c r="K13" s="1"/>
      <c r="L13" s="1"/>
      <c r="M13" s="1"/>
      <c r="N13" s="1"/>
      <c r="O13" s="1"/>
      <c r="P13" s="1"/>
      <c r="Q13" s="1"/>
      <c r="R13" s="1"/>
      <c r="S13" s="28">
        <f t="shared" si="0"/>
        <v>0</v>
      </c>
      <c r="T13" s="1"/>
      <c r="U13" s="1"/>
      <c r="V13" s="1"/>
      <c r="W13" s="1"/>
      <c r="X13" s="1"/>
      <c r="Y13" s="1"/>
      <c r="Z13" s="1"/>
    </row>
    <row r="14" spans="1:26" ht="12" customHeight="1">
      <c r="A14" s="28"/>
      <c r="B14" s="51">
        <v>237</v>
      </c>
      <c r="C14" s="51"/>
      <c r="D14" s="1"/>
      <c r="E14" s="1"/>
      <c r="F14" s="1"/>
      <c r="G14" s="1"/>
      <c r="H14" s="1"/>
      <c r="I14" s="1"/>
      <c r="J14" s="1"/>
      <c r="K14" s="1"/>
      <c r="L14" s="1"/>
      <c r="M14" s="1"/>
      <c r="N14" s="1"/>
      <c r="O14" s="1"/>
      <c r="P14" s="1"/>
      <c r="Q14" s="1"/>
      <c r="R14" s="1"/>
      <c r="S14" s="28">
        <f t="shared" si="0"/>
        <v>0</v>
      </c>
      <c r="T14" s="1"/>
      <c r="U14" s="1"/>
      <c r="V14" s="1"/>
      <c r="W14" s="1"/>
      <c r="X14" s="1"/>
      <c r="Y14" s="1"/>
      <c r="Z14" s="1"/>
    </row>
    <row r="15" spans="1:26" ht="12" customHeight="1">
      <c r="A15" s="28"/>
      <c r="B15" s="207" t="s">
        <v>183</v>
      </c>
      <c r="C15" s="208">
        <f t="shared" ref="C15:R15" si="1">SUM(C8:C14)</f>
        <v>1</v>
      </c>
      <c r="D15" s="98">
        <f t="shared" si="1"/>
        <v>1</v>
      </c>
      <c r="E15" s="98">
        <f t="shared" si="1"/>
        <v>2</v>
      </c>
      <c r="F15" s="98">
        <f t="shared" si="1"/>
        <v>0</v>
      </c>
      <c r="G15" s="98">
        <f t="shared" si="1"/>
        <v>0</v>
      </c>
      <c r="H15" s="98">
        <f t="shared" si="1"/>
        <v>0</v>
      </c>
      <c r="I15" s="98">
        <f t="shared" si="1"/>
        <v>0</v>
      </c>
      <c r="J15" s="98">
        <f t="shared" si="1"/>
        <v>1</v>
      </c>
      <c r="K15" s="98">
        <f t="shared" si="1"/>
        <v>0</v>
      </c>
      <c r="L15" s="98">
        <f t="shared" si="1"/>
        <v>0</v>
      </c>
      <c r="M15" s="98">
        <f t="shared" si="1"/>
        <v>0</v>
      </c>
      <c r="N15" s="98">
        <f t="shared" si="1"/>
        <v>0</v>
      </c>
      <c r="O15" s="98">
        <f t="shared" si="1"/>
        <v>2</v>
      </c>
      <c r="P15" s="98">
        <f t="shared" si="1"/>
        <v>0</v>
      </c>
      <c r="Q15" s="98">
        <f t="shared" si="1"/>
        <v>0</v>
      </c>
      <c r="R15" s="98">
        <f t="shared" si="1"/>
        <v>0</v>
      </c>
      <c r="S15" s="99">
        <f t="shared" si="0"/>
        <v>7</v>
      </c>
      <c r="T15" s="1"/>
      <c r="U15" s="1"/>
      <c r="V15" s="1"/>
      <c r="W15" s="1"/>
      <c r="X15" s="1"/>
      <c r="Y15" s="1"/>
      <c r="Z15" s="1"/>
    </row>
    <row r="16" spans="1:26" ht="12" customHeight="1">
      <c r="A16" s="27" t="s">
        <v>274</v>
      </c>
      <c r="B16" s="72">
        <v>30</v>
      </c>
      <c r="C16" s="74">
        <f>'Departing 1'!C16</f>
        <v>0</v>
      </c>
      <c r="D16" s="73">
        <f>'Departing 1'!D16</f>
        <v>3</v>
      </c>
      <c r="E16" s="73">
        <f>'Departing 1'!E16</f>
        <v>3</v>
      </c>
      <c r="F16" s="73">
        <f>'Departing 1'!F16</f>
        <v>1</v>
      </c>
      <c r="G16" s="73">
        <f>'Departing 1'!G16</f>
        <v>0</v>
      </c>
      <c r="H16" s="73">
        <f>'Departing 1'!H16</f>
        <v>6</v>
      </c>
      <c r="I16" s="73">
        <f>'Departing 1'!I16</f>
        <v>5</v>
      </c>
      <c r="J16" s="73">
        <f>'Departing 1'!J16</f>
        <v>2</v>
      </c>
      <c r="K16" s="73">
        <f>'Departing 1'!K16</f>
        <v>13</v>
      </c>
      <c r="L16" s="73">
        <f>'Departing 1'!L16</f>
        <v>2</v>
      </c>
      <c r="M16" s="73">
        <f>'Departing 1'!M16</f>
        <v>11</v>
      </c>
      <c r="N16" s="73">
        <f>'Departing 1'!N16</f>
        <v>9</v>
      </c>
      <c r="O16" s="73">
        <f>'Departing 1'!O16</f>
        <v>0</v>
      </c>
      <c r="P16" s="73">
        <f>'Departing 1'!P16</f>
        <v>5</v>
      </c>
      <c r="Q16" s="73">
        <f>'Departing 1'!Q16</f>
        <v>0</v>
      </c>
      <c r="R16" s="73">
        <f>'Departing 1'!R16</f>
        <v>3</v>
      </c>
      <c r="S16" s="96">
        <f t="shared" si="0"/>
        <v>63</v>
      </c>
      <c r="T16" s="1"/>
      <c r="U16" s="1"/>
      <c r="V16" s="1"/>
      <c r="W16" s="1"/>
      <c r="X16" s="1"/>
      <c r="Y16" s="1"/>
      <c r="Z16" s="1"/>
    </row>
    <row r="17" spans="1:26" ht="12" customHeight="1">
      <c r="A17" s="28" t="s">
        <v>270</v>
      </c>
      <c r="B17" s="51">
        <v>41</v>
      </c>
      <c r="C17" s="51"/>
      <c r="D17" s="1"/>
      <c r="E17" s="1"/>
      <c r="F17" s="1"/>
      <c r="G17" s="1"/>
      <c r="H17" s="1"/>
      <c r="I17" s="1"/>
      <c r="J17" s="1"/>
      <c r="K17" s="1"/>
      <c r="L17" s="1"/>
      <c r="M17" s="1"/>
      <c r="N17" s="1"/>
      <c r="O17" s="1"/>
      <c r="P17" s="1"/>
      <c r="Q17" s="1"/>
      <c r="R17" s="1"/>
      <c r="S17" s="28">
        <f t="shared" si="0"/>
        <v>0</v>
      </c>
      <c r="T17" s="1"/>
      <c r="U17" s="1"/>
      <c r="V17" s="1"/>
      <c r="W17" s="1"/>
      <c r="X17" s="1"/>
      <c r="Y17" s="1"/>
      <c r="Z17" s="1"/>
    </row>
    <row r="18" spans="1:26" ht="12" customHeight="1">
      <c r="A18" s="28" t="s">
        <v>275</v>
      </c>
      <c r="B18" s="51">
        <v>101</v>
      </c>
      <c r="C18" s="58">
        <f>'Departing 1'!C18</f>
        <v>0</v>
      </c>
      <c r="D18" s="52">
        <f>'Departing 1'!D18</f>
        <v>1</v>
      </c>
      <c r="E18" s="52">
        <f>'Departing 1'!E18</f>
        <v>1</v>
      </c>
      <c r="F18" s="52">
        <f>'Departing 1'!F18</f>
        <v>0</v>
      </c>
      <c r="G18" s="52">
        <f>'Departing 1'!G18</f>
        <v>6</v>
      </c>
      <c r="H18" s="52">
        <f>'Departing 1'!H18</f>
        <v>1</v>
      </c>
      <c r="I18" s="52">
        <f>'Departing 1'!I18</f>
        <v>2</v>
      </c>
      <c r="J18" s="52">
        <f>'Departing 1'!J18</f>
        <v>2</v>
      </c>
      <c r="K18" s="52">
        <f>'Departing 1'!K18</f>
        <v>0</v>
      </c>
      <c r="L18" s="52">
        <f>'Departing 1'!L18</f>
        <v>4</v>
      </c>
      <c r="M18" s="52">
        <f>'Departing 1'!M18</f>
        <v>3</v>
      </c>
      <c r="N18" s="52">
        <f>'Departing 1'!N18</f>
        <v>2</v>
      </c>
      <c r="O18" s="52">
        <f>'Departing 1'!O18</f>
        <v>0</v>
      </c>
      <c r="P18" s="52">
        <f>'Departing 1'!P18</f>
        <v>1</v>
      </c>
      <c r="Q18" s="52">
        <f>'Departing 1'!Q18</f>
        <v>0</v>
      </c>
      <c r="R18" s="52">
        <f>'Departing 1'!R18</f>
        <v>0</v>
      </c>
      <c r="S18" s="59">
        <f t="shared" si="0"/>
        <v>23</v>
      </c>
      <c r="T18" s="1"/>
      <c r="U18" s="1"/>
      <c r="V18" s="1"/>
      <c r="W18" s="1"/>
      <c r="X18" s="1"/>
      <c r="Y18" s="1"/>
      <c r="Z18" s="1"/>
    </row>
    <row r="19" spans="1:26" ht="12" customHeight="1">
      <c r="A19" s="28" t="s">
        <v>272</v>
      </c>
      <c r="B19" s="51">
        <v>150</v>
      </c>
      <c r="C19" s="51"/>
      <c r="D19" s="1"/>
      <c r="E19" s="1"/>
      <c r="F19" s="1"/>
      <c r="G19" s="1"/>
      <c r="H19" s="1"/>
      <c r="I19" s="1"/>
      <c r="J19" s="1"/>
      <c r="K19" s="1"/>
      <c r="L19" s="1"/>
      <c r="M19" s="1"/>
      <c r="N19" s="1"/>
      <c r="O19" s="1"/>
      <c r="P19" s="1"/>
      <c r="Q19" s="1"/>
      <c r="R19" s="1"/>
      <c r="S19" s="28">
        <f t="shared" si="0"/>
        <v>0</v>
      </c>
      <c r="T19" s="1"/>
      <c r="U19" s="1"/>
      <c r="V19" s="1"/>
      <c r="W19" s="1"/>
      <c r="X19" s="1"/>
      <c r="Y19" s="1"/>
      <c r="Z19" s="1"/>
    </row>
    <row r="20" spans="1:26" ht="12" customHeight="1">
      <c r="A20" s="28" t="s">
        <v>276</v>
      </c>
      <c r="B20" s="51">
        <v>201</v>
      </c>
      <c r="C20" s="51"/>
      <c r="D20" s="1"/>
      <c r="E20" s="1"/>
      <c r="F20" s="1"/>
      <c r="G20" s="1"/>
      <c r="H20" s="1"/>
      <c r="I20" s="1"/>
      <c r="J20" s="1"/>
      <c r="K20" s="1"/>
      <c r="L20" s="1"/>
      <c r="M20" s="1"/>
      <c r="N20" s="1"/>
      <c r="O20" s="1"/>
      <c r="P20" s="1"/>
      <c r="Q20" s="1"/>
      <c r="R20" s="1"/>
      <c r="S20" s="28">
        <f t="shared" si="0"/>
        <v>0</v>
      </c>
      <c r="T20" s="1"/>
      <c r="U20" s="1"/>
      <c r="V20" s="1"/>
      <c r="W20" s="1"/>
      <c r="X20" s="1"/>
      <c r="Y20" s="1"/>
      <c r="Z20" s="1"/>
    </row>
    <row r="21" spans="1:26" ht="12" customHeight="1">
      <c r="A21" s="28"/>
      <c r="B21" s="51">
        <v>202</v>
      </c>
      <c r="C21" s="51"/>
      <c r="D21" s="1"/>
      <c r="E21" s="1"/>
      <c r="F21" s="1"/>
      <c r="G21" s="1"/>
      <c r="H21" s="1"/>
      <c r="I21" s="1"/>
      <c r="J21" s="1"/>
      <c r="K21" s="1"/>
      <c r="L21" s="1"/>
      <c r="M21" s="1"/>
      <c r="N21" s="1"/>
      <c r="O21" s="1"/>
      <c r="P21" s="1"/>
      <c r="Q21" s="1"/>
      <c r="R21" s="1"/>
      <c r="S21" s="28">
        <f t="shared" si="0"/>
        <v>0</v>
      </c>
      <c r="T21" s="1"/>
      <c r="U21" s="1"/>
      <c r="V21" s="1"/>
      <c r="W21" s="1"/>
      <c r="X21" s="1"/>
      <c r="Y21" s="1"/>
      <c r="Z21" s="1"/>
    </row>
    <row r="22" spans="1:26" ht="12" customHeight="1">
      <c r="A22" s="28"/>
      <c r="B22" s="51">
        <v>237</v>
      </c>
      <c r="C22" s="51"/>
      <c r="D22" s="1"/>
      <c r="E22" s="1"/>
      <c r="F22" s="1"/>
      <c r="G22" s="1"/>
      <c r="H22" s="1"/>
      <c r="I22" s="1"/>
      <c r="J22" s="1"/>
      <c r="K22" s="1"/>
      <c r="L22" s="1"/>
      <c r="M22" s="1"/>
      <c r="N22" s="1"/>
      <c r="O22" s="1"/>
      <c r="P22" s="1"/>
      <c r="Q22" s="1"/>
      <c r="R22" s="1"/>
      <c r="S22" s="28">
        <f t="shared" si="0"/>
        <v>0</v>
      </c>
      <c r="T22" s="1"/>
      <c r="U22" s="1"/>
      <c r="V22" s="1"/>
      <c r="W22" s="1"/>
      <c r="X22" s="1"/>
      <c r="Y22" s="1"/>
      <c r="Z22" s="1"/>
    </row>
    <row r="23" spans="1:26" ht="12" customHeight="1">
      <c r="A23" s="36"/>
      <c r="B23" s="207" t="s">
        <v>183</v>
      </c>
      <c r="C23" s="208">
        <f t="shared" ref="C23:R23" si="2">SUM(C16:C22)</f>
        <v>0</v>
      </c>
      <c r="D23" s="98">
        <f t="shared" si="2"/>
        <v>4</v>
      </c>
      <c r="E23" s="98">
        <f t="shared" si="2"/>
        <v>4</v>
      </c>
      <c r="F23" s="98">
        <f t="shared" si="2"/>
        <v>1</v>
      </c>
      <c r="G23" s="98">
        <f t="shared" si="2"/>
        <v>6</v>
      </c>
      <c r="H23" s="98">
        <f t="shared" si="2"/>
        <v>7</v>
      </c>
      <c r="I23" s="98">
        <f t="shared" si="2"/>
        <v>7</v>
      </c>
      <c r="J23" s="98">
        <f t="shared" si="2"/>
        <v>4</v>
      </c>
      <c r="K23" s="98">
        <f t="shared" si="2"/>
        <v>13</v>
      </c>
      <c r="L23" s="98">
        <f t="shared" si="2"/>
        <v>6</v>
      </c>
      <c r="M23" s="98">
        <f t="shared" si="2"/>
        <v>14</v>
      </c>
      <c r="N23" s="98">
        <f t="shared" si="2"/>
        <v>11</v>
      </c>
      <c r="O23" s="98">
        <f t="shared" si="2"/>
        <v>0</v>
      </c>
      <c r="P23" s="98">
        <f t="shared" si="2"/>
        <v>6</v>
      </c>
      <c r="Q23" s="98">
        <f t="shared" si="2"/>
        <v>0</v>
      </c>
      <c r="R23" s="98">
        <f t="shared" si="2"/>
        <v>3</v>
      </c>
      <c r="S23" s="99">
        <f t="shared" si="0"/>
        <v>86</v>
      </c>
      <c r="T23" s="1"/>
      <c r="U23" s="1"/>
      <c r="V23" s="1"/>
      <c r="W23" s="1"/>
      <c r="X23" s="1"/>
      <c r="Y23" s="1"/>
      <c r="Z23" s="1"/>
    </row>
    <row r="24" spans="1:26" ht="12" customHeight="1">
      <c r="A24" s="27" t="s">
        <v>277</v>
      </c>
      <c r="B24" s="72">
        <v>30</v>
      </c>
      <c r="C24" s="209">
        <v>0</v>
      </c>
      <c r="D24" s="210">
        <v>0</v>
      </c>
      <c r="E24" s="210">
        <v>0</v>
      </c>
      <c r="F24" s="210">
        <v>0</v>
      </c>
      <c r="G24" s="210">
        <v>1</v>
      </c>
      <c r="H24" s="210">
        <v>1</v>
      </c>
      <c r="I24" s="210">
        <v>1</v>
      </c>
      <c r="J24" s="210">
        <v>1</v>
      </c>
      <c r="K24" s="210">
        <v>1</v>
      </c>
      <c r="L24" s="210">
        <v>3</v>
      </c>
      <c r="M24" s="210">
        <v>5</v>
      </c>
      <c r="N24" s="210">
        <v>0</v>
      </c>
      <c r="O24" s="210">
        <v>2</v>
      </c>
      <c r="P24" s="210">
        <v>0</v>
      </c>
      <c r="Q24" s="210">
        <v>0</v>
      </c>
      <c r="R24" s="210">
        <v>0</v>
      </c>
      <c r="S24" s="96">
        <f t="shared" si="0"/>
        <v>15</v>
      </c>
      <c r="T24" s="1"/>
      <c r="U24" s="1"/>
      <c r="V24" s="1"/>
      <c r="W24" s="1"/>
      <c r="X24" s="1"/>
      <c r="Y24" s="1"/>
      <c r="Z24" s="1"/>
    </row>
    <row r="25" spans="1:26" ht="12" customHeight="1">
      <c r="A25" s="28" t="s">
        <v>270</v>
      </c>
      <c r="B25" s="51">
        <v>41</v>
      </c>
      <c r="C25" s="51"/>
      <c r="D25" s="1"/>
      <c r="E25" s="1"/>
      <c r="F25" s="1"/>
      <c r="G25" s="1"/>
      <c r="H25" s="1"/>
      <c r="I25" s="1"/>
      <c r="J25" s="1"/>
      <c r="K25" s="1"/>
      <c r="L25" s="1"/>
      <c r="M25" s="1"/>
      <c r="N25" s="1"/>
      <c r="O25" s="1"/>
      <c r="P25" s="1"/>
      <c r="Q25" s="1"/>
      <c r="R25" s="1"/>
      <c r="S25" s="28">
        <f t="shared" si="0"/>
        <v>0</v>
      </c>
      <c r="T25" s="1"/>
      <c r="U25" s="1"/>
      <c r="V25" s="1"/>
      <c r="W25" s="1"/>
      <c r="X25" s="1"/>
      <c r="Y25" s="1"/>
      <c r="Z25" s="1"/>
    </row>
    <row r="26" spans="1:26" ht="12" customHeight="1">
      <c r="A26" s="28" t="s">
        <v>275</v>
      </c>
      <c r="B26" s="51">
        <v>101</v>
      </c>
      <c r="C26" s="211">
        <v>0</v>
      </c>
      <c r="D26" s="69">
        <v>0</v>
      </c>
      <c r="E26" s="69">
        <v>0</v>
      </c>
      <c r="F26" s="69">
        <v>1</v>
      </c>
      <c r="G26" s="69">
        <v>1</v>
      </c>
      <c r="H26" s="69">
        <v>1</v>
      </c>
      <c r="I26" s="69">
        <v>2</v>
      </c>
      <c r="J26" s="69">
        <v>0</v>
      </c>
      <c r="K26" s="69">
        <v>0</v>
      </c>
      <c r="L26" s="69">
        <v>0</v>
      </c>
      <c r="M26" s="69">
        <v>2</v>
      </c>
      <c r="N26" s="69">
        <v>0</v>
      </c>
      <c r="O26" s="69">
        <v>1</v>
      </c>
      <c r="P26" s="69">
        <v>1</v>
      </c>
      <c r="Q26" s="69">
        <v>1</v>
      </c>
      <c r="R26" s="69">
        <v>0</v>
      </c>
      <c r="S26" s="28">
        <f t="shared" si="0"/>
        <v>10</v>
      </c>
      <c r="T26" s="1"/>
      <c r="U26" s="1"/>
      <c r="V26" s="1"/>
      <c r="W26" s="1"/>
      <c r="X26" s="1"/>
      <c r="Y26" s="1"/>
      <c r="Z26" s="1"/>
    </row>
    <row r="27" spans="1:26" ht="12" customHeight="1">
      <c r="A27" s="28" t="s">
        <v>272</v>
      </c>
      <c r="B27" s="51">
        <v>150</v>
      </c>
      <c r="C27" s="51"/>
      <c r="D27" s="1"/>
      <c r="E27" s="1"/>
      <c r="F27" s="1"/>
      <c r="G27" s="1"/>
      <c r="H27" s="1"/>
      <c r="I27" s="1"/>
      <c r="J27" s="1"/>
      <c r="K27" s="1"/>
      <c r="L27" s="1"/>
      <c r="M27" s="1"/>
      <c r="N27" s="1"/>
      <c r="O27" s="1"/>
      <c r="P27" s="1"/>
      <c r="Q27" s="1"/>
      <c r="R27" s="1"/>
      <c r="S27" s="28">
        <f t="shared" si="0"/>
        <v>0</v>
      </c>
      <c r="T27" s="1"/>
      <c r="U27" s="1"/>
      <c r="V27" s="1"/>
      <c r="W27" s="1"/>
      <c r="X27" s="1"/>
      <c r="Y27" s="1"/>
      <c r="Z27" s="1"/>
    </row>
    <row r="28" spans="1:26" ht="12" customHeight="1">
      <c r="A28" s="28" t="s">
        <v>276</v>
      </c>
      <c r="B28" s="51">
        <v>201</v>
      </c>
      <c r="C28" s="51"/>
      <c r="D28" s="1"/>
      <c r="E28" s="1"/>
      <c r="F28" s="1"/>
      <c r="G28" s="1"/>
      <c r="H28" s="1"/>
      <c r="I28" s="1"/>
      <c r="J28" s="1"/>
      <c r="K28" s="1"/>
      <c r="L28" s="1"/>
      <c r="M28" s="1"/>
      <c r="N28" s="1"/>
      <c r="O28" s="1"/>
      <c r="P28" s="1"/>
      <c r="Q28" s="1"/>
      <c r="R28" s="1"/>
      <c r="S28" s="28">
        <f t="shared" si="0"/>
        <v>0</v>
      </c>
      <c r="T28" s="1"/>
      <c r="U28" s="1"/>
      <c r="V28" s="1"/>
      <c r="W28" s="1"/>
      <c r="X28" s="1"/>
      <c r="Y28" s="1"/>
      <c r="Z28" s="1"/>
    </row>
    <row r="29" spans="1:26" ht="12" customHeight="1">
      <c r="A29" s="28"/>
      <c r="B29" s="51">
        <v>202</v>
      </c>
      <c r="C29" s="51"/>
      <c r="D29" s="1"/>
      <c r="E29" s="1"/>
      <c r="F29" s="1"/>
      <c r="G29" s="1"/>
      <c r="H29" s="1"/>
      <c r="I29" s="1"/>
      <c r="J29" s="1"/>
      <c r="K29" s="1"/>
      <c r="L29" s="1"/>
      <c r="M29" s="1"/>
      <c r="N29" s="1"/>
      <c r="O29" s="1"/>
      <c r="P29" s="1"/>
      <c r="Q29" s="1"/>
      <c r="R29" s="1"/>
      <c r="S29" s="28">
        <f t="shared" si="0"/>
        <v>0</v>
      </c>
      <c r="T29" s="1"/>
      <c r="U29" s="1"/>
      <c r="V29" s="1"/>
      <c r="W29" s="1"/>
      <c r="X29" s="1"/>
      <c r="Y29" s="1"/>
      <c r="Z29" s="1"/>
    </row>
    <row r="30" spans="1:26" ht="12" customHeight="1">
      <c r="A30" s="28"/>
      <c r="B30" s="51">
        <v>237</v>
      </c>
      <c r="C30" s="51"/>
      <c r="D30" s="1"/>
      <c r="E30" s="1"/>
      <c r="F30" s="1"/>
      <c r="G30" s="1"/>
      <c r="H30" s="1"/>
      <c r="I30" s="1"/>
      <c r="J30" s="1"/>
      <c r="K30" s="1"/>
      <c r="L30" s="1"/>
      <c r="M30" s="1"/>
      <c r="N30" s="1"/>
      <c r="O30" s="1"/>
      <c r="P30" s="1"/>
      <c r="Q30" s="1"/>
      <c r="R30" s="1"/>
      <c r="S30" s="28">
        <f t="shared" si="0"/>
        <v>0</v>
      </c>
      <c r="T30" s="1"/>
      <c r="U30" s="1"/>
      <c r="V30" s="1"/>
      <c r="W30" s="1"/>
      <c r="X30" s="1"/>
      <c r="Y30" s="1"/>
      <c r="Z30" s="1"/>
    </row>
    <row r="31" spans="1:26" ht="12" customHeight="1">
      <c r="A31" s="36"/>
      <c r="B31" s="207" t="s">
        <v>183</v>
      </c>
      <c r="C31" s="208">
        <f t="shared" ref="C31:R31" si="3">SUM(C24:C30)</f>
        <v>0</v>
      </c>
      <c r="D31" s="98">
        <f t="shared" si="3"/>
        <v>0</v>
      </c>
      <c r="E31" s="98">
        <f t="shared" si="3"/>
        <v>0</v>
      </c>
      <c r="F31" s="98">
        <f t="shared" si="3"/>
        <v>1</v>
      </c>
      <c r="G31" s="98">
        <f t="shared" si="3"/>
        <v>2</v>
      </c>
      <c r="H31" s="98">
        <f t="shared" si="3"/>
        <v>2</v>
      </c>
      <c r="I31" s="98">
        <f t="shared" si="3"/>
        <v>3</v>
      </c>
      <c r="J31" s="98">
        <f t="shared" si="3"/>
        <v>1</v>
      </c>
      <c r="K31" s="98">
        <f t="shared" si="3"/>
        <v>1</v>
      </c>
      <c r="L31" s="98">
        <f t="shared" si="3"/>
        <v>3</v>
      </c>
      <c r="M31" s="98">
        <f t="shared" si="3"/>
        <v>7</v>
      </c>
      <c r="N31" s="98">
        <f t="shared" si="3"/>
        <v>0</v>
      </c>
      <c r="O31" s="98">
        <f t="shared" si="3"/>
        <v>3</v>
      </c>
      <c r="P31" s="98">
        <f t="shared" si="3"/>
        <v>1</v>
      </c>
      <c r="Q31" s="98">
        <f t="shared" si="3"/>
        <v>1</v>
      </c>
      <c r="R31" s="98">
        <f t="shared" si="3"/>
        <v>0</v>
      </c>
      <c r="S31" s="99">
        <f t="shared" si="0"/>
        <v>25</v>
      </c>
      <c r="T31" s="1"/>
      <c r="U31" s="1"/>
      <c r="V31" s="1"/>
      <c r="W31" s="1"/>
      <c r="X31" s="1"/>
      <c r="Y31" s="1"/>
      <c r="Z31" s="1"/>
    </row>
    <row r="32" spans="1:26" ht="12" customHeight="1">
      <c r="A32" s="27" t="s">
        <v>269</v>
      </c>
      <c r="B32" s="72">
        <v>30</v>
      </c>
      <c r="C32" s="72"/>
      <c r="D32" s="13"/>
      <c r="E32" s="13"/>
      <c r="F32" s="13"/>
      <c r="G32" s="13"/>
      <c r="H32" s="13"/>
      <c r="I32" s="13"/>
      <c r="J32" s="13"/>
      <c r="K32" s="13"/>
      <c r="L32" s="13"/>
      <c r="M32" s="13"/>
      <c r="N32" s="13"/>
      <c r="O32" s="13"/>
      <c r="P32" s="13"/>
      <c r="Q32" s="13"/>
      <c r="R32" s="13"/>
      <c r="S32" s="27">
        <f t="shared" si="0"/>
        <v>0</v>
      </c>
      <c r="T32" s="1"/>
      <c r="U32" s="1"/>
      <c r="V32" s="1"/>
      <c r="W32" s="1"/>
      <c r="X32" s="1"/>
      <c r="Y32" s="1"/>
      <c r="Z32" s="1"/>
    </row>
    <row r="33" spans="1:26" ht="12" customHeight="1">
      <c r="A33" s="28" t="s">
        <v>270</v>
      </c>
      <c r="B33" s="51">
        <v>41</v>
      </c>
      <c r="C33" s="51"/>
      <c r="D33" s="1"/>
      <c r="E33" s="1"/>
      <c r="F33" s="1"/>
      <c r="G33" s="1"/>
      <c r="H33" s="1"/>
      <c r="I33" s="1"/>
      <c r="J33" s="1"/>
      <c r="K33" s="1"/>
      <c r="L33" s="1"/>
      <c r="M33" s="1"/>
      <c r="N33" s="1"/>
      <c r="O33" s="1"/>
      <c r="P33" s="1"/>
      <c r="Q33" s="1"/>
      <c r="R33" s="1"/>
      <c r="S33" s="28">
        <f t="shared" si="0"/>
        <v>0</v>
      </c>
      <c r="T33" s="1"/>
      <c r="U33" s="1"/>
      <c r="V33" s="1"/>
      <c r="W33" s="1"/>
      <c r="X33" s="1"/>
      <c r="Y33" s="1"/>
      <c r="Z33" s="1"/>
    </row>
    <row r="34" spans="1:26" ht="12" customHeight="1">
      <c r="A34" s="28" t="s">
        <v>276</v>
      </c>
      <c r="B34" s="51">
        <v>101</v>
      </c>
      <c r="C34" s="214">
        <v>0</v>
      </c>
      <c r="D34" s="215">
        <v>0</v>
      </c>
      <c r="E34" s="215">
        <v>0</v>
      </c>
      <c r="F34" s="215">
        <v>0</v>
      </c>
      <c r="G34" s="215">
        <v>0</v>
      </c>
      <c r="H34" s="215">
        <v>0</v>
      </c>
      <c r="I34" s="215">
        <v>3</v>
      </c>
      <c r="J34" s="215">
        <v>0</v>
      </c>
      <c r="K34" s="215">
        <v>0</v>
      </c>
      <c r="L34" s="215">
        <v>2</v>
      </c>
      <c r="M34" s="215">
        <v>0</v>
      </c>
      <c r="N34" s="215">
        <v>0</v>
      </c>
      <c r="O34" s="215">
        <v>0</v>
      </c>
      <c r="P34" s="215">
        <v>0</v>
      </c>
      <c r="Q34" s="215">
        <v>0</v>
      </c>
      <c r="R34" s="215">
        <v>0</v>
      </c>
      <c r="S34" s="59">
        <f t="shared" si="0"/>
        <v>5</v>
      </c>
      <c r="T34" s="1"/>
      <c r="U34" s="1"/>
      <c r="V34" s="1"/>
      <c r="W34" s="1"/>
      <c r="X34" s="1"/>
      <c r="Y34" s="1"/>
      <c r="Z34" s="1"/>
    </row>
    <row r="35" spans="1:26" ht="12" customHeight="1">
      <c r="A35" s="28" t="s">
        <v>272</v>
      </c>
      <c r="B35" s="51">
        <v>150</v>
      </c>
      <c r="C35" s="51"/>
      <c r="D35" s="1"/>
      <c r="E35" s="1"/>
      <c r="F35" s="1"/>
      <c r="G35" s="1"/>
      <c r="H35" s="1"/>
      <c r="I35" s="1"/>
      <c r="J35" s="1"/>
      <c r="K35" s="1"/>
      <c r="L35" s="1"/>
      <c r="M35" s="1"/>
      <c r="N35" s="1"/>
      <c r="O35" s="1"/>
      <c r="P35" s="1"/>
      <c r="Q35" s="1"/>
      <c r="R35" s="1"/>
      <c r="S35" s="28">
        <f t="shared" si="0"/>
        <v>0</v>
      </c>
      <c r="T35" s="1"/>
      <c r="U35" s="1"/>
      <c r="V35" s="1"/>
      <c r="W35" s="1"/>
      <c r="X35" s="1"/>
      <c r="Y35" s="1"/>
      <c r="Z35" s="1"/>
    </row>
    <row r="36" spans="1:26" ht="12" customHeight="1">
      <c r="A36" s="28" t="s">
        <v>278</v>
      </c>
      <c r="B36" s="51">
        <v>201</v>
      </c>
      <c r="C36" s="51"/>
      <c r="D36" s="1"/>
      <c r="E36" s="1"/>
      <c r="F36" s="1"/>
      <c r="G36" s="1"/>
      <c r="H36" s="1"/>
      <c r="I36" s="1"/>
      <c r="J36" s="1"/>
      <c r="K36" s="1"/>
      <c r="L36" s="1"/>
      <c r="M36" s="1"/>
      <c r="N36" s="1"/>
      <c r="O36" s="1"/>
      <c r="P36" s="1"/>
      <c r="Q36" s="1"/>
      <c r="R36" s="1"/>
      <c r="S36" s="28">
        <f t="shared" si="0"/>
        <v>0</v>
      </c>
      <c r="T36" s="1"/>
      <c r="U36" s="1"/>
      <c r="V36" s="1"/>
      <c r="W36" s="1"/>
      <c r="X36" s="1"/>
      <c r="Y36" s="1"/>
      <c r="Z36" s="1"/>
    </row>
    <row r="37" spans="1:26" ht="12" customHeight="1">
      <c r="A37" s="28"/>
      <c r="B37" s="51">
        <v>202</v>
      </c>
      <c r="C37" s="51"/>
      <c r="D37" s="1"/>
      <c r="E37" s="1"/>
      <c r="F37" s="1"/>
      <c r="G37" s="1"/>
      <c r="H37" s="1"/>
      <c r="I37" s="1"/>
      <c r="J37" s="1"/>
      <c r="K37" s="1"/>
      <c r="L37" s="1"/>
      <c r="M37" s="1"/>
      <c r="N37" s="1"/>
      <c r="O37" s="1"/>
      <c r="P37" s="1"/>
      <c r="Q37" s="1"/>
      <c r="R37" s="1"/>
      <c r="S37" s="28">
        <f t="shared" si="0"/>
        <v>0</v>
      </c>
      <c r="T37" s="1"/>
      <c r="U37" s="1"/>
      <c r="V37" s="1"/>
      <c r="W37" s="1"/>
      <c r="X37" s="1"/>
      <c r="Y37" s="1"/>
      <c r="Z37" s="1"/>
    </row>
    <row r="38" spans="1:26" ht="12" customHeight="1">
      <c r="A38" s="28"/>
      <c r="B38" s="51">
        <v>237</v>
      </c>
      <c r="C38" s="51"/>
      <c r="D38" s="1"/>
      <c r="E38" s="1"/>
      <c r="F38" s="1"/>
      <c r="G38" s="1"/>
      <c r="H38" s="1"/>
      <c r="I38" s="1"/>
      <c r="J38" s="1"/>
      <c r="K38" s="1"/>
      <c r="L38" s="1"/>
      <c r="M38" s="1"/>
      <c r="N38" s="1"/>
      <c r="O38" s="1"/>
      <c r="P38" s="1"/>
      <c r="Q38" s="1"/>
      <c r="R38" s="1"/>
      <c r="S38" s="28">
        <f t="shared" si="0"/>
        <v>0</v>
      </c>
      <c r="T38" s="1"/>
      <c r="U38" s="1"/>
      <c r="V38" s="1"/>
      <c r="W38" s="1"/>
      <c r="X38" s="1"/>
      <c r="Y38" s="1"/>
      <c r="Z38" s="1"/>
    </row>
    <row r="39" spans="1:26" ht="12" customHeight="1">
      <c r="A39" s="36"/>
      <c r="B39" s="207" t="s">
        <v>183</v>
      </c>
      <c r="C39" s="207">
        <f t="shared" ref="C39:R39" si="4">SUM(C32:C38)</f>
        <v>0</v>
      </c>
      <c r="D39" s="100">
        <f t="shared" si="4"/>
        <v>0</v>
      </c>
      <c r="E39" s="100">
        <f t="shared" si="4"/>
        <v>0</v>
      </c>
      <c r="F39" s="100">
        <f t="shared" si="4"/>
        <v>0</v>
      </c>
      <c r="G39" s="100">
        <f t="shared" si="4"/>
        <v>0</v>
      </c>
      <c r="H39" s="100">
        <f t="shared" si="4"/>
        <v>0</v>
      </c>
      <c r="I39" s="100">
        <f t="shared" si="4"/>
        <v>3</v>
      </c>
      <c r="J39" s="100">
        <f t="shared" si="4"/>
        <v>0</v>
      </c>
      <c r="K39" s="100">
        <f t="shared" si="4"/>
        <v>0</v>
      </c>
      <c r="L39" s="100">
        <f t="shared" si="4"/>
        <v>2</v>
      </c>
      <c r="M39" s="100">
        <f t="shared" si="4"/>
        <v>0</v>
      </c>
      <c r="N39" s="100">
        <f t="shared" si="4"/>
        <v>0</v>
      </c>
      <c r="O39" s="100">
        <f t="shared" si="4"/>
        <v>0</v>
      </c>
      <c r="P39" s="100">
        <f t="shared" si="4"/>
        <v>0</v>
      </c>
      <c r="Q39" s="100">
        <f t="shared" si="4"/>
        <v>0</v>
      </c>
      <c r="R39" s="100">
        <f t="shared" si="4"/>
        <v>0</v>
      </c>
      <c r="S39" s="97">
        <f t="shared" si="0"/>
        <v>5</v>
      </c>
      <c r="T39" s="1"/>
      <c r="U39" s="1"/>
      <c r="V39" s="1"/>
      <c r="W39" s="1"/>
      <c r="X39" s="1"/>
      <c r="Y39" s="1"/>
      <c r="Z39" s="1"/>
    </row>
    <row r="40" spans="1:26" ht="12" customHeight="1">
      <c r="A40" s="27" t="s">
        <v>279</v>
      </c>
      <c r="B40" s="72">
        <v>30</v>
      </c>
      <c r="C40" s="72"/>
      <c r="D40" s="13"/>
      <c r="E40" s="13"/>
      <c r="F40" s="13"/>
      <c r="G40" s="13"/>
      <c r="H40" s="13"/>
      <c r="I40" s="13"/>
      <c r="J40" s="13"/>
      <c r="K40" s="13"/>
      <c r="L40" s="13"/>
      <c r="M40" s="13"/>
      <c r="N40" s="13"/>
      <c r="O40" s="13"/>
      <c r="P40" s="13"/>
      <c r="Q40" s="13"/>
      <c r="R40" s="13"/>
      <c r="S40" s="27">
        <f t="shared" si="0"/>
        <v>0</v>
      </c>
      <c r="T40" s="1"/>
      <c r="U40" s="1"/>
      <c r="V40" s="1"/>
      <c r="W40" s="1"/>
      <c r="X40" s="1"/>
      <c r="Y40" s="1"/>
      <c r="Z40" s="1"/>
    </row>
    <row r="41" spans="1:26" ht="12" customHeight="1">
      <c r="A41" s="28" t="s">
        <v>270</v>
      </c>
      <c r="B41" s="51">
        <v>41</v>
      </c>
      <c r="C41" s="51"/>
      <c r="D41" s="1"/>
      <c r="E41" s="1"/>
      <c r="F41" s="1"/>
      <c r="G41" s="1"/>
      <c r="H41" s="1"/>
      <c r="I41" s="1"/>
      <c r="J41" s="1"/>
      <c r="K41" s="1"/>
      <c r="L41" s="1"/>
      <c r="M41" s="1"/>
      <c r="N41" s="1"/>
      <c r="O41" s="1"/>
      <c r="P41" s="1"/>
      <c r="Q41" s="1"/>
      <c r="R41" s="1"/>
      <c r="S41" s="28">
        <f t="shared" si="0"/>
        <v>0</v>
      </c>
      <c r="T41" s="1"/>
      <c r="U41" s="1"/>
      <c r="V41" s="1"/>
      <c r="W41" s="1"/>
      <c r="X41" s="1"/>
      <c r="Y41" s="1"/>
      <c r="Z41" s="1"/>
    </row>
    <row r="42" spans="1:26" ht="12" customHeight="1">
      <c r="A42" s="28" t="s">
        <v>280</v>
      </c>
      <c r="B42" s="51">
        <v>101</v>
      </c>
      <c r="C42" s="214">
        <v>0</v>
      </c>
      <c r="D42" s="215">
        <v>0</v>
      </c>
      <c r="E42" s="215">
        <v>0</v>
      </c>
      <c r="F42" s="215">
        <v>0</v>
      </c>
      <c r="G42" s="215">
        <v>2</v>
      </c>
      <c r="H42" s="215">
        <v>1</v>
      </c>
      <c r="I42" s="215">
        <v>0</v>
      </c>
      <c r="J42" s="215">
        <v>0</v>
      </c>
      <c r="K42" s="215">
        <v>0</v>
      </c>
      <c r="L42" s="215">
        <v>1</v>
      </c>
      <c r="M42" s="215">
        <v>0</v>
      </c>
      <c r="N42" s="215">
        <v>0</v>
      </c>
      <c r="O42" s="215">
        <v>1</v>
      </c>
      <c r="P42" s="215">
        <v>0</v>
      </c>
      <c r="Q42" s="215">
        <v>0</v>
      </c>
      <c r="R42" s="215">
        <v>0</v>
      </c>
      <c r="S42" s="59">
        <f t="shared" si="0"/>
        <v>5</v>
      </c>
      <c r="T42" s="1"/>
      <c r="U42" s="1"/>
      <c r="V42" s="1"/>
      <c r="W42" s="1"/>
      <c r="X42" s="1"/>
      <c r="Y42" s="1"/>
      <c r="Z42" s="1"/>
    </row>
    <row r="43" spans="1:26" ht="12" customHeight="1">
      <c r="A43" s="28" t="s">
        <v>272</v>
      </c>
      <c r="B43" s="51">
        <v>150</v>
      </c>
      <c r="C43" s="51"/>
      <c r="D43" s="1"/>
      <c r="E43" s="1"/>
      <c r="F43" s="1"/>
      <c r="G43" s="1"/>
      <c r="H43" s="1"/>
      <c r="I43" s="1"/>
      <c r="J43" s="1"/>
      <c r="K43" s="1"/>
      <c r="L43" s="1"/>
      <c r="M43" s="1"/>
      <c r="N43" s="1"/>
      <c r="O43" s="1"/>
      <c r="P43" s="1"/>
      <c r="Q43" s="1"/>
      <c r="R43" s="1"/>
      <c r="S43" s="28">
        <f t="shared" si="0"/>
        <v>0</v>
      </c>
      <c r="T43" s="1"/>
      <c r="U43" s="1"/>
      <c r="V43" s="1"/>
      <c r="W43" s="1"/>
      <c r="X43" s="1"/>
      <c r="Y43" s="1"/>
      <c r="Z43" s="1"/>
    </row>
    <row r="44" spans="1:26" ht="12" customHeight="1">
      <c r="A44" s="28" t="s">
        <v>276</v>
      </c>
      <c r="B44" s="51">
        <v>201</v>
      </c>
      <c r="C44" s="51"/>
      <c r="D44" s="1"/>
      <c r="E44" s="1"/>
      <c r="F44" s="1"/>
      <c r="G44" s="1"/>
      <c r="H44" s="1"/>
      <c r="I44" s="1"/>
      <c r="J44" s="1"/>
      <c r="K44" s="1"/>
      <c r="L44" s="1"/>
      <c r="M44" s="1"/>
      <c r="N44" s="1"/>
      <c r="O44" s="1"/>
      <c r="P44" s="1"/>
      <c r="Q44" s="1"/>
      <c r="R44" s="1"/>
      <c r="S44" s="28">
        <f t="shared" si="0"/>
        <v>0</v>
      </c>
      <c r="T44" s="1"/>
      <c r="U44" s="1"/>
      <c r="V44" s="1"/>
      <c r="W44" s="1"/>
      <c r="X44" s="1"/>
      <c r="Y44" s="1"/>
      <c r="Z44" s="1"/>
    </row>
    <row r="45" spans="1:26" ht="12" customHeight="1">
      <c r="A45" s="28"/>
      <c r="B45" s="51">
        <v>202</v>
      </c>
      <c r="C45" s="51"/>
      <c r="D45" s="1"/>
      <c r="E45" s="1"/>
      <c r="F45" s="1"/>
      <c r="G45" s="1"/>
      <c r="H45" s="1"/>
      <c r="I45" s="1"/>
      <c r="J45" s="1"/>
      <c r="K45" s="1"/>
      <c r="L45" s="1"/>
      <c r="M45" s="1"/>
      <c r="N45" s="1"/>
      <c r="O45" s="1"/>
      <c r="P45" s="1"/>
      <c r="Q45" s="1"/>
      <c r="R45" s="1"/>
      <c r="S45" s="28">
        <f t="shared" si="0"/>
        <v>0</v>
      </c>
      <c r="T45" s="1"/>
      <c r="U45" s="1"/>
      <c r="V45" s="1"/>
      <c r="W45" s="1"/>
      <c r="X45" s="1"/>
      <c r="Y45" s="1"/>
      <c r="Z45" s="1"/>
    </row>
    <row r="46" spans="1:26" ht="12" customHeight="1">
      <c r="A46" s="28"/>
      <c r="B46" s="51">
        <v>237</v>
      </c>
      <c r="C46" s="51"/>
      <c r="D46" s="1"/>
      <c r="E46" s="1"/>
      <c r="F46" s="1"/>
      <c r="G46" s="1"/>
      <c r="H46" s="1"/>
      <c r="I46" s="1"/>
      <c r="J46" s="1"/>
      <c r="K46" s="1"/>
      <c r="L46" s="1"/>
      <c r="M46" s="1"/>
      <c r="N46" s="1"/>
      <c r="O46" s="1"/>
      <c r="P46" s="1"/>
      <c r="Q46" s="1"/>
      <c r="R46" s="1"/>
      <c r="S46" s="28">
        <f t="shared" si="0"/>
        <v>0</v>
      </c>
      <c r="T46" s="1"/>
      <c r="U46" s="1"/>
      <c r="V46" s="1"/>
      <c r="W46" s="1"/>
      <c r="X46" s="1"/>
      <c r="Y46" s="1"/>
      <c r="Z46" s="1"/>
    </row>
    <row r="47" spans="1:26" ht="12" customHeight="1">
      <c r="A47" s="36"/>
      <c r="B47" s="207" t="s">
        <v>183</v>
      </c>
      <c r="C47" s="207">
        <f t="shared" ref="C47:R47" si="5">SUM(C40:C46)</f>
        <v>0</v>
      </c>
      <c r="D47" s="100">
        <f t="shared" si="5"/>
        <v>0</v>
      </c>
      <c r="E47" s="100">
        <f t="shared" si="5"/>
        <v>0</v>
      </c>
      <c r="F47" s="100">
        <f t="shared" si="5"/>
        <v>0</v>
      </c>
      <c r="G47" s="100">
        <f t="shared" si="5"/>
        <v>2</v>
      </c>
      <c r="H47" s="100">
        <f t="shared" si="5"/>
        <v>1</v>
      </c>
      <c r="I47" s="100">
        <f t="shared" si="5"/>
        <v>0</v>
      </c>
      <c r="J47" s="100">
        <f t="shared" si="5"/>
        <v>0</v>
      </c>
      <c r="K47" s="100">
        <f t="shared" si="5"/>
        <v>0</v>
      </c>
      <c r="L47" s="100">
        <f t="shared" si="5"/>
        <v>1</v>
      </c>
      <c r="M47" s="100">
        <f t="shared" si="5"/>
        <v>0</v>
      </c>
      <c r="N47" s="100">
        <f t="shared" si="5"/>
        <v>0</v>
      </c>
      <c r="O47" s="100">
        <f t="shared" si="5"/>
        <v>1</v>
      </c>
      <c r="P47" s="100">
        <f t="shared" si="5"/>
        <v>0</v>
      </c>
      <c r="Q47" s="100">
        <f t="shared" si="5"/>
        <v>0</v>
      </c>
      <c r="R47" s="100">
        <f t="shared" si="5"/>
        <v>0</v>
      </c>
      <c r="S47" s="97">
        <f t="shared" si="0"/>
        <v>5</v>
      </c>
      <c r="T47" s="1"/>
      <c r="U47" s="1"/>
      <c r="V47" s="1"/>
      <c r="W47" s="1"/>
      <c r="X47" s="1"/>
      <c r="Y47" s="1"/>
      <c r="Z47" s="1"/>
    </row>
    <row r="48" spans="1:26" ht="12" customHeight="1">
      <c r="A48" s="27" t="s">
        <v>269</v>
      </c>
      <c r="B48" s="72">
        <v>30</v>
      </c>
      <c r="C48" s="72"/>
      <c r="D48" s="13"/>
      <c r="E48" s="13"/>
      <c r="F48" s="13"/>
      <c r="G48" s="13"/>
      <c r="H48" s="13"/>
      <c r="I48" s="13"/>
      <c r="J48" s="13"/>
      <c r="K48" s="13"/>
      <c r="L48" s="13"/>
      <c r="M48" s="13"/>
      <c r="N48" s="13"/>
      <c r="O48" s="13"/>
      <c r="P48" s="13"/>
      <c r="Q48" s="13"/>
      <c r="R48" s="13"/>
      <c r="S48" s="27">
        <f t="shared" si="0"/>
        <v>0</v>
      </c>
      <c r="T48" s="1"/>
      <c r="U48" s="1"/>
      <c r="V48" s="1"/>
      <c r="W48" s="1"/>
      <c r="X48" s="1"/>
      <c r="Y48" s="1"/>
      <c r="Z48" s="1"/>
    </row>
    <row r="49" spans="1:26" ht="12" customHeight="1">
      <c r="A49" s="28" t="s">
        <v>270</v>
      </c>
      <c r="B49" s="51">
        <v>41</v>
      </c>
      <c r="C49" s="51"/>
      <c r="D49" s="1"/>
      <c r="E49" s="1"/>
      <c r="F49" s="1"/>
      <c r="G49" s="1"/>
      <c r="H49" s="1"/>
      <c r="I49" s="1"/>
      <c r="J49" s="1"/>
      <c r="K49" s="1"/>
      <c r="L49" s="1"/>
      <c r="M49" s="1"/>
      <c r="N49" s="1"/>
      <c r="O49" s="1"/>
      <c r="P49" s="1"/>
      <c r="Q49" s="1"/>
      <c r="R49" s="1"/>
      <c r="S49" s="28">
        <f t="shared" si="0"/>
        <v>0</v>
      </c>
      <c r="T49" s="1"/>
      <c r="U49" s="1"/>
      <c r="V49" s="1"/>
      <c r="W49" s="1"/>
      <c r="X49" s="1"/>
      <c r="Y49" s="1"/>
      <c r="Z49" s="1"/>
    </row>
    <row r="50" spans="1:26" ht="12" customHeight="1">
      <c r="A50" s="28" t="s">
        <v>280</v>
      </c>
      <c r="B50" s="51">
        <v>101</v>
      </c>
      <c r="C50" s="214">
        <v>0</v>
      </c>
      <c r="D50" s="215">
        <v>0</v>
      </c>
      <c r="E50" s="215">
        <v>0</v>
      </c>
      <c r="F50" s="215">
        <v>0</v>
      </c>
      <c r="G50" s="215">
        <v>0</v>
      </c>
      <c r="H50" s="215">
        <v>0</v>
      </c>
      <c r="I50" s="215">
        <v>3</v>
      </c>
      <c r="J50" s="215">
        <v>0</v>
      </c>
      <c r="K50" s="215">
        <v>0</v>
      </c>
      <c r="L50" s="215">
        <v>0</v>
      </c>
      <c r="M50" s="215">
        <v>2</v>
      </c>
      <c r="N50" s="215">
        <v>0</v>
      </c>
      <c r="O50" s="215">
        <v>0</v>
      </c>
      <c r="P50" s="215">
        <v>0</v>
      </c>
      <c r="Q50" s="215">
        <v>0</v>
      </c>
      <c r="R50" s="215">
        <v>0</v>
      </c>
      <c r="S50" s="59">
        <f t="shared" si="0"/>
        <v>5</v>
      </c>
      <c r="T50" s="1"/>
      <c r="U50" s="1"/>
      <c r="V50" s="1"/>
      <c r="W50" s="1"/>
      <c r="X50" s="1"/>
      <c r="Y50" s="1"/>
      <c r="Z50" s="1"/>
    </row>
    <row r="51" spans="1:26" ht="12" customHeight="1">
      <c r="A51" s="28" t="s">
        <v>272</v>
      </c>
      <c r="B51" s="51">
        <v>150</v>
      </c>
      <c r="C51" s="51"/>
      <c r="D51" s="1"/>
      <c r="E51" s="1"/>
      <c r="F51" s="1"/>
      <c r="G51" s="1"/>
      <c r="H51" s="1"/>
      <c r="I51" s="1"/>
      <c r="J51" s="1"/>
      <c r="K51" s="1"/>
      <c r="L51" s="1"/>
      <c r="M51" s="1"/>
      <c r="N51" s="1"/>
      <c r="O51" s="1"/>
      <c r="P51" s="1"/>
      <c r="Q51" s="1"/>
      <c r="R51" s="1"/>
      <c r="S51" s="28">
        <f t="shared" si="0"/>
        <v>0</v>
      </c>
      <c r="T51" s="1"/>
      <c r="U51" s="1"/>
      <c r="V51" s="1"/>
      <c r="W51" s="1"/>
      <c r="X51" s="1"/>
      <c r="Y51" s="1"/>
      <c r="Z51" s="1"/>
    </row>
    <row r="52" spans="1:26" ht="12" customHeight="1">
      <c r="A52" s="28" t="s">
        <v>276</v>
      </c>
      <c r="B52" s="51">
        <v>201</v>
      </c>
      <c r="C52" s="51"/>
      <c r="D52" s="1"/>
      <c r="E52" s="1"/>
      <c r="F52" s="1"/>
      <c r="G52" s="1"/>
      <c r="H52" s="1"/>
      <c r="I52" s="1"/>
      <c r="J52" s="1"/>
      <c r="K52" s="1"/>
      <c r="L52" s="1"/>
      <c r="M52" s="1"/>
      <c r="N52" s="1"/>
      <c r="O52" s="1"/>
      <c r="P52" s="1"/>
      <c r="Q52" s="1"/>
      <c r="R52" s="1"/>
      <c r="S52" s="28">
        <f t="shared" si="0"/>
        <v>0</v>
      </c>
      <c r="T52" s="1"/>
      <c r="U52" s="1"/>
      <c r="V52" s="1"/>
      <c r="W52" s="1"/>
      <c r="X52" s="1"/>
      <c r="Y52" s="1"/>
      <c r="Z52" s="1"/>
    </row>
    <row r="53" spans="1:26" ht="12" customHeight="1">
      <c r="A53" s="28"/>
      <c r="B53" s="51">
        <v>202</v>
      </c>
      <c r="C53" s="51"/>
      <c r="D53" s="1"/>
      <c r="E53" s="1"/>
      <c r="F53" s="1"/>
      <c r="G53" s="1"/>
      <c r="H53" s="1"/>
      <c r="I53" s="1"/>
      <c r="J53" s="1"/>
      <c r="K53" s="1"/>
      <c r="L53" s="1"/>
      <c r="M53" s="1"/>
      <c r="N53" s="1"/>
      <c r="O53" s="1"/>
      <c r="P53" s="1"/>
      <c r="Q53" s="1"/>
      <c r="R53" s="1"/>
      <c r="S53" s="28">
        <f t="shared" si="0"/>
        <v>0</v>
      </c>
      <c r="T53" s="1"/>
      <c r="U53" s="1"/>
      <c r="V53" s="1"/>
      <c r="W53" s="1"/>
      <c r="X53" s="1"/>
      <c r="Y53" s="1"/>
      <c r="Z53" s="1"/>
    </row>
    <row r="54" spans="1:26" ht="12" customHeight="1">
      <c r="A54" s="28"/>
      <c r="B54" s="51">
        <v>237</v>
      </c>
      <c r="C54" s="51"/>
      <c r="D54" s="1"/>
      <c r="E54" s="1"/>
      <c r="F54" s="1"/>
      <c r="G54" s="1"/>
      <c r="H54" s="1"/>
      <c r="I54" s="1"/>
      <c r="J54" s="1"/>
      <c r="K54" s="1"/>
      <c r="L54" s="1"/>
      <c r="M54" s="1"/>
      <c r="N54" s="1"/>
      <c r="O54" s="1"/>
      <c r="P54" s="1"/>
      <c r="Q54" s="1"/>
      <c r="R54" s="1"/>
      <c r="S54" s="28">
        <f t="shared" si="0"/>
        <v>0</v>
      </c>
      <c r="T54" s="1"/>
      <c r="U54" s="1"/>
      <c r="V54" s="1"/>
      <c r="W54" s="1"/>
      <c r="X54" s="1"/>
      <c r="Y54" s="1"/>
      <c r="Z54" s="1"/>
    </row>
    <row r="55" spans="1:26" ht="12" customHeight="1">
      <c r="A55" s="36"/>
      <c r="B55" s="207" t="s">
        <v>183</v>
      </c>
      <c r="C55" s="207">
        <f t="shared" ref="C55:R55" si="6">SUM(C48:C54)</f>
        <v>0</v>
      </c>
      <c r="D55" s="100">
        <f t="shared" si="6"/>
        <v>0</v>
      </c>
      <c r="E55" s="100">
        <f t="shared" si="6"/>
        <v>0</v>
      </c>
      <c r="F55" s="100">
        <f t="shared" si="6"/>
        <v>0</v>
      </c>
      <c r="G55" s="100">
        <f t="shared" si="6"/>
        <v>0</v>
      </c>
      <c r="H55" s="100">
        <f t="shared" si="6"/>
        <v>0</v>
      </c>
      <c r="I55" s="100">
        <f t="shared" si="6"/>
        <v>3</v>
      </c>
      <c r="J55" s="100">
        <f t="shared" si="6"/>
        <v>0</v>
      </c>
      <c r="K55" s="100">
        <f t="shared" si="6"/>
        <v>0</v>
      </c>
      <c r="L55" s="100">
        <f t="shared" si="6"/>
        <v>0</v>
      </c>
      <c r="M55" s="100">
        <f t="shared" si="6"/>
        <v>2</v>
      </c>
      <c r="N55" s="100">
        <f t="shared" si="6"/>
        <v>0</v>
      </c>
      <c r="O55" s="100">
        <f t="shared" si="6"/>
        <v>0</v>
      </c>
      <c r="P55" s="100">
        <f t="shared" si="6"/>
        <v>0</v>
      </c>
      <c r="Q55" s="100">
        <f t="shared" si="6"/>
        <v>0</v>
      </c>
      <c r="R55" s="100">
        <f t="shared" si="6"/>
        <v>0</v>
      </c>
      <c r="S55" s="97">
        <f t="shared" si="0"/>
        <v>5</v>
      </c>
      <c r="T55" s="1"/>
      <c r="U55" s="1"/>
      <c r="V55" s="1"/>
      <c r="W55" s="1"/>
      <c r="X55" s="1"/>
      <c r="Y55" s="1"/>
      <c r="Z55" s="1"/>
    </row>
    <row r="56" spans="1:26" ht="12" customHeight="1">
      <c r="A56" s="27" t="s">
        <v>274</v>
      </c>
      <c r="B56" s="72">
        <v>30</v>
      </c>
      <c r="C56" s="209">
        <v>0</v>
      </c>
      <c r="D56" s="210">
        <v>3</v>
      </c>
      <c r="E56" s="210">
        <v>3</v>
      </c>
      <c r="F56" s="210">
        <v>3</v>
      </c>
      <c r="G56" s="210">
        <v>1</v>
      </c>
      <c r="H56" s="210">
        <v>0</v>
      </c>
      <c r="I56" s="210">
        <v>6</v>
      </c>
      <c r="J56" s="210">
        <v>5</v>
      </c>
      <c r="K56" s="210">
        <v>2</v>
      </c>
      <c r="L56" s="210">
        <v>13</v>
      </c>
      <c r="M56" s="210">
        <v>2</v>
      </c>
      <c r="N56" s="210">
        <v>11</v>
      </c>
      <c r="O56" s="210">
        <v>9</v>
      </c>
      <c r="P56" s="210">
        <v>0</v>
      </c>
      <c r="Q56" s="210">
        <v>5</v>
      </c>
      <c r="R56" s="210">
        <v>3</v>
      </c>
      <c r="S56" s="96">
        <f t="shared" si="0"/>
        <v>66</v>
      </c>
      <c r="T56" s="1"/>
      <c r="U56" s="1"/>
      <c r="V56" s="1"/>
      <c r="W56" s="1"/>
      <c r="X56" s="1"/>
      <c r="Y56" s="1"/>
      <c r="Z56" s="1"/>
    </row>
    <row r="57" spans="1:26" ht="12" customHeight="1">
      <c r="A57" s="28" t="s">
        <v>270</v>
      </c>
      <c r="B57" s="51">
        <v>41</v>
      </c>
      <c r="C57" s="51"/>
      <c r="D57" s="1"/>
      <c r="E57" s="1"/>
      <c r="F57" s="1"/>
      <c r="G57" s="1"/>
      <c r="H57" s="1"/>
      <c r="I57" s="1"/>
      <c r="J57" s="1"/>
      <c r="K57" s="1"/>
      <c r="L57" s="1"/>
      <c r="M57" s="1"/>
      <c r="N57" s="1"/>
      <c r="O57" s="1"/>
      <c r="P57" s="1"/>
      <c r="Q57" s="1"/>
      <c r="R57" s="1"/>
      <c r="S57" s="28">
        <f t="shared" si="0"/>
        <v>0</v>
      </c>
      <c r="T57" s="1"/>
      <c r="U57" s="1"/>
      <c r="V57" s="1"/>
      <c r="W57" s="1"/>
      <c r="X57" s="1"/>
      <c r="Y57" s="1"/>
      <c r="Z57" s="1"/>
    </row>
    <row r="58" spans="1:26" ht="12" customHeight="1">
      <c r="A58" s="28" t="s">
        <v>275</v>
      </c>
      <c r="B58" s="51">
        <v>101</v>
      </c>
      <c r="C58" s="214">
        <v>0</v>
      </c>
      <c r="D58" s="215">
        <v>0</v>
      </c>
      <c r="E58" s="215">
        <v>1</v>
      </c>
      <c r="F58" s="215">
        <v>1</v>
      </c>
      <c r="G58" s="215">
        <v>0</v>
      </c>
      <c r="H58" s="215">
        <v>6</v>
      </c>
      <c r="I58" s="215">
        <v>1</v>
      </c>
      <c r="J58" s="215">
        <v>2</v>
      </c>
      <c r="K58" s="215">
        <v>2</v>
      </c>
      <c r="L58" s="215">
        <v>0</v>
      </c>
      <c r="M58" s="215">
        <v>4</v>
      </c>
      <c r="N58" s="215">
        <v>3</v>
      </c>
      <c r="O58" s="215">
        <v>2</v>
      </c>
      <c r="P58" s="215">
        <v>0</v>
      </c>
      <c r="Q58" s="215">
        <v>1</v>
      </c>
      <c r="R58" s="215">
        <v>0</v>
      </c>
      <c r="S58" s="59">
        <f t="shared" si="0"/>
        <v>23</v>
      </c>
      <c r="T58" s="1"/>
      <c r="U58" s="1"/>
      <c r="V58" s="1"/>
      <c r="W58" s="1"/>
      <c r="X58" s="1"/>
      <c r="Y58" s="1"/>
      <c r="Z58" s="1"/>
    </row>
    <row r="59" spans="1:26" ht="12" customHeight="1">
      <c r="A59" s="28" t="s">
        <v>272</v>
      </c>
      <c r="B59" s="51">
        <v>150</v>
      </c>
      <c r="C59" s="51"/>
      <c r="D59" s="1"/>
      <c r="E59" s="1"/>
      <c r="F59" s="1"/>
      <c r="G59" s="1"/>
      <c r="H59" s="1"/>
      <c r="I59" s="1"/>
      <c r="J59" s="1"/>
      <c r="K59" s="1"/>
      <c r="L59" s="69"/>
      <c r="M59" s="1"/>
      <c r="N59" s="1"/>
      <c r="O59" s="1"/>
      <c r="P59" s="1"/>
      <c r="Q59" s="1"/>
      <c r="R59" s="1"/>
      <c r="S59" s="28">
        <f t="shared" si="0"/>
        <v>0</v>
      </c>
      <c r="T59" s="1"/>
      <c r="U59" s="1"/>
      <c r="V59" s="1"/>
      <c r="W59" s="1"/>
      <c r="X59" s="1"/>
      <c r="Y59" s="1"/>
      <c r="Z59" s="1"/>
    </row>
    <row r="60" spans="1:26" ht="12" customHeight="1">
      <c r="A60" s="28" t="s">
        <v>281</v>
      </c>
      <c r="B60" s="51">
        <v>201</v>
      </c>
      <c r="C60" s="51"/>
      <c r="D60" s="1"/>
      <c r="E60" s="1"/>
      <c r="F60" s="1"/>
      <c r="G60" s="1"/>
      <c r="H60" s="1"/>
      <c r="I60" s="1"/>
      <c r="J60" s="1"/>
      <c r="K60" s="1"/>
      <c r="L60" s="1"/>
      <c r="M60" s="1"/>
      <c r="N60" s="1"/>
      <c r="O60" s="1"/>
      <c r="P60" s="1"/>
      <c r="Q60" s="1"/>
      <c r="R60" s="1"/>
      <c r="S60" s="28">
        <f t="shared" si="0"/>
        <v>0</v>
      </c>
      <c r="T60" s="1"/>
      <c r="U60" s="1"/>
      <c r="V60" s="1"/>
      <c r="W60" s="1"/>
      <c r="X60" s="1"/>
      <c r="Y60" s="1"/>
      <c r="Z60" s="1"/>
    </row>
    <row r="61" spans="1:26" ht="12" customHeight="1">
      <c r="A61" s="28"/>
      <c r="B61" s="51">
        <v>202</v>
      </c>
      <c r="C61" s="51"/>
      <c r="D61" s="1"/>
      <c r="E61" s="1"/>
      <c r="F61" s="1"/>
      <c r="G61" s="1"/>
      <c r="H61" s="1"/>
      <c r="I61" s="1"/>
      <c r="J61" s="1"/>
      <c r="K61" s="1"/>
      <c r="L61" s="1"/>
      <c r="M61" s="1"/>
      <c r="N61" s="1"/>
      <c r="O61" s="1"/>
      <c r="P61" s="1"/>
      <c r="Q61" s="1"/>
      <c r="R61" s="1"/>
      <c r="S61" s="28">
        <f t="shared" si="0"/>
        <v>0</v>
      </c>
      <c r="T61" s="1"/>
      <c r="U61" s="1"/>
      <c r="V61" s="1"/>
      <c r="W61" s="1"/>
      <c r="X61" s="1"/>
      <c r="Y61" s="1"/>
      <c r="Z61" s="1"/>
    </row>
    <row r="62" spans="1:26" ht="12" customHeight="1">
      <c r="A62" s="28"/>
      <c r="B62" s="51">
        <v>237</v>
      </c>
      <c r="C62" s="51"/>
      <c r="D62" s="1"/>
      <c r="E62" s="1"/>
      <c r="F62" s="1"/>
      <c r="G62" s="1"/>
      <c r="H62" s="1"/>
      <c r="I62" s="1"/>
      <c r="J62" s="1"/>
      <c r="K62" s="1"/>
      <c r="L62" s="1"/>
      <c r="M62" s="1"/>
      <c r="N62" s="1"/>
      <c r="O62" s="1"/>
      <c r="P62" s="1"/>
      <c r="Q62" s="1"/>
      <c r="R62" s="1"/>
      <c r="S62" s="28">
        <f t="shared" si="0"/>
        <v>0</v>
      </c>
      <c r="T62" s="1"/>
      <c r="U62" s="1"/>
      <c r="V62" s="1"/>
      <c r="W62" s="1"/>
      <c r="X62" s="1"/>
      <c r="Y62" s="1"/>
      <c r="Z62" s="1"/>
    </row>
    <row r="63" spans="1:26" ht="12" customHeight="1">
      <c r="A63" s="36"/>
      <c r="B63" s="207" t="s">
        <v>183</v>
      </c>
      <c r="C63" s="208">
        <f t="shared" ref="C63:R63" si="7">SUM(C56:C62)</f>
        <v>0</v>
      </c>
      <c r="D63" s="98">
        <f t="shared" si="7"/>
        <v>3</v>
      </c>
      <c r="E63" s="98">
        <f t="shared" si="7"/>
        <v>4</v>
      </c>
      <c r="F63" s="98">
        <f t="shared" si="7"/>
        <v>4</v>
      </c>
      <c r="G63" s="98">
        <f t="shared" si="7"/>
        <v>1</v>
      </c>
      <c r="H63" s="98">
        <f t="shared" si="7"/>
        <v>6</v>
      </c>
      <c r="I63" s="98">
        <f t="shared" si="7"/>
        <v>7</v>
      </c>
      <c r="J63" s="98">
        <f t="shared" si="7"/>
        <v>7</v>
      </c>
      <c r="K63" s="98">
        <f t="shared" si="7"/>
        <v>4</v>
      </c>
      <c r="L63" s="98">
        <f t="shared" si="7"/>
        <v>13</v>
      </c>
      <c r="M63" s="98">
        <f t="shared" si="7"/>
        <v>6</v>
      </c>
      <c r="N63" s="98">
        <f t="shared" si="7"/>
        <v>14</v>
      </c>
      <c r="O63" s="98">
        <f t="shared" si="7"/>
        <v>11</v>
      </c>
      <c r="P63" s="98">
        <f t="shared" si="7"/>
        <v>0</v>
      </c>
      <c r="Q63" s="98">
        <f t="shared" si="7"/>
        <v>6</v>
      </c>
      <c r="R63" s="98">
        <f t="shared" si="7"/>
        <v>3</v>
      </c>
      <c r="S63" s="99">
        <f t="shared" si="0"/>
        <v>89</v>
      </c>
      <c r="T63" s="1"/>
      <c r="U63" s="1"/>
      <c r="V63" s="1"/>
      <c r="W63" s="1"/>
      <c r="X63" s="1"/>
      <c r="Y63" s="1"/>
      <c r="Z63" s="1"/>
    </row>
    <row r="64" spans="1:26" ht="12" customHeight="1">
      <c r="A64" s="27" t="s">
        <v>277</v>
      </c>
      <c r="B64" s="72">
        <v>30</v>
      </c>
      <c r="C64" s="209">
        <v>0</v>
      </c>
      <c r="D64" s="210">
        <v>0</v>
      </c>
      <c r="E64" s="210">
        <v>0</v>
      </c>
      <c r="F64" s="210">
        <v>0</v>
      </c>
      <c r="G64" s="210">
        <v>0</v>
      </c>
      <c r="H64" s="210">
        <v>0</v>
      </c>
      <c r="I64" s="210">
        <v>0</v>
      </c>
      <c r="J64" s="210">
        <v>1</v>
      </c>
      <c r="K64" s="210">
        <v>0</v>
      </c>
      <c r="L64" s="210">
        <v>1</v>
      </c>
      <c r="M64" s="210">
        <v>1</v>
      </c>
      <c r="N64" s="210">
        <v>6</v>
      </c>
      <c r="O64" s="210">
        <v>4</v>
      </c>
      <c r="P64" s="210">
        <v>0</v>
      </c>
      <c r="Q64" s="210">
        <v>2</v>
      </c>
      <c r="R64" s="210">
        <v>0</v>
      </c>
      <c r="S64" s="96">
        <f t="shared" si="0"/>
        <v>15</v>
      </c>
      <c r="T64" s="1"/>
      <c r="U64" s="1"/>
      <c r="V64" s="1"/>
      <c r="W64" s="1"/>
      <c r="X64" s="1"/>
      <c r="Y64" s="1"/>
      <c r="Z64" s="1"/>
    </row>
    <row r="65" spans="1:26" ht="12" customHeight="1">
      <c r="A65" s="28" t="s">
        <v>270</v>
      </c>
      <c r="B65" s="51">
        <v>41</v>
      </c>
      <c r="C65" s="51"/>
      <c r="D65" s="1"/>
      <c r="E65" s="1"/>
      <c r="F65" s="1"/>
      <c r="G65" s="1"/>
      <c r="H65" s="1"/>
      <c r="I65" s="1"/>
      <c r="J65" s="1"/>
      <c r="K65" s="1"/>
      <c r="L65" s="1"/>
      <c r="M65" s="1"/>
      <c r="N65" s="1"/>
      <c r="O65" s="1"/>
      <c r="P65" s="1"/>
      <c r="Q65" s="1"/>
      <c r="R65" s="1"/>
      <c r="S65" s="28">
        <f t="shared" si="0"/>
        <v>0</v>
      </c>
      <c r="T65" s="1"/>
      <c r="U65" s="1"/>
      <c r="V65" s="1"/>
      <c r="W65" s="1"/>
      <c r="X65" s="1"/>
      <c r="Y65" s="1"/>
      <c r="Z65" s="1"/>
    </row>
    <row r="66" spans="1:26" ht="12" customHeight="1">
      <c r="A66" s="28" t="s">
        <v>275</v>
      </c>
      <c r="B66" s="51">
        <v>101</v>
      </c>
      <c r="C66" s="214">
        <v>0</v>
      </c>
      <c r="D66" s="215">
        <v>0</v>
      </c>
      <c r="E66" s="215">
        <v>0</v>
      </c>
      <c r="F66" s="215">
        <v>0</v>
      </c>
      <c r="G66" s="215">
        <v>0</v>
      </c>
      <c r="H66" s="215">
        <v>0</v>
      </c>
      <c r="I66" s="215">
        <v>0</v>
      </c>
      <c r="J66" s="215">
        <v>0</v>
      </c>
      <c r="K66" s="215">
        <v>0</v>
      </c>
      <c r="L66" s="215">
        <v>1</v>
      </c>
      <c r="M66" s="215">
        <v>2</v>
      </c>
      <c r="N66" s="215">
        <v>1</v>
      </c>
      <c r="O66" s="215">
        <v>0</v>
      </c>
      <c r="P66" s="215">
        <v>0</v>
      </c>
      <c r="Q66" s="215">
        <v>0</v>
      </c>
      <c r="R66" s="215">
        <v>0</v>
      </c>
      <c r="S66" s="59">
        <f t="shared" si="0"/>
        <v>4</v>
      </c>
      <c r="T66" s="1"/>
      <c r="U66" s="1"/>
      <c r="V66" s="1"/>
      <c r="W66" s="1"/>
      <c r="X66" s="1"/>
      <c r="Y66" s="1"/>
      <c r="Z66" s="1"/>
    </row>
    <row r="67" spans="1:26" ht="12" customHeight="1">
      <c r="A67" s="28" t="s">
        <v>272</v>
      </c>
      <c r="B67" s="51">
        <v>150</v>
      </c>
      <c r="C67" s="51"/>
      <c r="D67" s="1"/>
      <c r="E67" s="1"/>
      <c r="F67" s="1"/>
      <c r="G67" s="1"/>
      <c r="H67" s="1"/>
      <c r="I67" s="1"/>
      <c r="J67" s="1"/>
      <c r="K67" s="1"/>
      <c r="L67" s="1"/>
      <c r="M67" s="1"/>
      <c r="N67" s="1"/>
      <c r="O67" s="1"/>
      <c r="P67" s="1"/>
      <c r="Q67" s="1"/>
      <c r="R67" s="1"/>
      <c r="S67" s="28">
        <f t="shared" si="0"/>
        <v>0</v>
      </c>
      <c r="T67" s="1"/>
      <c r="U67" s="1"/>
      <c r="V67" s="1"/>
      <c r="W67" s="1"/>
      <c r="X67" s="1"/>
      <c r="Y67" s="1"/>
      <c r="Z67" s="1"/>
    </row>
    <row r="68" spans="1:26" ht="12" customHeight="1">
      <c r="A68" s="28" t="s">
        <v>281</v>
      </c>
      <c r="B68" s="51">
        <v>201</v>
      </c>
      <c r="C68" s="51"/>
      <c r="D68" s="1"/>
      <c r="E68" s="1"/>
      <c r="F68" s="1"/>
      <c r="G68" s="1"/>
      <c r="H68" s="1"/>
      <c r="I68" s="1"/>
      <c r="J68" s="1"/>
      <c r="K68" s="1"/>
      <c r="L68" s="1"/>
      <c r="M68" s="1"/>
      <c r="N68" s="1"/>
      <c r="O68" s="1"/>
      <c r="P68" s="1"/>
      <c r="Q68" s="1"/>
      <c r="R68" s="1"/>
      <c r="S68" s="28">
        <f t="shared" si="0"/>
        <v>0</v>
      </c>
      <c r="T68" s="1"/>
      <c r="U68" s="1"/>
      <c r="V68" s="1"/>
      <c r="W68" s="1"/>
      <c r="X68" s="1"/>
      <c r="Y68" s="1"/>
      <c r="Z68" s="1"/>
    </row>
    <row r="69" spans="1:26" ht="12" customHeight="1">
      <c r="A69" s="28"/>
      <c r="B69" s="51">
        <v>202</v>
      </c>
      <c r="C69" s="51"/>
      <c r="D69" s="1"/>
      <c r="E69" s="1"/>
      <c r="F69" s="1"/>
      <c r="G69" s="1"/>
      <c r="H69" s="1"/>
      <c r="I69" s="1"/>
      <c r="J69" s="1"/>
      <c r="K69" s="1"/>
      <c r="L69" s="1"/>
      <c r="M69" s="1"/>
      <c r="N69" s="1"/>
      <c r="O69" s="1"/>
      <c r="P69" s="1"/>
      <c r="Q69" s="1"/>
      <c r="R69" s="1"/>
      <c r="S69" s="28">
        <f t="shared" si="0"/>
        <v>0</v>
      </c>
      <c r="T69" s="1"/>
      <c r="U69" s="1"/>
      <c r="V69" s="1"/>
      <c r="W69" s="1"/>
      <c r="X69" s="1"/>
      <c r="Y69" s="1"/>
      <c r="Z69" s="1"/>
    </row>
    <row r="70" spans="1:26" ht="12" customHeight="1">
      <c r="A70" s="28"/>
      <c r="B70" s="51">
        <v>237</v>
      </c>
      <c r="C70" s="51"/>
      <c r="D70" s="1"/>
      <c r="E70" s="1"/>
      <c r="F70" s="1"/>
      <c r="G70" s="1"/>
      <c r="H70" s="1"/>
      <c r="I70" s="1"/>
      <c r="J70" s="1"/>
      <c r="K70" s="1"/>
      <c r="L70" s="1"/>
      <c r="M70" s="1"/>
      <c r="N70" s="1"/>
      <c r="O70" s="1"/>
      <c r="P70" s="1"/>
      <c r="Q70" s="1"/>
      <c r="R70" s="1"/>
      <c r="S70" s="28">
        <f t="shared" si="0"/>
        <v>0</v>
      </c>
      <c r="T70" s="1"/>
      <c r="U70" s="1"/>
      <c r="V70" s="1"/>
      <c r="W70" s="1"/>
      <c r="X70" s="1"/>
      <c r="Y70" s="1"/>
      <c r="Z70" s="1"/>
    </row>
    <row r="71" spans="1:26" ht="12" customHeight="1">
      <c r="A71" s="36"/>
      <c r="B71" s="207" t="s">
        <v>183</v>
      </c>
      <c r="C71" s="208">
        <f t="shared" ref="C71:R71" si="8">SUM(C64:C70)</f>
        <v>0</v>
      </c>
      <c r="D71" s="98">
        <f t="shared" si="8"/>
        <v>0</v>
      </c>
      <c r="E71" s="98">
        <f t="shared" si="8"/>
        <v>0</v>
      </c>
      <c r="F71" s="98">
        <f t="shared" si="8"/>
        <v>0</v>
      </c>
      <c r="G71" s="98">
        <f t="shared" si="8"/>
        <v>0</v>
      </c>
      <c r="H71" s="98">
        <f t="shared" si="8"/>
        <v>0</v>
      </c>
      <c r="I71" s="98">
        <f t="shared" si="8"/>
        <v>0</v>
      </c>
      <c r="J71" s="98">
        <f t="shared" si="8"/>
        <v>1</v>
      </c>
      <c r="K71" s="98">
        <f t="shared" si="8"/>
        <v>0</v>
      </c>
      <c r="L71" s="98">
        <f t="shared" si="8"/>
        <v>2</v>
      </c>
      <c r="M71" s="98">
        <f t="shared" si="8"/>
        <v>3</v>
      </c>
      <c r="N71" s="98">
        <f t="shared" si="8"/>
        <v>7</v>
      </c>
      <c r="O71" s="98">
        <f t="shared" si="8"/>
        <v>4</v>
      </c>
      <c r="P71" s="98">
        <f t="shared" si="8"/>
        <v>0</v>
      </c>
      <c r="Q71" s="98">
        <f t="shared" si="8"/>
        <v>2</v>
      </c>
      <c r="R71" s="98">
        <f t="shared" si="8"/>
        <v>0</v>
      </c>
      <c r="S71" s="99">
        <f t="shared" si="0"/>
        <v>19</v>
      </c>
      <c r="T71" s="1"/>
      <c r="U71" s="1"/>
      <c r="V71" s="1"/>
      <c r="W71" s="1"/>
      <c r="X71" s="1"/>
      <c r="Y71" s="1"/>
      <c r="Z71" s="1"/>
    </row>
    <row r="72" spans="1:26" ht="12" customHeight="1">
      <c r="A72" s="27" t="s">
        <v>274</v>
      </c>
      <c r="B72" s="72">
        <v>30</v>
      </c>
      <c r="C72" s="72"/>
      <c r="D72" s="13"/>
      <c r="E72" s="13"/>
      <c r="F72" s="13"/>
      <c r="G72" s="13"/>
      <c r="H72" s="13"/>
      <c r="I72" s="13"/>
      <c r="J72" s="13"/>
      <c r="K72" s="13"/>
      <c r="L72" s="13"/>
      <c r="M72" s="13"/>
      <c r="N72" s="13"/>
      <c r="O72" s="13"/>
      <c r="P72" s="13"/>
      <c r="Q72" s="13"/>
      <c r="R72" s="13"/>
      <c r="S72" s="27">
        <f t="shared" si="0"/>
        <v>0</v>
      </c>
      <c r="T72" s="1"/>
      <c r="U72" s="1"/>
      <c r="V72" s="1"/>
      <c r="W72" s="1"/>
      <c r="X72" s="1"/>
      <c r="Y72" s="1"/>
      <c r="Z72" s="1"/>
    </row>
    <row r="73" spans="1:26" ht="12" customHeight="1">
      <c r="A73" s="28" t="s">
        <v>270</v>
      </c>
      <c r="B73" s="51">
        <v>41</v>
      </c>
      <c r="C73" s="51"/>
      <c r="D73" s="1"/>
      <c r="E73" s="1"/>
      <c r="F73" s="1"/>
      <c r="G73" s="1"/>
      <c r="H73" s="1"/>
      <c r="I73" s="1"/>
      <c r="J73" s="1"/>
      <c r="K73" s="1"/>
      <c r="L73" s="1"/>
      <c r="M73" s="1"/>
      <c r="N73" s="1"/>
      <c r="O73" s="1"/>
      <c r="P73" s="1"/>
      <c r="Q73" s="1"/>
      <c r="R73" s="1"/>
      <c r="S73" s="28">
        <f t="shared" si="0"/>
        <v>0</v>
      </c>
      <c r="T73" s="1"/>
      <c r="U73" s="1"/>
      <c r="V73" s="1"/>
      <c r="W73" s="1"/>
      <c r="X73" s="1"/>
      <c r="Y73" s="1"/>
      <c r="Z73" s="1"/>
    </row>
    <row r="74" spans="1:26" ht="12" customHeight="1">
      <c r="A74" s="28" t="s">
        <v>275</v>
      </c>
      <c r="B74" s="51">
        <v>101</v>
      </c>
      <c r="C74" s="214">
        <v>0</v>
      </c>
      <c r="D74" s="215">
        <v>0</v>
      </c>
      <c r="E74" s="215">
        <v>3</v>
      </c>
      <c r="F74" s="215">
        <v>0</v>
      </c>
      <c r="G74" s="215">
        <v>1</v>
      </c>
      <c r="H74" s="215">
        <v>1</v>
      </c>
      <c r="I74" s="215">
        <v>2</v>
      </c>
      <c r="J74" s="215">
        <v>1</v>
      </c>
      <c r="K74" s="215">
        <v>1</v>
      </c>
      <c r="L74" s="215">
        <v>5</v>
      </c>
      <c r="M74" s="215">
        <v>0</v>
      </c>
      <c r="N74" s="215">
        <v>1</v>
      </c>
      <c r="O74" s="215">
        <v>2</v>
      </c>
      <c r="P74" s="215">
        <v>0</v>
      </c>
      <c r="Q74" s="215">
        <v>1</v>
      </c>
      <c r="R74" s="215">
        <v>0</v>
      </c>
      <c r="S74" s="219">
        <f t="shared" si="0"/>
        <v>18</v>
      </c>
      <c r="T74" s="1"/>
      <c r="U74" s="1"/>
      <c r="V74" s="1"/>
      <c r="W74" s="1"/>
      <c r="X74" s="1"/>
      <c r="Y74" s="1"/>
      <c r="Z74" s="1"/>
    </row>
    <row r="75" spans="1:26" ht="12" customHeight="1">
      <c r="A75" s="28" t="s">
        <v>272</v>
      </c>
      <c r="B75" s="51">
        <v>150</v>
      </c>
      <c r="C75" s="51"/>
      <c r="D75" s="1"/>
      <c r="E75" s="1"/>
      <c r="F75" s="1"/>
      <c r="G75" s="1"/>
      <c r="H75" s="1"/>
      <c r="I75" s="1"/>
      <c r="J75" s="1"/>
      <c r="K75" s="1"/>
      <c r="L75" s="1"/>
      <c r="M75" s="1"/>
      <c r="N75" s="1"/>
      <c r="O75" s="1"/>
      <c r="P75" s="1"/>
      <c r="Q75" s="1"/>
      <c r="R75" s="1"/>
      <c r="S75" s="28">
        <f t="shared" si="0"/>
        <v>0</v>
      </c>
      <c r="T75" s="1"/>
      <c r="U75" s="1"/>
      <c r="V75" s="1"/>
      <c r="W75" s="1"/>
      <c r="X75" s="1"/>
      <c r="Y75" s="1"/>
      <c r="Z75" s="1"/>
    </row>
    <row r="76" spans="1:26" ht="12" customHeight="1">
      <c r="A76" s="28" t="s">
        <v>282</v>
      </c>
      <c r="B76" s="51">
        <v>201</v>
      </c>
      <c r="C76" s="51"/>
      <c r="D76" s="1"/>
      <c r="E76" s="1"/>
      <c r="F76" s="1"/>
      <c r="G76" s="1"/>
      <c r="H76" s="1"/>
      <c r="I76" s="1"/>
      <c r="J76" s="1"/>
      <c r="K76" s="1"/>
      <c r="L76" s="1"/>
      <c r="M76" s="1"/>
      <c r="N76" s="1"/>
      <c r="O76" s="1"/>
      <c r="P76" s="1"/>
      <c r="Q76" s="1"/>
      <c r="R76" s="1"/>
      <c r="S76" s="28">
        <f t="shared" si="0"/>
        <v>0</v>
      </c>
      <c r="T76" s="1"/>
      <c r="U76" s="1"/>
      <c r="V76" s="1"/>
      <c r="W76" s="1"/>
      <c r="X76" s="1"/>
      <c r="Y76" s="1"/>
      <c r="Z76" s="1"/>
    </row>
    <row r="77" spans="1:26" ht="12" customHeight="1">
      <c r="A77" s="28"/>
      <c r="B77" s="51">
        <v>202</v>
      </c>
      <c r="C77" s="51"/>
      <c r="D77" s="1"/>
      <c r="E77" s="1"/>
      <c r="F77" s="1"/>
      <c r="G77" s="1"/>
      <c r="H77" s="1"/>
      <c r="I77" s="1"/>
      <c r="J77" s="1"/>
      <c r="K77" s="1"/>
      <c r="L77" s="1"/>
      <c r="M77" s="1"/>
      <c r="N77" s="1"/>
      <c r="O77" s="1"/>
      <c r="P77" s="1"/>
      <c r="Q77" s="1"/>
      <c r="R77" s="1"/>
      <c r="S77" s="28">
        <f t="shared" si="0"/>
        <v>0</v>
      </c>
      <c r="T77" s="1"/>
      <c r="U77" s="1"/>
      <c r="V77" s="1"/>
      <c r="W77" s="1"/>
      <c r="X77" s="1"/>
      <c r="Y77" s="1"/>
      <c r="Z77" s="1"/>
    </row>
    <row r="78" spans="1:26" ht="12" customHeight="1">
      <c r="A78" s="28"/>
      <c r="B78" s="51">
        <v>237</v>
      </c>
      <c r="C78" s="51"/>
      <c r="D78" s="1"/>
      <c r="E78" s="1"/>
      <c r="F78" s="1"/>
      <c r="G78" s="1"/>
      <c r="H78" s="1"/>
      <c r="I78" s="1"/>
      <c r="J78" s="1"/>
      <c r="K78" s="1"/>
      <c r="L78" s="1"/>
      <c r="M78" s="1"/>
      <c r="N78" s="1"/>
      <c r="O78" s="1"/>
      <c r="P78" s="1"/>
      <c r="Q78" s="1"/>
      <c r="R78" s="1"/>
      <c r="S78" s="28">
        <f t="shared" si="0"/>
        <v>0</v>
      </c>
      <c r="T78" s="1"/>
      <c r="U78" s="1"/>
      <c r="V78" s="1"/>
      <c r="W78" s="1"/>
      <c r="X78" s="1"/>
      <c r="Y78" s="1"/>
      <c r="Z78" s="1"/>
    </row>
    <row r="79" spans="1:26" ht="12" customHeight="1">
      <c r="A79" s="36"/>
      <c r="B79" s="207" t="s">
        <v>183</v>
      </c>
      <c r="C79" s="207">
        <f t="shared" ref="C79:R79" si="9">SUM(C72:C78)</f>
        <v>0</v>
      </c>
      <c r="D79" s="100">
        <f t="shared" si="9"/>
        <v>0</v>
      </c>
      <c r="E79" s="100">
        <f t="shared" si="9"/>
        <v>3</v>
      </c>
      <c r="F79" s="100">
        <f t="shared" si="9"/>
        <v>0</v>
      </c>
      <c r="G79" s="100">
        <f t="shared" si="9"/>
        <v>1</v>
      </c>
      <c r="H79" s="100">
        <f t="shared" si="9"/>
        <v>1</v>
      </c>
      <c r="I79" s="100">
        <f t="shared" si="9"/>
        <v>2</v>
      </c>
      <c r="J79" s="100">
        <f t="shared" si="9"/>
        <v>1</v>
      </c>
      <c r="K79" s="100">
        <f t="shared" si="9"/>
        <v>1</v>
      </c>
      <c r="L79" s="100">
        <f t="shared" si="9"/>
        <v>5</v>
      </c>
      <c r="M79" s="100">
        <f t="shared" si="9"/>
        <v>0</v>
      </c>
      <c r="N79" s="100">
        <f t="shared" si="9"/>
        <v>1</v>
      </c>
      <c r="O79" s="100">
        <f t="shared" si="9"/>
        <v>2</v>
      </c>
      <c r="P79" s="100">
        <f t="shared" si="9"/>
        <v>0</v>
      </c>
      <c r="Q79" s="100">
        <f t="shared" si="9"/>
        <v>1</v>
      </c>
      <c r="R79" s="100">
        <f t="shared" si="9"/>
        <v>0</v>
      </c>
      <c r="S79" s="97">
        <f t="shared" si="0"/>
        <v>18</v>
      </c>
      <c r="T79" s="1"/>
      <c r="U79" s="1"/>
      <c r="V79" s="1"/>
      <c r="W79" s="1"/>
      <c r="X79" s="1"/>
      <c r="Y79" s="1"/>
      <c r="Z79" s="1"/>
    </row>
    <row r="80" spans="1:26" ht="12" customHeight="1">
      <c r="A80" s="27" t="s">
        <v>277</v>
      </c>
      <c r="B80" s="72">
        <v>30</v>
      </c>
      <c r="C80" s="72"/>
      <c r="D80" s="13"/>
      <c r="E80" s="13"/>
      <c r="F80" s="13"/>
      <c r="G80" s="13"/>
      <c r="H80" s="13"/>
      <c r="I80" s="13"/>
      <c r="J80" s="13"/>
      <c r="K80" s="13"/>
      <c r="L80" s="13"/>
      <c r="M80" s="13"/>
      <c r="N80" s="13"/>
      <c r="O80" s="13"/>
      <c r="P80" s="13"/>
      <c r="Q80" s="13"/>
      <c r="R80" s="13"/>
      <c r="S80" s="27">
        <f t="shared" si="0"/>
        <v>0</v>
      </c>
      <c r="T80" s="1"/>
      <c r="U80" s="1"/>
      <c r="V80" s="1"/>
      <c r="W80" s="1"/>
      <c r="X80" s="1"/>
      <c r="Y80" s="1"/>
      <c r="Z80" s="1"/>
    </row>
    <row r="81" spans="1:26" ht="12" customHeight="1">
      <c r="A81" s="28" t="s">
        <v>270</v>
      </c>
      <c r="B81" s="51">
        <v>41</v>
      </c>
      <c r="C81" s="51"/>
      <c r="D81" s="1"/>
      <c r="E81" s="1"/>
      <c r="F81" s="1"/>
      <c r="G81" s="1"/>
      <c r="H81" s="1"/>
      <c r="I81" s="1"/>
      <c r="J81" s="1"/>
      <c r="K81" s="1"/>
      <c r="L81" s="1"/>
      <c r="M81" s="1"/>
      <c r="N81" s="1"/>
      <c r="O81" s="1"/>
      <c r="P81" s="1"/>
      <c r="Q81" s="1"/>
      <c r="R81" s="1"/>
      <c r="S81" s="28">
        <f t="shared" si="0"/>
        <v>0</v>
      </c>
      <c r="T81" s="1"/>
      <c r="U81" s="1"/>
      <c r="V81" s="1"/>
      <c r="W81" s="1"/>
      <c r="X81" s="1"/>
      <c r="Y81" s="1"/>
      <c r="Z81" s="1"/>
    </row>
    <row r="82" spans="1:26" ht="12" customHeight="1">
      <c r="A82" s="28" t="s">
        <v>275</v>
      </c>
      <c r="B82" s="51">
        <v>101</v>
      </c>
      <c r="C82" s="211">
        <v>1</v>
      </c>
      <c r="D82" s="69">
        <v>2</v>
      </c>
      <c r="E82" s="69">
        <v>6</v>
      </c>
      <c r="F82" s="69">
        <v>1</v>
      </c>
      <c r="G82" s="69">
        <v>0</v>
      </c>
      <c r="H82" s="69">
        <v>0</v>
      </c>
      <c r="I82" s="69">
        <v>20</v>
      </c>
      <c r="J82" s="69">
        <v>15</v>
      </c>
      <c r="K82" s="69">
        <v>11</v>
      </c>
      <c r="L82" s="69">
        <v>3</v>
      </c>
      <c r="M82" s="69">
        <v>10</v>
      </c>
      <c r="N82" s="69">
        <v>2</v>
      </c>
      <c r="O82" s="69">
        <v>1</v>
      </c>
      <c r="P82" s="69">
        <v>1</v>
      </c>
      <c r="Q82" s="69">
        <v>0</v>
      </c>
      <c r="R82" s="69">
        <v>0</v>
      </c>
      <c r="S82" s="28">
        <f t="shared" si="0"/>
        <v>73</v>
      </c>
      <c r="T82" s="1"/>
      <c r="U82" s="1"/>
      <c r="V82" s="1"/>
      <c r="W82" s="1"/>
      <c r="X82" s="1"/>
      <c r="Y82" s="1"/>
      <c r="Z82" s="1"/>
    </row>
    <row r="83" spans="1:26" ht="12" customHeight="1">
      <c r="A83" s="28" t="s">
        <v>272</v>
      </c>
      <c r="B83" s="51">
        <v>150</v>
      </c>
      <c r="C83" s="51"/>
      <c r="D83" s="1"/>
      <c r="E83" s="1"/>
      <c r="F83" s="1"/>
      <c r="G83" s="1"/>
      <c r="H83" s="1"/>
      <c r="I83" s="1"/>
      <c r="J83" s="1"/>
      <c r="K83" s="1"/>
      <c r="L83" s="1"/>
      <c r="M83" s="1"/>
      <c r="N83" s="1"/>
      <c r="O83" s="1"/>
      <c r="P83" s="1"/>
      <c r="Q83" s="1"/>
      <c r="R83" s="1"/>
      <c r="S83" s="28">
        <f t="shared" si="0"/>
        <v>0</v>
      </c>
      <c r="T83" s="1"/>
      <c r="U83" s="1"/>
      <c r="V83" s="1"/>
      <c r="W83" s="1"/>
      <c r="X83" s="1"/>
      <c r="Y83" s="1"/>
      <c r="Z83" s="1"/>
    </row>
    <row r="84" spans="1:26" ht="12" customHeight="1">
      <c r="A84" s="28" t="s">
        <v>282</v>
      </c>
      <c r="B84" s="51">
        <v>201</v>
      </c>
      <c r="C84" s="51"/>
      <c r="D84" s="1"/>
      <c r="E84" s="1"/>
      <c r="F84" s="1"/>
      <c r="G84" s="1"/>
      <c r="H84" s="1"/>
      <c r="I84" s="1"/>
      <c r="J84" s="1"/>
      <c r="K84" s="1"/>
      <c r="L84" s="1"/>
      <c r="M84" s="1"/>
      <c r="N84" s="1"/>
      <c r="O84" s="1"/>
      <c r="P84" s="1"/>
      <c r="Q84" s="1"/>
      <c r="R84" s="1"/>
      <c r="S84" s="28">
        <f t="shared" si="0"/>
        <v>0</v>
      </c>
      <c r="T84" s="1"/>
      <c r="U84" s="1"/>
      <c r="V84" s="1"/>
      <c r="W84" s="1"/>
      <c r="X84" s="1"/>
      <c r="Y84" s="1"/>
      <c r="Z84" s="1"/>
    </row>
    <row r="85" spans="1:26" ht="12" customHeight="1">
      <c r="A85" s="28"/>
      <c r="B85" s="51">
        <v>202</v>
      </c>
      <c r="C85" s="51"/>
      <c r="D85" s="1"/>
      <c r="E85" s="1"/>
      <c r="F85" s="1"/>
      <c r="G85" s="1"/>
      <c r="H85" s="1"/>
      <c r="I85" s="1"/>
      <c r="J85" s="1"/>
      <c r="K85" s="1"/>
      <c r="L85" s="1"/>
      <c r="M85" s="1"/>
      <c r="N85" s="1"/>
      <c r="O85" s="1"/>
      <c r="P85" s="1"/>
      <c r="Q85" s="1"/>
      <c r="R85" s="1"/>
      <c r="S85" s="28">
        <f t="shared" si="0"/>
        <v>0</v>
      </c>
      <c r="T85" s="1"/>
      <c r="U85" s="1"/>
      <c r="V85" s="1"/>
      <c r="W85" s="1"/>
      <c r="X85" s="1"/>
      <c r="Y85" s="1"/>
      <c r="Z85" s="1"/>
    </row>
    <row r="86" spans="1:26" ht="12" customHeight="1">
      <c r="A86" s="28"/>
      <c r="B86" s="51">
        <v>237</v>
      </c>
      <c r="C86" s="51"/>
      <c r="D86" s="1"/>
      <c r="E86" s="1"/>
      <c r="F86" s="1"/>
      <c r="G86" s="1"/>
      <c r="H86" s="1"/>
      <c r="I86" s="1"/>
      <c r="J86" s="1"/>
      <c r="K86" s="1"/>
      <c r="L86" s="1"/>
      <c r="M86" s="1"/>
      <c r="N86" s="1"/>
      <c r="O86" s="1"/>
      <c r="P86" s="1"/>
      <c r="Q86" s="1"/>
      <c r="R86" s="1"/>
      <c r="S86" s="28">
        <f t="shared" si="0"/>
        <v>0</v>
      </c>
      <c r="T86" s="1"/>
      <c r="U86" s="1"/>
      <c r="V86" s="1"/>
      <c r="W86" s="1"/>
      <c r="X86" s="1"/>
      <c r="Y86" s="1"/>
      <c r="Z86" s="1"/>
    </row>
    <row r="87" spans="1:26" ht="12" customHeight="1">
      <c r="A87" s="36"/>
      <c r="B87" s="207" t="s">
        <v>183</v>
      </c>
      <c r="C87" s="207">
        <f t="shared" ref="C87:R87" si="10">SUM(C80:C86)</f>
        <v>1</v>
      </c>
      <c r="D87" s="100">
        <f t="shared" si="10"/>
        <v>2</v>
      </c>
      <c r="E87" s="100">
        <f t="shared" si="10"/>
        <v>6</v>
      </c>
      <c r="F87" s="100">
        <f t="shared" si="10"/>
        <v>1</v>
      </c>
      <c r="G87" s="100">
        <f t="shared" si="10"/>
        <v>0</v>
      </c>
      <c r="H87" s="100">
        <f t="shared" si="10"/>
        <v>0</v>
      </c>
      <c r="I87" s="100">
        <f t="shared" si="10"/>
        <v>20</v>
      </c>
      <c r="J87" s="100">
        <f t="shared" si="10"/>
        <v>15</v>
      </c>
      <c r="K87" s="100">
        <f t="shared" si="10"/>
        <v>11</v>
      </c>
      <c r="L87" s="100">
        <f t="shared" si="10"/>
        <v>3</v>
      </c>
      <c r="M87" s="100">
        <f t="shared" si="10"/>
        <v>10</v>
      </c>
      <c r="N87" s="100">
        <f t="shared" si="10"/>
        <v>2</v>
      </c>
      <c r="O87" s="100">
        <f t="shared" si="10"/>
        <v>1</v>
      </c>
      <c r="P87" s="100">
        <f t="shared" si="10"/>
        <v>1</v>
      </c>
      <c r="Q87" s="100">
        <f t="shared" si="10"/>
        <v>0</v>
      </c>
      <c r="R87" s="100">
        <f t="shared" si="10"/>
        <v>0</v>
      </c>
      <c r="S87" s="97">
        <f t="shared" si="0"/>
        <v>73</v>
      </c>
      <c r="T87" s="1"/>
      <c r="U87" s="1"/>
      <c r="V87" s="1"/>
      <c r="W87" s="1"/>
      <c r="X87" s="1"/>
      <c r="Y87" s="1"/>
      <c r="Z87" s="1"/>
    </row>
    <row r="88" spans="1:26" ht="12" customHeight="1">
      <c r="A88" s="27" t="s">
        <v>274</v>
      </c>
      <c r="B88" s="72">
        <v>30</v>
      </c>
      <c r="C88" s="72"/>
      <c r="D88" s="13"/>
      <c r="E88" s="13"/>
      <c r="F88" s="13"/>
      <c r="G88" s="13"/>
      <c r="H88" s="13"/>
      <c r="I88" s="13"/>
      <c r="J88" s="13"/>
      <c r="K88" s="13"/>
      <c r="L88" s="13"/>
      <c r="M88" s="13"/>
      <c r="N88" s="13"/>
      <c r="O88" s="13"/>
      <c r="P88" s="13"/>
      <c r="Q88" s="13"/>
      <c r="R88" s="13"/>
      <c r="S88" s="27">
        <f t="shared" si="0"/>
        <v>0</v>
      </c>
      <c r="T88" s="1"/>
      <c r="U88" s="1"/>
      <c r="V88" s="1"/>
      <c r="W88" s="1"/>
      <c r="X88" s="1"/>
      <c r="Y88" s="1"/>
      <c r="Z88" s="1"/>
    </row>
    <row r="89" spans="1:26" ht="12" customHeight="1">
      <c r="A89" s="28" t="s">
        <v>270</v>
      </c>
      <c r="B89" s="51">
        <v>41</v>
      </c>
      <c r="C89" s="51"/>
      <c r="D89" s="1"/>
      <c r="E89" s="1"/>
      <c r="F89" s="1"/>
      <c r="G89" s="1"/>
      <c r="H89" s="1"/>
      <c r="I89" s="1"/>
      <c r="J89" s="1"/>
      <c r="K89" s="1"/>
      <c r="L89" s="1"/>
      <c r="M89" s="1"/>
      <c r="N89" s="1"/>
      <c r="O89" s="1"/>
      <c r="P89" s="1"/>
      <c r="Q89" s="1"/>
      <c r="R89" s="1"/>
      <c r="S89" s="28">
        <f t="shared" si="0"/>
        <v>0</v>
      </c>
      <c r="T89" s="1"/>
      <c r="U89" s="1"/>
      <c r="V89" s="1"/>
      <c r="W89" s="1"/>
      <c r="X89" s="1"/>
      <c r="Y89" s="1"/>
      <c r="Z89" s="1"/>
    </row>
    <row r="90" spans="1:26" ht="12" customHeight="1">
      <c r="A90" s="28" t="s">
        <v>275</v>
      </c>
      <c r="B90" s="51">
        <v>101</v>
      </c>
      <c r="C90" s="211">
        <v>0</v>
      </c>
      <c r="D90" s="69">
        <v>0</v>
      </c>
      <c r="E90" s="69">
        <v>0</v>
      </c>
      <c r="F90" s="69">
        <v>2</v>
      </c>
      <c r="G90" s="69">
        <v>1</v>
      </c>
      <c r="H90" s="69">
        <v>0</v>
      </c>
      <c r="I90" s="69">
        <v>1</v>
      </c>
      <c r="J90" s="69">
        <v>2</v>
      </c>
      <c r="K90" s="69">
        <v>1</v>
      </c>
      <c r="L90" s="69">
        <v>0</v>
      </c>
      <c r="M90" s="69">
        <v>1</v>
      </c>
      <c r="N90" s="69">
        <v>5</v>
      </c>
      <c r="O90" s="69">
        <v>1</v>
      </c>
      <c r="P90" s="69">
        <v>1</v>
      </c>
      <c r="Q90" s="69">
        <v>0</v>
      </c>
      <c r="R90" s="69">
        <v>0</v>
      </c>
      <c r="S90" s="28">
        <f t="shared" si="0"/>
        <v>15</v>
      </c>
      <c r="T90" s="1"/>
      <c r="U90" s="1"/>
      <c r="V90" s="1"/>
      <c r="W90" s="1"/>
      <c r="X90" s="1"/>
      <c r="Y90" s="1"/>
      <c r="Z90" s="1"/>
    </row>
    <row r="91" spans="1:26" ht="12" customHeight="1">
      <c r="A91" s="28" t="s">
        <v>272</v>
      </c>
      <c r="B91" s="51">
        <v>150</v>
      </c>
      <c r="C91" s="51"/>
      <c r="D91" s="1"/>
      <c r="E91" s="1"/>
      <c r="F91" s="1"/>
      <c r="G91" s="1"/>
      <c r="H91" s="1"/>
      <c r="I91" s="1"/>
      <c r="J91" s="1"/>
      <c r="K91" s="1"/>
      <c r="L91" s="1"/>
      <c r="M91" s="1"/>
      <c r="N91" s="1"/>
      <c r="O91" s="1"/>
      <c r="P91" s="1"/>
      <c r="Q91" s="1"/>
      <c r="R91" s="1"/>
      <c r="S91" s="28">
        <f t="shared" si="0"/>
        <v>0</v>
      </c>
      <c r="T91" s="1"/>
      <c r="U91" s="1"/>
      <c r="V91" s="1"/>
      <c r="W91" s="1"/>
      <c r="X91" s="1"/>
      <c r="Y91" s="1"/>
      <c r="Z91" s="1"/>
    </row>
    <row r="92" spans="1:26" ht="12" customHeight="1">
      <c r="A92" s="28" t="s">
        <v>283</v>
      </c>
      <c r="B92" s="51">
        <v>201</v>
      </c>
      <c r="C92" s="51"/>
      <c r="D92" s="1"/>
      <c r="E92" s="1"/>
      <c r="F92" s="1"/>
      <c r="G92" s="1"/>
      <c r="H92" s="1"/>
      <c r="I92" s="1"/>
      <c r="J92" s="1"/>
      <c r="K92" s="1"/>
      <c r="L92" s="1"/>
      <c r="M92" s="1"/>
      <c r="N92" s="1"/>
      <c r="O92" s="1"/>
      <c r="P92" s="1"/>
      <c r="Q92" s="1"/>
      <c r="R92" s="1"/>
      <c r="S92" s="28">
        <f t="shared" si="0"/>
        <v>0</v>
      </c>
      <c r="T92" s="1"/>
      <c r="U92" s="1"/>
      <c r="V92" s="1"/>
      <c r="W92" s="1"/>
      <c r="X92" s="1"/>
      <c r="Y92" s="1"/>
      <c r="Z92" s="1"/>
    </row>
    <row r="93" spans="1:26" ht="12" customHeight="1">
      <c r="A93" s="28"/>
      <c r="B93" s="51">
        <v>202</v>
      </c>
      <c r="C93" s="51"/>
      <c r="D93" s="1"/>
      <c r="E93" s="1"/>
      <c r="F93" s="1"/>
      <c r="G93" s="1"/>
      <c r="H93" s="1"/>
      <c r="I93" s="1"/>
      <c r="J93" s="1"/>
      <c r="K93" s="1"/>
      <c r="L93" s="1"/>
      <c r="M93" s="1"/>
      <c r="N93" s="1"/>
      <c r="O93" s="1"/>
      <c r="P93" s="1"/>
      <c r="Q93" s="1"/>
      <c r="R93" s="1"/>
      <c r="S93" s="28">
        <f t="shared" si="0"/>
        <v>0</v>
      </c>
      <c r="T93" s="1"/>
      <c r="U93" s="1"/>
      <c r="V93" s="1"/>
      <c r="W93" s="1"/>
      <c r="X93" s="1"/>
      <c r="Y93" s="1"/>
      <c r="Z93" s="1"/>
    </row>
    <row r="94" spans="1:26" ht="12" customHeight="1">
      <c r="A94" s="28"/>
      <c r="B94" s="51">
        <v>237</v>
      </c>
      <c r="C94" s="51"/>
      <c r="D94" s="1"/>
      <c r="E94" s="1"/>
      <c r="F94" s="1"/>
      <c r="G94" s="1"/>
      <c r="H94" s="1"/>
      <c r="I94" s="1"/>
      <c r="J94" s="1"/>
      <c r="K94" s="1"/>
      <c r="L94" s="1"/>
      <c r="M94" s="1"/>
      <c r="N94" s="1"/>
      <c r="O94" s="1"/>
      <c r="P94" s="1"/>
      <c r="Q94" s="1"/>
      <c r="R94" s="1"/>
      <c r="S94" s="28">
        <f t="shared" si="0"/>
        <v>0</v>
      </c>
      <c r="T94" s="1"/>
      <c r="U94" s="1"/>
      <c r="V94" s="1"/>
      <c r="W94" s="1"/>
      <c r="X94" s="1"/>
      <c r="Y94" s="1"/>
      <c r="Z94" s="1"/>
    </row>
    <row r="95" spans="1:26" ht="12" customHeight="1">
      <c r="A95" s="36"/>
      <c r="B95" s="207" t="s">
        <v>183</v>
      </c>
      <c r="C95" s="207">
        <f t="shared" ref="C95:R95" si="11">SUM(C88:C94)</f>
        <v>0</v>
      </c>
      <c r="D95" s="100">
        <f t="shared" si="11"/>
        <v>0</v>
      </c>
      <c r="E95" s="100">
        <f t="shared" si="11"/>
        <v>0</v>
      </c>
      <c r="F95" s="100">
        <f t="shared" si="11"/>
        <v>2</v>
      </c>
      <c r="G95" s="100">
        <f t="shared" si="11"/>
        <v>1</v>
      </c>
      <c r="H95" s="100">
        <f t="shared" si="11"/>
        <v>0</v>
      </c>
      <c r="I95" s="100">
        <f t="shared" si="11"/>
        <v>1</v>
      </c>
      <c r="J95" s="100">
        <f t="shared" si="11"/>
        <v>2</v>
      </c>
      <c r="K95" s="100">
        <f t="shared" si="11"/>
        <v>1</v>
      </c>
      <c r="L95" s="100">
        <f t="shared" si="11"/>
        <v>0</v>
      </c>
      <c r="M95" s="100">
        <f t="shared" si="11"/>
        <v>1</v>
      </c>
      <c r="N95" s="100">
        <f t="shared" si="11"/>
        <v>5</v>
      </c>
      <c r="O95" s="100">
        <f t="shared" si="11"/>
        <v>1</v>
      </c>
      <c r="P95" s="100">
        <f t="shared" si="11"/>
        <v>1</v>
      </c>
      <c r="Q95" s="100">
        <f t="shared" si="11"/>
        <v>0</v>
      </c>
      <c r="R95" s="100">
        <f t="shared" si="11"/>
        <v>0</v>
      </c>
      <c r="S95" s="97">
        <f t="shared" si="0"/>
        <v>15</v>
      </c>
      <c r="T95" s="1"/>
      <c r="U95" s="1"/>
      <c r="V95" s="1"/>
      <c r="W95" s="1"/>
      <c r="X95" s="1"/>
      <c r="Y95" s="1"/>
      <c r="Z95" s="1"/>
    </row>
    <row r="96" spans="1:26" ht="12" customHeight="1">
      <c r="A96" s="27" t="s">
        <v>277</v>
      </c>
      <c r="B96" s="72">
        <v>30</v>
      </c>
      <c r="C96" s="72"/>
      <c r="D96" s="13"/>
      <c r="E96" s="13"/>
      <c r="F96" s="13"/>
      <c r="G96" s="13"/>
      <c r="H96" s="13"/>
      <c r="I96" s="13"/>
      <c r="J96" s="13"/>
      <c r="K96" s="13"/>
      <c r="L96" s="13"/>
      <c r="M96" s="13"/>
      <c r="N96" s="13"/>
      <c r="O96" s="13"/>
      <c r="P96" s="13"/>
      <c r="Q96" s="13"/>
      <c r="R96" s="13"/>
      <c r="S96" s="27">
        <f t="shared" si="0"/>
        <v>0</v>
      </c>
      <c r="T96" s="1"/>
      <c r="U96" s="1"/>
      <c r="V96" s="1"/>
      <c r="W96" s="1"/>
      <c r="X96" s="1"/>
      <c r="Y96" s="1"/>
      <c r="Z96" s="1"/>
    </row>
    <row r="97" spans="1:26" ht="12" customHeight="1">
      <c r="A97" s="28" t="s">
        <v>270</v>
      </c>
      <c r="B97" s="51">
        <v>41</v>
      </c>
      <c r="C97" s="51"/>
      <c r="D97" s="1"/>
      <c r="E97" s="1"/>
      <c r="F97" s="1"/>
      <c r="G97" s="1"/>
      <c r="H97" s="1"/>
      <c r="I97" s="1"/>
      <c r="J97" s="1"/>
      <c r="K97" s="1"/>
      <c r="L97" s="1"/>
      <c r="M97" s="1"/>
      <c r="N97" s="1"/>
      <c r="O97" s="1"/>
      <c r="P97" s="1"/>
      <c r="Q97" s="1"/>
      <c r="R97" s="1"/>
      <c r="S97" s="28">
        <f t="shared" si="0"/>
        <v>0</v>
      </c>
      <c r="T97" s="1"/>
      <c r="U97" s="1"/>
      <c r="V97" s="1"/>
      <c r="W97" s="1"/>
      <c r="X97" s="1"/>
      <c r="Y97" s="1"/>
      <c r="Z97" s="1"/>
    </row>
    <row r="98" spans="1:26" ht="12" customHeight="1">
      <c r="A98" s="28" t="s">
        <v>275</v>
      </c>
      <c r="B98" s="51">
        <v>101</v>
      </c>
      <c r="C98" s="211">
        <v>0</v>
      </c>
      <c r="D98" s="69">
        <v>0</v>
      </c>
      <c r="E98" s="69">
        <v>0</v>
      </c>
      <c r="F98" s="69">
        <v>2</v>
      </c>
      <c r="G98" s="69">
        <v>0</v>
      </c>
      <c r="H98" s="69">
        <v>0</v>
      </c>
      <c r="I98" s="69">
        <v>0</v>
      </c>
      <c r="J98" s="69">
        <v>1</v>
      </c>
      <c r="K98" s="69">
        <v>3</v>
      </c>
      <c r="L98" s="69">
        <v>2</v>
      </c>
      <c r="M98" s="69">
        <v>3</v>
      </c>
      <c r="N98" s="69">
        <v>3</v>
      </c>
      <c r="O98" s="69">
        <v>1</v>
      </c>
      <c r="P98" s="69">
        <v>0</v>
      </c>
      <c r="Q98" s="69">
        <v>1</v>
      </c>
      <c r="R98" s="69">
        <v>0</v>
      </c>
      <c r="S98" s="28">
        <f t="shared" si="0"/>
        <v>16</v>
      </c>
      <c r="T98" s="1"/>
      <c r="U98" s="1"/>
      <c r="V98" s="1"/>
      <c r="W98" s="1"/>
      <c r="X98" s="1"/>
      <c r="Y98" s="1"/>
      <c r="Z98" s="1"/>
    </row>
    <row r="99" spans="1:26" ht="12" customHeight="1">
      <c r="A99" s="28" t="s">
        <v>272</v>
      </c>
      <c r="B99" s="51">
        <v>150</v>
      </c>
      <c r="C99" s="51"/>
      <c r="D99" s="1"/>
      <c r="E99" s="1"/>
      <c r="F99" s="1"/>
      <c r="G99" s="1"/>
      <c r="H99" s="1"/>
      <c r="I99" s="1"/>
      <c r="J99" s="1"/>
      <c r="K99" s="1"/>
      <c r="L99" s="1"/>
      <c r="M99" s="1"/>
      <c r="N99" s="1"/>
      <c r="O99" s="1"/>
      <c r="P99" s="1"/>
      <c r="Q99" s="1"/>
      <c r="R99" s="1"/>
      <c r="S99" s="28">
        <f t="shared" si="0"/>
        <v>0</v>
      </c>
      <c r="T99" s="1"/>
      <c r="U99" s="1"/>
      <c r="V99" s="1"/>
      <c r="W99" s="1"/>
      <c r="X99" s="1"/>
      <c r="Y99" s="1"/>
      <c r="Z99" s="1"/>
    </row>
    <row r="100" spans="1:26" ht="12" customHeight="1">
      <c r="A100" s="28" t="s">
        <v>283</v>
      </c>
      <c r="B100" s="51">
        <v>201</v>
      </c>
      <c r="C100" s="51"/>
      <c r="D100" s="1"/>
      <c r="E100" s="1"/>
      <c r="F100" s="1"/>
      <c r="G100" s="1"/>
      <c r="H100" s="1"/>
      <c r="I100" s="1"/>
      <c r="J100" s="1"/>
      <c r="K100" s="1"/>
      <c r="L100" s="1"/>
      <c r="M100" s="1"/>
      <c r="N100" s="1"/>
      <c r="O100" s="1"/>
      <c r="P100" s="1"/>
      <c r="Q100" s="1"/>
      <c r="R100" s="1"/>
      <c r="S100" s="28">
        <f t="shared" si="0"/>
        <v>0</v>
      </c>
      <c r="T100" s="1"/>
      <c r="U100" s="1"/>
      <c r="V100" s="1"/>
      <c r="W100" s="1"/>
      <c r="X100" s="1"/>
      <c r="Y100" s="1"/>
      <c r="Z100" s="1"/>
    </row>
    <row r="101" spans="1:26" ht="12" customHeight="1">
      <c r="A101" s="28"/>
      <c r="B101" s="51">
        <v>202</v>
      </c>
      <c r="C101" s="51"/>
      <c r="D101" s="1"/>
      <c r="E101" s="1"/>
      <c r="F101" s="1"/>
      <c r="G101" s="1"/>
      <c r="H101" s="1"/>
      <c r="I101" s="1"/>
      <c r="J101" s="1"/>
      <c r="K101" s="1"/>
      <c r="L101" s="1"/>
      <c r="M101" s="1"/>
      <c r="N101" s="1"/>
      <c r="O101" s="1"/>
      <c r="P101" s="1"/>
      <c r="Q101" s="1"/>
      <c r="R101" s="1"/>
      <c r="S101" s="28">
        <f t="shared" si="0"/>
        <v>0</v>
      </c>
      <c r="T101" s="1"/>
      <c r="U101" s="1"/>
      <c r="V101" s="1"/>
      <c r="W101" s="1"/>
      <c r="X101" s="1"/>
      <c r="Y101" s="1"/>
      <c r="Z101" s="1"/>
    </row>
    <row r="102" spans="1:26" ht="12" customHeight="1">
      <c r="A102" s="28"/>
      <c r="B102" s="51">
        <v>237</v>
      </c>
      <c r="C102" s="51"/>
      <c r="D102" s="1"/>
      <c r="E102" s="1"/>
      <c r="F102" s="1"/>
      <c r="G102" s="1"/>
      <c r="H102" s="1"/>
      <c r="I102" s="1"/>
      <c r="J102" s="1"/>
      <c r="K102" s="1"/>
      <c r="L102" s="1"/>
      <c r="M102" s="1"/>
      <c r="N102" s="1"/>
      <c r="O102" s="1"/>
      <c r="P102" s="1"/>
      <c r="Q102" s="1"/>
      <c r="R102" s="1"/>
      <c r="S102" s="28">
        <f t="shared" si="0"/>
        <v>0</v>
      </c>
      <c r="T102" s="1"/>
      <c r="U102" s="1"/>
      <c r="V102" s="1"/>
      <c r="W102" s="1"/>
      <c r="X102" s="1"/>
      <c r="Y102" s="1"/>
      <c r="Z102" s="1"/>
    </row>
    <row r="103" spans="1:26" ht="12" customHeight="1">
      <c r="A103" s="36"/>
      <c r="B103" s="207" t="s">
        <v>183</v>
      </c>
      <c r="C103" s="207">
        <f t="shared" ref="C103:R103" si="12">SUM(C96:C102)</f>
        <v>0</v>
      </c>
      <c r="D103" s="100">
        <f t="shared" si="12"/>
        <v>0</v>
      </c>
      <c r="E103" s="100">
        <f t="shared" si="12"/>
        <v>0</v>
      </c>
      <c r="F103" s="100">
        <f t="shared" si="12"/>
        <v>2</v>
      </c>
      <c r="G103" s="100">
        <f t="shared" si="12"/>
        <v>0</v>
      </c>
      <c r="H103" s="100">
        <f t="shared" si="12"/>
        <v>0</v>
      </c>
      <c r="I103" s="100">
        <f t="shared" si="12"/>
        <v>0</v>
      </c>
      <c r="J103" s="100">
        <f t="shared" si="12"/>
        <v>1</v>
      </c>
      <c r="K103" s="100">
        <f t="shared" si="12"/>
        <v>3</v>
      </c>
      <c r="L103" s="100">
        <f t="shared" si="12"/>
        <v>2</v>
      </c>
      <c r="M103" s="100">
        <f t="shared" si="12"/>
        <v>3</v>
      </c>
      <c r="N103" s="100">
        <f t="shared" si="12"/>
        <v>3</v>
      </c>
      <c r="O103" s="100">
        <f t="shared" si="12"/>
        <v>1</v>
      </c>
      <c r="P103" s="100">
        <f t="shared" si="12"/>
        <v>0</v>
      </c>
      <c r="Q103" s="100">
        <f t="shared" si="12"/>
        <v>1</v>
      </c>
      <c r="R103" s="100">
        <f t="shared" si="12"/>
        <v>0</v>
      </c>
      <c r="S103" s="97">
        <f t="shared" si="0"/>
        <v>16</v>
      </c>
      <c r="T103" s="1"/>
      <c r="U103" s="1"/>
      <c r="V103" s="1"/>
      <c r="W103" s="1"/>
      <c r="X103" s="1"/>
      <c r="Y103" s="1"/>
      <c r="Z103" s="1"/>
    </row>
    <row r="104" spans="1:26" ht="12" customHeight="1">
      <c r="A104" s="27" t="s">
        <v>277</v>
      </c>
      <c r="B104" s="72">
        <v>30</v>
      </c>
      <c r="C104" s="72"/>
      <c r="D104" s="13"/>
      <c r="E104" s="13"/>
      <c r="F104" s="13"/>
      <c r="G104" s="13"/>
      <c r="H104" s="13"/>
      <c r="I104" s="13"/>
      <c r="J104" s="13"/>
      <c r="K104" s="13"/>
      <c r="L104" s="13"/>
      <c r="M104" s="13"/>
      <c r="N104" s="13"/>
      <c r="O104" s="13"/>
      <c r="P104" s="13"/>
      <c r="Q104" s="13"/>
      <c r="R104" s="13"/>
      <c r="S104" s="27">
        <f t="shared" si="0"/>
        <v>0</v>
      </c>
      <c r="T104" s="1"/>
      <c r="U104" s="1"/>
      <c r="V104" s="1"/>
      <c r="W104" s="1"/>
      <c r="X104" s="1"/>
      <c r="Y104" s="1"/>
      <c r="Z104" s="1"/>
    </row>
    <row r="105" spans="1:26" ht="12" customHeight="1">
      <c r="A105" s="28" t="s">
        <v>270</v>
      </c>
      <c r="B105" s="51">
        <v>41</v>
      </c>
      <c r="C105" s="51"/>
      <c r="D105" s="1"/>
      <c r="E105" s="1"/>
      <c r="F105" s="1"/>
      <c r="G105" s="1"/>
      <c r="H105" s="1"/>
      <c r="I105" s="1"/>
      <c r="J105" s="1"/>
      <c r="K105" s="1"/>
      <c r="L105" s="1"/>
      <c r="M105" s="1"/>
      <c r="N105" s="1"/>
      <c r="O105" s="1"/>
      <c r="P105" s="1"/>
      <c r="Q105" s="1"/>
      <c r="R105" s="1"/>
      <c r="S105" s="28">
        <f t="shared" si="0"/>
        <v>0</v>
      </c>
      <c r="T105" s="1"/>
      <c r="U105" s="1"/>
      <c r="V105" s="1"/>
      <c r="W105" s="1"/>
      <c r="X105" s="1"/>
      <c r="Y105" s="1"/>
      <c r="Z105" s="1"/>
    </row>
    <row r="106" spans="1:26" ht="12" customHeight="1">
      <c r="A106" s="28" t="s">
        <v>275</v>
      </c>
      <c r="B106" s="51">
        <v>101</v>
      </c>
      <c r="C106" s="211">
        <v>1</v>
      </c>
      <c r="D106" s="69">
        <v>4</v>
      </c>
      <c r="E106" s="69">
        <v>0</v>
      </c>
      <c r="F106" s="69">
        <v>0</v>
      </c>
      <c r="G106" s="69">
        <v>1</v>
      </c>
      <c r="H106" s="69">
        <v>0</v>
      </c>
      <c r="I106" s="69">
        <v>4</v>
      </c>
      <c r="J106" s="69">
        <v>6</v>
      </c>
      <c r="K106" s="69">
        <v>14</v>
      </c>
      <c r="L106" s="69">
        <v>9</v>
      </c>
      <c r="M106" s="69">
        <v>10</v>
      </c>
      <c r="N106" s="69">
        <v>15</v>
      </c>
      <c r="O106" s="69">
        <v>7</v>
      </c>
      <c r="P106" s="69">
        <v>0</v>
      </c>
      <c r="Q106" s="69">
        <v>3</v>
      </c>
      <c r="R106" s="69">
        <v>0</v>
      </c>
      <c r="S106" s="28">
        <f t="shared" si="0"/>
        <v>74</v>
      </c>
      <c r="T106" s="1"/>
      <c r="U106" s="1"/>
      <c r="V106" s="1"/>
      <c r="W106" s="1"/>
      <c r="X106" s="1"/>
      <c r="Y106" s="1"/>
      <c r="Z106" s="1"/>
    </row>
    <row r="107" spans="1:26" ht="12" customHeight="1">
      <c r="A107" s="28" t="s">
        <v>272</v>
      </c>
      <c r="B107" s="51">
        <v>150</v>
      </c>
      <c r="C107" s="51"/>
      <c r="D107" s="1"/>
      <c r="E107" s="1"/>
      <c r="F107" s="1"/>
      <c r="G107" s="1"/>
      <c r="H107" s="1"/>
      <c r="I107" s="1"/>
      <c r="J107" s="1"/>
      <c r="K107" s="1"/>
      <c r="L107" s="1"/>
      <c r="M107" s="1"/>
      <c r="N107" s="1"/>
      <c r="O107" s="1"/>
      <c r="P107" s="1"/>
      <c r="Q107" s="1"/>
      <c r="R107" s="1"/>
      <c r="S107" s="28">
        <f t="shared" si="0"/>
        <v>0</v>
      </c>
      <c r="T107" s="1"/>
      <c r="U107" s="1"/>
      <c r="V107" s="1"/>
      <c r="W107" s="1"/>
      <c r="X107" s="1"/>
      <c r="Y107" s="1"/>
      <c r="Z107" s="1"/>
    </row>
    <row r="108" spans="1:26" ht="12" customHeight="1">
      <c r="A108" s="28" t="s">
        <v>284</v>
      </c>
      <c r="B108" s="51">
        <v>201</v>
      </c>
      <c r="C108" s="51"/>
      <c r="D108" s="1"/>
      <c r="E108" s="1"/>
      <c r="F108" s="1"/>
      <c r="G108" s="1"/>
      <c r="H108" s="1"/>
      <c r="I108" s="1"/>
      <c r="J108" s="1"/>
      <c r="K108" s="1"/>
      <c r="L108" s="1"/>
      <c r="M108" s="1"/>
      <c r="N108" s="1"/>
      <c r="O108" s="1"/>
      <c r="P108" s="1"/>
      <c r="Q108" s="1"/>
      <c r="R108" s="1"/>
      <c r="S108" s="28">
        <f t="shared" si="0"/>
        <v>0</v>
      </c>
      <c r="T108" s="1"/>
      <c r="U108" s="1"/>
      <c r="V108" s="1"/>
      <c r="W108" s="1"/>
      <c r="X108" s="1"/>
      <c r="Y108" s="1"/>
      <c r="Z108" s="1"/>
    </row>
    <row r="109" spans="1:26" ht="12" customHeight="1">
      <c r="A109" s="28"/>
      <c r="B109" s="51">
        <v>202</v>
      </c>
      <c r="C109" s="51"/>
      <c r="D109" s="1"/>
      <c r="E109" s="1"/>
      <c r="F109" s="1"/>
      <c r="G109" s="1"/>
      <c r="H109" s="1"/>
      <c r="I109" s="1"/>
      <c r="J109" s="1"/>
      <c r="K109" s="1"/>
      <c r="L109" s="1"/>
      <c r="M109" s="1"/>
      <c r="N109" s="1"/>
      <c r="O109" s="1"/>
      <c r="P109" s="1"/>
      <c r="Q109" s="1"/>
      <c r="R109" s="1"/>
      <c r="S109" s="28">
        <f t="shared" si="0"/>
        <v>0</v>
      </c>
      <c r="T109" s="1"/>
      <c r="U109" s="1"/>
      <c r="V109" s="1"/>
      <c r="W109" s="1"/>
      <c r="X109" s="1"/>
      <c r="Y109" s="1"/>
      <c r="Z109" s="1"/>
    </row>
    <row r="110" spans="1:26" ht="12" customHeight="1">
      <c r="A110" s="28"/>
      <c r="B110" s="51">
        <v>237</v>
      </c>
      <c r="C110" s="51"/>
      <c r="D110" s="1"/>
      <c r="E110" s="1"/>
      <c r="F110" s="1"/>
      <c r="G110" s="1"/>
      <c r="H110" s="1"/>
      <c r="I110" s="1"/>
      <c r="J110" s="1"/>
      <c r="K110" s="1"/>
      <c r="L110" s="1"/>
      <c r="M110" s="1"/>
      <c r="N110" s="1"/>
      <c r="O110" s="1"/>
      <c r="P110" s="1"/>
      <c r="Q110" s="1"/>
      <c r="R110" s="1"/>
      <c r="S110" s="28">
        <f t="shared" si="0"/>
        <v>0</v>
      </c>
      <c r="T110" s="1"/>
      <c r="U110" s="1"/>
      <c r="V110" s="1"/>
      <c r="W110" s="1"/>
      <c r="X110" s="1"/>
      <c r="Y110" s="1"/>
      <c r="Z110" s="1"/>
    </row>
    <row r="111" spans="1:26" ht="12" customHeight="1">
      <c r="A111" s="36"/>
      <c r="B111" s="207" t="s">
        <v>183</v>
      </c>
      <c r="C111" s="207">
        <f t="shared" ref="C111:R111" si="13">SUM(C104:C110)</f>
        <v>1</v>
      </c>
      <c r="D111" s="100">
        <f t="shared" si="13"/>
        <v>4</v>
      </c>
      <c r="E111" s="100">
        <f t="shared" si="13"/>
        <v>0</v>
      </c>
      <c r="F111" s="100">
        <f t="shared" si="13"/>
        <v>0</v>
      </c>
      <c r="G111" s="100">
        <f t="shared" si="13"/>
        <v>1</v>
      </c>
      <c r="H111" s="100">
        <f t="shared" si="13"/>
        <v>0</v>
      </c>
      <c r="I111" s="100">
        <f t="shared" si="13"/>
        <v>4</v>
      </c>
      <c r="J111" s="100">
        <f t="shared" si="13"/>
        <v>6</v>
      </c>
      <c r="K111" s="100">
        <f t="shared" si="13"/>
        <v>14</v>
      </c>
      <c r="L111" s="100">
        <f t="shared" si="13"/>
        <v>9</v>
      </c>
      <c r="M111" s="100">
        <f t="shared" si="13"/>
        <v>10</v>
      </c>
      <c r="N111" s="100">
        <f t="shared" si="13"/>
        <v>15</v>
      </c>
      <c r="O111" s="100">
        <f t="shared" si="13"/>
        <v>7</v>
      </c>
      <c r="P111" s="100">
        <f t="shared" si="13"/>
        <v>0</v>
      </c>
      <c r="Q111" s="100">
        <f t="shared" si="13"/>
        <v>3</v>
      </c>
      <c r="R111" s="100">
        <f t="shared" si="13"/>
        <v>0</v>
      </c>
      <c r="S111" s="97">
        <f t="shared" si="0"/>
        <v>74</v>
      </c>
      <c r="T111" s="1"/>
      <c r="U111" s="1"/>
      <c r="V111" s="1"/>
      <c r="W111" s="1"/>
      <c r="X111" s="1"/>
      <c r="Y111" s="1"/>
      <c r="Z111" s="1"/>
    </row>
    <row r="112" spans="1:26" ht="12" customHeight="1">
      <c r="A112" s="27" t="s">
        <v>274</v>
      </c>
      <c r="B112" s="72">
        <v>30</v>
      </c>
      <c r="C112" s="72"/>
      <c r="D112" s="13"/>
      <c r="E112" s="13"/>
      <c r="F112" s="13"/>
      <c r="G112" s="13"/>
      <c r="H112" s="13"/>
      <c r="I112" s="13"/>
      <c r="J112" s="13"/>
      <c r="K112" s="13"/>
      <c r="L112" s="13"/>
      <c r="M112" s="13"/>
      <c r="N112" s="13"/>
      <c r="O112" s="13"/>
      <c r="P112" s="13"/>
      <c r="Q112" s="13"/>
      <c r="R112" s="13"/>
      <c r="S112" s="27">
        <f t="shared" si="0"/>
        <v>0</v>
      </c>
      <c r="T112" s="1"/>
      <c r="U112" s="1"/>
      <c r="V112" s="1"/>
      <c r="W112" s="1"/>
      <c r="X112" s="1"/>
      <c r="Y112" s="1"/>
      <c r="Z112" s="1"/>
    </row>
    <row r="113" spans="1:26" ht="12" customHeight="1">
      <c r="A113" s="28" t="s">
        <v>270</v>
      </c>
      <c r="B113" s="51">
        <v>41</v>
      </c>
      <c r="C113" s="51"/>
      <c r="D113" s="1"/>
      <c r="E113" s="1"/>
      <c r="F113" s="1"/>
      <c r="G113" s="1"/>
      <c r="H113" s="1"/>
      <c r="I113" s="1"/>
      <c r="J113" s="1"/>
      <c r="K113" s="1"/>
      <c r="L113" s="1"/>
      <c r="M113" s="1"/>
      <c r="N113" s="1"/>
      <c r="O113" s="1"/>
      <c r="P113" s="1"/>
      <c r="Q113" s="1"/>
      <c r="R113" s="1"/>
      <c r="S113" s="28">
        <f t="shared" si="0"/>
        <v>0</v>
      </c>
      <c r="T113" s="1"/>
      <c r="U113" s="1"/>
      <c r="V113" s="1"/>
      <c r="W113" s="1"/>
      <c r="X113" s="1"/>
      <c r="Y113" s="1"/>
      <c r="Z113" s="1"/>
    </row>
    <row r="114" spans="1:26" ht="12" customHeight="1">
      <c r="A114" s="28" t="s">
        <v>275</v>
      </c>
      <c r="B114" s="51">
        <v>101</v>
      </c>
      <c r="C114" s="211">
        <v>0</v>
      </c>
      <c r="D114" s="69">
        <v>0</v>
      </c>
      <c r="E114" s="69">
        <v>2</v>
      </c>
      <c r="F114" s="69">
        <v>1</v>
      </c>
      <c r="G114" s="69">
        <v>0</v>
      </c>
      <c r="H114" s="69">
        <v>1</v>
      </c>
      <c r="I114" s="69">
        <v>1</v>
      </c>
      <c r="J114" s="69">
        <v>1</v>
      </c>
      <c r="K114" s="69">
        <v>0</v>
      </c>
      <c r="L114" s="69">
        <v>1</v>
      </c>
      <c r="M114" s="69">
        <v>0</v>
      </c>
      <c r="N114" s="69">
        <v>0</v>
      </c>
      <c r="O114" s="69">
        <v>0</v>
      </c>
      <c r="P114" s="69">
        <v>0</v>
      </c>
      <c r="Q114" s="69">
        <v>0</v>
      </c>
      <c r="R114" s="69">
        <v>0</v>
      </c>
      <c r="S114" s="28">
        <f t="shared" si="0"/>
        <v>7</v>
      </c>
      <c r="T114" s="1"/>
      <c r="U114" s="1"/>
      <c r="V114" s="1"/>
      <c r="W114" s="1"/>
      <c r="X114" s="1"/>
      <c r="Y114" s="1"/>
      <c r="Z114" s="1"/>
    </row>
    <row r="115" spans="1:26" ht="12" customHeight="1">
      <c r="A115" s="28" t="s">
        <v>272</v>
      </c>
      <c r="B115" s="51">
        <v>150</v>
      </c>
      <c r="C115" s="51"/>
      <c r="D115" s="1"/>
      <c r="E115" s="1"/>
      <c r="F115" s="1"/>
      <c r="G115" s="1"/>
      <c r="H115" s="1"/>
      <c r="I115" s="1"/>
      <c r="J115" s="1"/>
      <c r="K115" s="1"/>
      <c r="L115" s="1"/>
      <c r="M115" s="1"/>
      <c r="N115" s="1"/>
      <c r="O115" s="1"/>
      <c r="P115" s="1"/>
      <c r="Q115" s="1"/>
      <c r="R115" s="1"/>
      <c r="S115" s="28">
        <f t="shared" si="0"/>
        <v>0</v>
      </c>
      <c r="T115" s="1"/>
      <c r="U115" s="1"/>
      <c r="V115" s="1"/>
      <c r="W115" s="1"/>
      <c r="X115" s="1"/>
      <c r="Y115" s="1"/>
      <c r="Z115" s="1"/>
    </row>
    <row r="116" spans="1:26" ht="12" customHeight="1">
      <c r="A116" s="28" t="s">
        <v>285</v>
      </c>
      <c r="B116" s="51">
        <v>201</v>
      </c>
      <c r="C116" s="51"/>
      <c r="D116" s="1"/>
      <c r="E116" s="1"/>
      <c r="F116" s="1"/>
      <c r="G116" s="1"/>
      <c r="H116" s="1"/>
      <c r="I116" s="1"/>
      <c r="J116" s="1"/>
      <c r="K116" s="1"/>
      <c r="L116" s="1"/>
      <c r="M116" s="1"/>
      <c r="N116" s="1"/>
      <c r="O116" s="1"/>
      <c r="P116" s="1"/>
      <c r="Q116" s="1"/>
      <c r="R116" s="1"/>
      <c r="S116" s="28">
        <f t="shared" si="0"/>
        <v>0</v>
      </c>
      <c r="T116" s="1"/>
      <c r="U116" s="1"/>
      <c r="V116" s="1"/>
      <c r="W116" s="1"/>
      <c r="X116" s="1"/>
      <c r="Y116" s="1"/>
      <c r="Z116" s="1"/>
    </row>
    <row r="117" spans="1:26" ht="12" customHeight="1">
      <c r="A117" s="28"/>
      <c r="B117" s="51">
        <v>202</v>
      </c>
      <c r="C117" s="51"/>
      <c r="D117" s="1"/>
      <c r="E117" s="1"/>
      <c r="F117" s="1"/>
      <c r="G117" s="1"/>
      <c r="H117" s="1"/>
      <c r="I117" s="1"/>
      <c r="J117" s="1"/>
      <c r="K117" s="1"/>
      <c r="L117" s="1"/>
      <c r="M117" s="1"/>
      <c r="N117" s="1"/>
      <c r="O117" s="1"/>
      <c r="P117" s="1"/>
      <c r="Q117" s="1"/>
      <c r="R117" s="1"/>
      <c r="S117" s="28">
        <f t="shared" si="0"/>
        <v>0</v>
      </c>
      <c r="T117" s="1"/>
      <c r="U117" s="1"/>
      <c r="V117" s="1"/>
      <c r="W117" s="1"/>
      <c r="X117" s="1"/>
      <c r="Y117" s="1"/>
      <c r="Z117" s="1"/>
    </row>
    <row r="118" spans="1:26" ht="12" customHeight="1">
      <c r="A118" s="28"/>
      <c r="B118" s="51">
        <v>237</v>
      </c>
      <c r="C118" s="51"/>
      <c r="D118" s="1"/>
      <c r="E118" s="1"/>
      <c r="F118" s="1"/>
      <c r="G118" s="1"/>
      <c r="H118" s="1"/>
      <c r="I118" s="1"/>
      <c r="J118" s="1"/>
      <c r="K118" s="1"/>
      <c r="L118" s="1"/>
      <c r="M118" s="1"/>
      <c r="N118" s="1"/>
      <c r="O118" s="1"/>
      <c r="P118" s="1"/>
      <c r="Q118" s="1"/>
      <c r="R118" s="1"/>
      <c r="S118" s="28">
        <f t="shared" si="0"/>
        <v>0</v>
      </c>
      <c r="T118" s="1"/>
      <c r="U118" s="1"/>
      <c r="V118" s="1"/>
      <c r="W118" s="1"/>
      <c r="X118" s="1"/>
      <c r="Y118" s="1"/>
      <c r="Z118" s="1"/>
    </row>
    <row r="119" spans="1:26" ht="12" customHeight="1">
      <c r="A119" s="36"/>
      <c r="B119" s="207" t="s">
        <v>183</v>
      </c>
      <c r="C119" s="207">
        <f t="shared" ref="C119:R119" si="14">SUM(C112:C118)</f>
        <v>0</v>
      </c>
      <c r="D119" s="100">
        <f t="shared" si="14"/>
        <v>0</v>
      </c>
      <c r="E119" s="100">
        <f t="shared" si="14"/>
        <v>2</v>
      </c>
      <c r="F119" s="100">
        <f t="shared" si="14"/>
        <v>1</v>
      </c>
      <c r="G119" s="100">
        <f t="shared" si="14"/>
        <v>0</v>
      </c>
      <c r="H119" s="100">
        <f t="shared" si="14"/>
        <v>1</v>
      </c>
      <c r="I119" s="100">
        <f t="shared" si="14"/>
        <v>1</v>
      </c>
      <c r="J119" s="100">
        <f t="shared" si="14"/>
        <v>1</v>
      </c>
      <c r="K119" s="100">
        <f t="shared" si="14"/>
        <v>0</v>
      </c>
      <c r="L119" s="100">
        <f t="shared" si="14"/>
        <v>1</v>
      </c>
      <c r="M119" s="100">
        <f t="shared" si="14"/>
        <v>0</v>
      </c>
      <c r="N119" s="100">
        <f t="shared" si="14"/>
        <v>0</v>
      </c>
      <c r="O119" s="100">
        <f t="shared" si="14"/>
        <v>0</v>
      </c>
      <c r="P119" s="100">
        <f t="shared" si="14"/>
        <v>0</v>
      </c>
      <c r="Q119" s="100">
        <f t="shared" si="14"/>
        <v>0</v>
      </c>
      <c r="R119" s="100">
        <f t="shared" si="14"/>
        <v>0</v>
      </c>
      <c r="S119" s="97">
        <f t="shared" si="0"/>
        <v>7</v>
      </c>
      <c r="T119" s="1"/>
      <c r="U119" s="1"/>
      <c r="V119" s="1"/>
      <c r="W119" s="1"/>
      <c r="X119" s="1"/>
      <c r="Y119" s="1"/>
      <c r="Z119" s="1"/>
    </row>
    <row r="120" spans="1:26" ht="12" customHeight="1">
      <c r="A120" s="222" t="s">
        <v>274</v>
      </c>
      <c r="B120" s="72">
        <v>30</v>
      </c>
      <c r="C120" s="72"/>
      <c r="D120" s="13"/>
      <c r="E120" s="13"/>
      <c r="F120" s="13"/>
      <c r="G120" s="13"/>
      <c r="H120" s="13"/>
      <c r="I120" s="13"/>
      <c r="J120" s="13"/>
      <c r="K120" s="13"/>
      <c r="L120" s="13"/>
      <c r="M120" s="13"/>
      <c r="N120" s="13"/>
      <c r="O120" s="13"/>
      <c r="P120" s="13"/>
      <c r="Q120" s="13"/>
      <c r="R120" s="13"/>
      <c r="S120" s="27">
        <f t="shared" si="0"/>
        <v>0</v>
      </c>
      <c r="T120" s="1"/>
      <c r="U120" s="1"/>
      <c r="V120" s="1"/>
      <c r="W120" s="1"/>
      <c r="X120" s="1"/>
      <c r="Y120" s="1"/>
      <c r="Z120" s="1"/>
    </row>
    <row r="121" spans="1:26" ht="12" customHeight="1">
      <c r="A121" s="223" t="s">
        <v>270</v>
      </c>
      <c r="B121" s="51">
        <v>41</v>
      </c>
      <c r="C121" s="51"/>
      <c r="D121" s="1"/>
      <c r="E121" s="1"/>
      <c r="F121" s="1"/>
      <c r="G121" s="1"/>
      <c r="H121" s="1"/>
      <c r="I121" s="1"/>
      <c r="J121" s="1"/>
      <c r="K121" s="1"/>
      <c r="L121" s="1"/>
      <c r="M121" s="1"/>
      <c r="N121" s="1"/>
      <c r="O121" s="1"/>
      <c r="P121" s="1"/>
      <c r="Q121" s="1"/>
      <c r="R121" s="1"/>
      <c r="S121" s="28">
        <f t="shared" si="0"/>
        <v>0</v>
      </c>
      <c r="T121" s="1"/>
      <c r="U121" s="1"/>
      <c r="V121" s="1"/>
      <c r="W121" s="1"/>
      <c r="X121" s="1"/>
      <c r="Y121" s="1"/>
      <c r="Z121" s="1"/>
    </row>
    <row r="122" spans="1:26" ht="12" customHeight="1">
      <c r="A122" s="223" t="s">
        <v>286</v>
      </c>
      <c r="B122" s="51">
        <v>101</v>
      </c>
      <c r="C122" s="51"/>
      <c r="D122" s="1"/>
      <c r="E122" s="1"/>
      <c r="F122" s="1"/>
      <c r="G122" s="1"/>
      <c r="H122" s="1"/>
      <c r="I122" s="1"/>
      <c r="J122" s="1"/>
      <c r="K122" s="1"/>
      <c r="L122" s="1"/>
      <c r="M122" s="1"/>
      <c r="N122" s="1"/>
      <c r="O122" s="1"/>
      <c r="P122" s="1"/>
      <c r="Q122" s="1"/>
      <c r="R122" s="1"/>
      <c r="S122" s="28">
        <f t="shared" si="0"/>
        <v>0</v>
      </c>
      <c r="T122" s="1"/>
      <c r="U122" s="1"/>
      <c r="V122" s="1"/>
      <c r="W122" s="1"/>
      <c r="X122" s="1"/>
      <c r="Y122" s="1"/>
      <c r="Z122" s="1"/>
    </row>
    <row r="123" spans="1:26" ht="12" customHeight="1">
      <c r="A123" s="223" t="s">
        <v>272</v>
      </c>
      <c r="B123" s="51">
        <v>150</v>
      </c>
      <c r="C123" s="51"/>
      <c r="D123" s="1"/>
      <c r="E123" s="1"/>
      <c r="F123" s="1"/>
      <c r="G123" s="1"/>
      <c r="H123" s="1"/>
      <c r="I123" s="1"/>
      <c r="J123" s="1"/>
      <c r="K123" s="1"/>
      <c r="L123" s="1"/>
      <c r="M123" s="1"/>
      <c r="N123" s="1"/>
      <c r="O123" s="1"/>
      <c r="P123" s="1"/>
      <c r="Q123" s="1"/>
      <c r="R123" s="1"/>
      <c r="S123" s="28">
        <f t="shared" si="0"/>
        <v>0</v>
      </c>
      <c r="T123" s="1"/>
      <c r="U123" s="1"/>
      <c r="V123" s="1"/>
      <c r="W123" s="1"/>
      <c r="X123" s="1"/>
      <c r="Y123" s="1"/>
      <c r="Z123" s="1"/>
    </row>
    <row r="124" spans="1:26" ht="12" customHeight="1">
      <c r="A124" s="223" t="s">
        <v>287</v>
      </c>
      <c r="B124" s="51">
        <v>201</v>
      </c>
      <c r="C124" s="211">
        <v>0</v>
      </c>
      <c r="D124" s="69">
        <v>14</v>
      </c>
      <c r="E124" s="69">
        <v>0</v>
      </c>
      <c r="F124" s="69">
        <v>0</v>
      </c>
      <c r="G124" s="69">
        <v>3</v>
      </c>
      <c r="H124" s="69">
        <v>2</v>
      </c>
      <c r="I124" s="69">
        <v>5</v>
      </c>
      <c r="J124" s="69">
        <v>3</v>
      </c>
      <c r="K124" s="69">
        <v>3</v>
      </c>
      <c r="L124" s="69">
        <v>3</v>
      </c>
      <c r="M124" s="69">
        <v>8</v>
      </c>
      <c r="N124" s="69">
        <v>5</v>
      </c>
      <c r="O124" s="69">
        <v>3</v>
      </c>
      <c r="P124" s="69">
        <v>2</v>
      </c>
      <c r="Q124" s="69">
        <v>0</v>
      </c>
      <c r="R124" s="69">
        <v>0</v>
      </c>
      <c r="S124" s="28">
        <f t="shared" si="0"/>
        <v>51</v>
      </c>
      <c r="T124" s="1"/>
      <c r="U124" s="1"/>
      <c r="V124" s="1"/>
      <c r="W124" s="1"/>
      <c r="X124" s="1"/>
      <c r="Y124" s="1"/>
      <c r="Z124" s="1"/>
    </row>
    <row r="125" spans="1:26" ht="12" customHeight="1">
      <c r="A125" s="223"/>
      <c r="B125" s="51">
        <v>202</v>
      </c>
      <c r="C125" s="51"/>
      <c r="D125" s="1"/>
      <c r="E125" s="1"/>
      <c r="F125" s="1"/>
      <c r="G125" s="1"/>
      <c r="H125" s="1"/>
      <c r="I125" s="1"/>
      <c r="J125" s="1"/>
      <c r="K125" s="1"/>
      <c r="L125" s="1"/>
      <c r="M125" s="1"/>
      <c r="N125" s="1"/>
      <c r="O125" s="1"/>
      <c r="P125" s="1"/>
      <c r="Q125" s="1"/>
      <c r="R125" s="1"/>
      <c r="S125" s="28">
        <f t="shared" si="0"/>
        <v>0</v>
      </c>
      <c r="T125" s="1"/>
      <c r="U125" s="1"/>
      <c r="V125" s="1"/>
      <c r="W125" s="1"/>
      <c r="X125" s="1"/>
      <c r="Y125" s="1"/>
      <c r="Z125" s="1"/>
    </row>
    <row r="126" spans="1:26" ht="12" customHeight="1">
      <c r="A126" s="223"/>
      <c r="B126" s="51">
        <v>237</v>
      </c>
      <c r="C126" s="51"/>
      <c r="D126" s="1"/>
      <c r="E126" s="1"/>
      <c r="F126" s="1"/>
      <c r="G126" s="1"/>
      <c r="H126" s="1"/>
      <c r="I126" s="1"/>
      <c r="J126" s="1"/>
      <c r="K126" s="1"/>
      <c r="L126" s="1"/>
      <c r="M126" s="1"/>
      <c r="N126" s="1"/>
      <c r="O126" s="1"/>
      <c r="P126" s="1"/>
      <c r="Q126" s="1"/>
      <c r="R126" s="1"/>
      <c r="S126" s="28">
        <f t="shared" si="0"/>
        <v>0</v>
      </c>
      <c r="T126" s="1"/>
      <c r="U126" s="1"/>
      <c r="V126" s="1"/>
      <c r="W126" s="1"/>
      <c r="X126" s="1"/>
      <c r="Y126" s="1"/>
      <c r="Z126" s="1"/>
    </row>
    <row r="127" spans="1:26" ht="12" customHeight="1">
      <c r="A127" s="224"/>
      <c r="B127" s="207" t="s">
        <v>183</v>
      </c>
      <c r="C127" s="207">
        <f t="shared" ref="C127:R127" si="15">SUM(C120:C126)</f>
        <v>0</v>
      </c>
      <c r="D127" s="100">
        <f t="shared" si="15"/>
        <v>14</v>
      </c>
      <c r="E127" s="100">
        <f t="shared" si="15"/>
        <v>0</v>
      </c>
      <c r="F127" s="100">
        <f t="shared" si="15"/>
        <v>0</v>
      </c>
      <c r="G127" s="100">
        <f t="shared" si="15"/>
        <v>3</v>
      </c>
      <c r="H127" s="100">
        <f t="shared" si="15"/>
        <v>2</v>
      </c>
      <c r="I127" s="100">
        <f t="shared" si="15"/>
        <v>5</v>
      </c>
      <c r="J127" s="100">
        <f t="shared" si="15"/>
        <v>3</v>
      </c>
      <c r="K127" s="100">
        <f t="shared" si="15"/>
        <v>3</v>
      </c>
      <c r="L127" s="100">
        <f t="shared" si="15"/>
        <v>3</v>
      </c>
      <c r="M127" s="100">
        <f t="shared" si="15"/>
        <v>8</v>
      </c>
      <c r="N127" s="100">
        <f t="shared" si="15"/>
        <v>5</v>
      </c>
      <c r="O127" s="100">
        <f t="shared" si="15"/>
        <v>3</v>
      </c>
      <c r="P127" s="100">
        <f t="shared" si="15"/>
        <v>2</v>
      </c>
      <c r="Q127" s="100">
        <f t="shared" si="15"/>
        <v>0</v>
      </c>
      <c r="R127" s="100">
        <f t="shared" si="15"/>
        <v>0</v>
      </c>
      <c r="S127" s="97">
        <f t="shared" si="0"/>
        <v>51</v>
      </c>
      <c r="T127" s="1"/>
      <c r="U127" s="1"/>
      <c r="V127" s="1"/>
      <c r="W127" s="1"/>
      <c r="X127" s="1"/>
      <c r="Y127" s="1"/>
      <c r="Z127" s="1"/>
    </row>
    <row r="128" spans="1:26" ht="12" customHeight="1">
      <c r="A128" s="27" t="s">
        <v>277</v>
      </c>
      <c r="B128" s="72">
        <v>30</v>
      </c>
      <c r="C128" s="72"/>
      <c r="D128" s="13"/>
      <c r="E128" s="13"/>
      <c r="F128" s="13"/>
      <c r="G128" s="13"/>
      <c r="H128" s="13"/>
      <c r="I128" s="13"/>
      <c r="J128" s="13"/>
      <c r="K128" s="13"/>
      <c r="L128" s="13"/>
      <c r="M128" s="13"/>
      <c r="N128" s="13"/>
      <c r="O128" s="13"/>
      <c r="P128" s="13"/>
      <c r="Q128" s="13"/>
      <c r="R128" s="13"/>
      <c r="S128" s="27">
        <f t="shared" si="0"/>
        <v>0</v>
      </c>
      <c r="T128" s="1"/>
      <c r="U128" s="1"/>
      <c r="V128" s="1"/>
      <c r="W128" s="1"/>
      <c r="X128" s="1"/>
      <c r="Y128" s="1"/>
      <c r="Z128" s="1"/>
    </row>
    <row r="129" spans="1:26" ht="12" customHeight="1">
      <c r="A129" s="28" t="s">
        <v>270</v>
      </c>
      <c r="B129" s="51">
        <v>41</v>
      </c>
      <c r="C129" s="51"/>
      <c r="D129" s="1"/>
      <c r="E129" s="1"/>
      <c r="F129" s="1"/>
      <c r="G129" s="1"/>
      <c r="H129" s="1"/>
      <c r="I129" s="1"/>
      <c r="J129" s="1"/>
      <c r="K129" s="1"/>
      <c r="L129" s="1"/>
      <c r="M129" s="1"/>
      <c r="N129" s="1"/>
      <c r="O129" s="1"/>
      <c r="P129" s="1"/>
      <c r="Q129" s="1"/>
      <c r="R129" s="1"/>
      <c r="S129" s="28">
        <f t="shared" si="0"/>
        <v>0</v>
      </c>
      <c r="T129" s="1"/>
      <c r="U129" s="1"/>
      <c r="V129" s="1"/>
      <c r="W129" s="1"/>
      <c r="X129" s="1"/>
      <c r="Y129" s="1"/>
      <c r="Z129" s="1"/>
    </row>
    <row r="130" spans="1:26" ht="12" customHeight="1">
      <c r="A130" s="28" t="s">
        <v>286</v>
      </c>
      <c r="B130" s="51">
        <v>101</v>
      </c>
      <c r="C130" s="51"/>
      <c r="D130" s="1"/>
      <c r="E130" s="1"/>
      <c r="F130" s="1"/>
      <c r="G130" s="1"/>
      <c r="H130" s="1"/>
      <c r="I130" s="1"/>
      <c r="J130" s="1"/>
      <c r="K130" s="1"/>
      <c r="L130" s="1"/>
      <c r="M130" s="1"/>
      <c r="N130" s="1"/>
      <c r="O130" s="1"/>
      <c r="P130" s="1"/>
      <c r="Q130" s="1"/>
      <c r="R130" s="1"/>
      <c r="S130" s="28">
        <f t="shared" si="0"/>
        <v>0</v>
      </c>
      <c r="T130" s="1"/>
      <c r="U130" s="1"/>
      <c r="V130" s="1"/>
      <c r="W130" s="1"/>
      <c r="X130" s="1"/>
      <c r="Y130" s="1"/>
      <c r="Z130" s="1"/>
    </row>
    <row r="131" spans="1:26" ht="12" customHeight="1">
      <c r="A131" s="28" t="s">
        <v>272</v>
      </c>
      <c r="B131" s="51">
        <v>150</v>
      </c>
      <c r="C131" s="51"/>
      <c r="D131" s="1"/>
      <c r="E131" s="1"/>
      <c r="F131" s="1"/>
      <c r="G131" s="1"/>
      <c r="H131" s="1"/>
      <c r="I131" s="1"/>
      <c r="J131" s="1"/>
      <c r="K131" s="1"/>
      <c r="L131" s="1"/>
      <c r="M131" s="1"/>
      <c r="N131" s="1"/>
      <c r="O131" s="1"/>
      <c r="P131" s="1"/>
      <c r="Q131" s="1"/>
      <c r="R131" s="1"/>
      <c r="S131" s="28">
        <f t="shared" si="0"/>
        <v>0</v>
      </c>
      <c r="T131" s="1"/>
      <c r="U131" s="1"/>
      <c r="V131" s="1"/>
      <c r="W131" s="1"/>
      <c r="X131" s="1"/>
      <c r="Y131" s="1"/>
      <c r="Z131" s="1"/>
    </row>
    <row r="132" spans="1:26" ht="12" customHeight="1">
      <c r="A132" s="28" t="s">
        <v>287</v>
      </c>
      <c r="B132" s="51">
        <v>201</v>
      </c>
      <c r="C132" s="51"/>
      <c r="D132" s="1"/>
      <c r="E132" s="1"/>
      <c r="F132" s="1"/>
      <c r="G132" s="1"/>
      <c r="H132" s="1"/>
      <c r="I132" s="1"/>
      <c r="J132" s="1"/>
      <c r="K132" s="1"/>
      <c r="L132" s="1"/>
      <c r="M132" s="1"/>
      <c r="N132" s="1"/>
      <c r="O132" s="1"/>
      <c r="P132" s="1"/>
      <c r="Q132" s="1"/>
      <c r="R132" s="1"/>
      <c r="S132" s="28">
        <f t="shared" si="0"/>
        <v>0</v>
      </c>
      <c r="T132" s="1"/>
      <c r="U132" s="1"/>
      <c r="V132" s="1"/>
      <c r="W132" s="1"/>
      <c r="X132" s="1"/>
      <c r="Y132" s="1"/>
      <c r="Z132" s="1"/>
    </row>
    <row r="133" spans="1:26" ht="12" customHeight="1">
      <c r="A133" s="28"/>
      <c r="B133" s="51">
        <v>202</v>
      </c>
      <c r="C133" s="211">
        <v>0</v>
      </c>
      <c r="D133" s="69">
        <v>6</v>
      </c>
      <c r="E133" s="69">
        <v>3</v>
      </c>
      <c r="F133" s="69">
        <v>1</v>
      </c>
      <c r="G133" s="69">
        <v>4</v>
      </c>
      <c r="H133" s="69">
        <v>10</v>
      </c>
      <c r="I133" s="69">
        <v>18</v>
      </c>
      <c r="J133" s="69">
        <v>21</v>
      </c>
      <c r="K133" s="69">
        <v>10</v>
      </c>
      <c r="L133" s="69">
        <v>10</v>
      </c>
      <c r="M133" s="69">
        <v>17</v>
      </c>
      <c r="N133" s="69">
        <v>19</v>
      </c>
      <c r="O133" s="69">
        <v>15</v>
      </c>
      <c r="P133" s="69">
        <v>6</v>
      </c>
      <c r="Q133" s="69">
        <v>0</v>
      </c>
      <c r="R133" s="69">
        <v>0</v>
      </c>
      <c r="S133" s="28">
        <f t="shared" si="0"/>
        <v>140</v>
      </c>
      <c r="T133" s="1"/>
      <c r="U133" s="1"/>
      <c r="V133" s="1"/>
      <c r="W133" s="1"/>
      <c r="X133" s="1"/>
      <c r="Y133" s="1"/>
      <c r="Z133" s="1"/>
    </row>
    <row r="134" spans="1:26" ht="12" customHeight="1">
      <c r="A134" s="28"/>
      <c r="B134" s="51">
        <v>237</v>
      </c>
      <c r="C134" s="51"/>
      <c r="D134" s="1"/>
      <c r="E134" s="1"/>
      <c r="F134" s="1"/>
      <c r="G134" s="1"/>
      <c r="H134" s="1"/>
      <c r="I134" s="1"/>
      <c r="J134" s="1"/>
      <c r="K134" s="1"/>
      <c r="L134" s="1"/>
      <c r="M134" s="1"/>
      <c r="N134" s="1"/>
      <c r="O134" s="1"/>
      <c r="P134" s="1"/>
      <c r="Q134" s="1"/>
      <c r="R134" s="1"/>
      <c r="S134" s="28">
        <f t="shared" si="0"/>
        <v>0</v>
      </c>
      <c r="T134" s="1"/>
      <c r="U134" s="1"/>
      <c r="V134" s="1"/>
      <c r="W134" s="1"/>
      <c r="X134" s="1"/>
      <c r="Y134" s="1"/>
      <c r="Z134" s="1"/>
    </row>
    <row r="135" spans="1:26" ht="12" customHeight="1">
      <c r="A135" s="36"/>
      <c r="B135" s="207" t="s">
        <v>183</v>
      </c>
      <c r="C135" s="207">
        <f t="shared" ref="C135:R135" si="16">SUM(C128:C134)</f>
        <v>0</v>
      </c>
      <c r="D135" s="100">
        <f t="shared" si="16"/>
        <v>6</v>
      </c>
      <c r="E135" s="100">
        <f t="shared" si="16"/>
        <v>3</v>
      </c>
      <c r="F135" s="100">
        <f t="shared" si="16"/>
        <v>1</v>
      </c>
      <c r="G135" s="100">
        <f t="shared" si="16"/>
        <v>4</v>
      </c>
      <c r="H135" s="100">
        <f t="shared" si="16"/>
        <v>10</v>
      </c>
      <c r="I135" s="100">
        <f t="shared" si="16"/>
        <v>18</v>
      </c>
      <c r="J135" s="100">
        <f t="shared" si="16"/>
        <v>21</v>
      </c>
      <c r="K135" s="100">
        <f t="shared" si="16"/>
        <v>10</v>
      </c>
      <c r="L135" s="100">
        <f t="shared" si="16"/>
        <v>10</v>
      </c>
      <c r="M135" s="100">
        <f t="shared" si="16"/>
        <v>17</v>
      </c>
      <c r="N135" s="100">
        <f t="shared" si="16"/>
        <v>19</v>
      </c>
      <c r="O135" s="100">
        <f t="shared" si="16"/>
        <v>15</v>
      </c>
      <c r="P135" s="100">
        <f t="shared" si="16"/>
        <v>6</v>
      </c>
      <c r="Q135" s="100">
        <f t="shared" si="16"/>
        <v>0</v>
      </c>
      <c r="R135" s="100">
        <f t="shared" si="16"/>
        <v>0</v>
      </c>
      <c r="S135" s="97">
        <f t="shared" si="0"/>
        <v>140</v>
      </c>
      <c r="T135" s="1"/>
      <c r="U135" s="1"/>
      <c r="V135" s="1"/>
      <c r="W135" s="1"/>
      <c r="X135" s="1"/>
      <c r="Y135" s="1"/>
      <c r="Z135" s="1"/>
    </row>
    <row r="136" spans="1:26" ht="12" customHeight="1">
      <c r="A136" s="27" t="s">
        <v>279</v>
      </c>
      <c r="B136" s="72">
        <v>30</v>
      </c>
      <c r="C136" s="72">
        <f>'Departing 1'!C136</f>
        <v>0</v>
      </c>
      <c r="D136" s="13">
        <f>'Departing 1'!D136</f>
        <v>3</v>
      </c>
      <c r="E136" s="13">
        <f>'Departing 1'!E136</f>
        <v>5</v>
      </c>
      <c r="F136" s="13">
        <f>'Departing 1'!F136</f>
        <v>5</v>
      </c>
      <c r="G136" s="13">
        <f>'Departing 1'!G136</f>
        <v>1</v>
      </c>
      <c r="H136" s="13">
        <f>'Departing 1'!H136</f>
        <v>6</v>
      </c>
      <c r="I136" s="13">
        <f>'Departing 1'!I136</f>
        <v>30</v>
      </c>
      <c r="J136" s="13">
        <f>'Departing 1'!J136</f>
        <v>4</v>
      </c>
      <c r="K136" s="13">
        <f>'Departing 1'!K136</f>
        <v>17</v>
      </c>
      <c r="L136" s="13">
        <f>'Departing 1'!L136</f>
        <v>5</v>
      </c>
      <c r="M136" s="13">
        <f>'Departing 1'!M136</f>
        <v>19</v>
      </c>
      <c r="N136" s="13">
        <f>'Departing 1'!N136</f>
        <v>27</v>
      </c>
      <c r="O136" s="13">
        <f>'Departing 1'!O136</f>
        <v>11</v>
      </c>
      <c r="P136" s="13">
        <f>'Departing 1'!P136</f>
        <v>0</v>
      </c>
      <c r="Q136" s="13">
        <f>'Departing 1'!Q136</f>
        <v>10</v>
      </c>
      <c r="R136" s="13">
        <f>'Departing 1'!R136</f>
        <v>0</v>
      </c>
      <c r="S136" s="27">
        <f t="shared" si="0"/>
        <v>143</v>
      </c>
      <c r="T136" s="1"/>
      <c r="U136" s="1"/>
      <c r="V136" s="1"/>
      <c r="W136" s="1"/>
      <c r="X136" s="1"/>
      <c r="Y136" s="1"/>
      <c r="Z136" s="1"/>
    </row>
    <row r="137" spans="1:26" ht="12" customHeight="1">
      <c r="A137" s="28" t="s">
        <v>270</v>
      </c>
      <c r="B137" s="51">
        <v>41</v>
      </c>
      <c r="C137" s="51">
        <f>'Departing 1'!C137</f>
        <v>0</v>
      </c>
      <c r="D137" s="1">
        <f>'Departing 1'!D137</f>
        <v>2</v>
      </c>
      <c r="E137" s="1">
        <f>'Departing 1'!E137</f>
        <v>2</v>
      </c>
      <c r="F137" s="1">
        <f>'Departing 1'!F137</f>
        <v>0</v>
      </c>
      <c r="G137" s="1">
        <f>'Departing 1'!G137</f>
        <v>0</v>
      </c>
      <c r="H137" s="1">
        <f>'Departing 1'!H137</f>
        <v>0</v>
      </c>
      <c r="I137" s="1">
        <f>'Departing 1'!I137</f>
        <v>40</v>
      </c>
      <c r="J137" s="1">
        <f>'Departing 1'!J137</f>
        <v>0</v>
      </c>
      <c r="K137" s="1">
        <f>'Departing 1'!K137</f>
        <v>17</v>
      </c>
      <c r="L137" s="1">
        <f>'Departing 1'!L137</f>
        <v>0</v>
      </c>
      <c r="M137" s="1">
        <f>'Departing 1'!M137</f>
        <v>8</v>
      </c>
      <c r="N137" s="1">
        <f>'Departing 1'!N137</f>
        <v>18</v>
      </c>
      <c r="O137" s="1">
        <f>'Departing 1'!O137</f>
        <v>7</v>
      </c>
      <c r="P137" s="1">
        <f>'Departing 1'!P137</f>
        <v>0</v>
      </c>
      <c r="Q137" s="1">
        <f>'Departing 1'!Q137</f>
        <v>0</v>
      </c>
      <c r="R137" s="1">
        <f>'Departing 1'!R137</f>
        <v>0</v>
      </c>
      <c r="S137" s="28">
        <f t="shared" si="0"/>
        <v>94</v>
      </c>
      <c r="T137" s="1"/>
      <c r="U137" s="1"/>
      <c r="V137" s="1"/>
      <c r="W137" s="1"/>
      <c r="X137" s="1"/>
      <c r="Y137" s="1"/>
      <c r="Z137" s="1"/>
    </row>
    <row r="138" spans="1:26" ht="12" customHeight="1">
      <c r="A138" s="28" t="s">
        <v>288</v>
      </c>
      <c r="B138" s="51">
        <v>101</v>
      </c>
      <c r="C138" s="51">
        <f>'Departing 1'!C138</f>
        <v>0</v>
      </c>
      <c r="D138" s="1">
        <f>'Departing 1'!D138</f>
        <v>0</v>
      </c>
      <c r="E138" s="1">
        <f>'Departing 1'!E138</f>
        <v>0</v>
      </c>
      <c r="F138" s="1">
        <f>'Departing 1'!F138</f>
        <v>0</v>
      </c>
      <c r="G138" s="1">
        <f>'Departing 1'!G138</f>
        <v>5</v>
      </c>
      <c r="H138" s="1">
        <f>'Departing 1'!H138</f>
        <v>0</v>
      </c>
      <c r="I138" s="1">
        <f>'Departing 1'!I138</f>
        <v>12</v>
      </c>
      <c r="J138" s="1">
        <f>'Departing 1'!J138</f>
        <v>8</v>
      </c>
      <c r="K138" s="1">
        <f>'Departing 1'!K138</f>
        <v>4</v>
      </c>
      <c r="L138" s="1">
        <f>'Departing 1'!L138</f>
        <v>5</v>
      </c>
      <c r="M138" s="1">
        <f>'Departing 1'!M138</f>
        <v>13</v>
      </c>
      <c r="N138" s="1">
        <f>'Departing 1'!N138</f>
        <v>8</v>
      </c>
      <c r="O138" s="1">
        <f>'Departing 1'!O138</f>
        <v>1</v>
      </c>
      <c r="P138" s="1">
        <f>'Departing 1'!P138</f>
        <v>0</v>
      </c>
      <c r="Q138" s="1">
        <f>'Departing 1'!Q138</f>
        <v>7</v>
      </c>
      <c r="R138" s="1">
        <f>'Departing 1'!R138</f>
        <v>0</v>
      </c>
      <c r="S138" s="28">
        <f t="shared" si="0"/>
        <v>63</v>
      </c>
      <c r="T138" s="1"/>
      <c r="U138" s="1"/>
      <c r="V138" s="1"/>
      <c r="W138" s="1"/>
      <c r="X138" s="1"/>
      <c r="Y138" s="1"/>
      <c r="Z138" s="1"/>
    </row>
    <row r="139" spans="1:26" ht="12" customHeight="1">
      <c r="A139" s="28" t="s">
        <v>272</v>
      </c>
      <c r="B139" s="51">
        <v>150</v>
      </c>
      <c r="C139" s="51">
        <f>'Departing 1'!C139</f>
        <v>0</v>
      </c>
      <c r="D139" s="1">
        <f>'Departing 1'!D139</f>
        <v>4</v>
      </c>
      <c r="E139" s="1">
        <f>'Departing 1'!E139</f>
        <v>4</v>
      </c>
      <c r="F139" s="1">
        <f>'Departing 1'!F139</f>
        <v>7</v>
      </c>
      <c r="G139" s="1">
        <f>'Departing 1'!G139</f>
        <v>10</v>
      </c>
      <c r="H139" s="1">
        <f>'Departing 1'!H139</f>
        <v>15</v>
      </c>
      <c r="I139" s="1">
        <f>'Departing 1'!I139</f>
        <v>48</v>
      </c>
      <c r="J139" s="1">
        <f>'Departing 1'!J139</f>
        <v>16</v>
      </c>
      <c r="K139" s="1">
        <f>'Departing 1'!K139</f>
        <v>32</v>
      </c>
      <c r="L139" s="1">
        <f>'Departing 1'!L139</f>
        <v>42</v>
      </c>
      <c r="M139" s="1">
        <f>'Departing 1'!M139</f>
        <v>150</v>
      </c>
      <c r="N139" s="1">
        <f>'Departing 1'!N139</f>
        <v>80</v>
      </c>
      <c r="O139" s="1">
        <f>'Departing 1'!O139</f>
        <v>178</v>
      </c>
      <c r="P139" s="1">
        <f>'Departing 1'!P139</f>
        <v>28</v>
      </c>
      <c r="Q139" s="1">
        <f>'Departing 1'!Q139</f>
        <v>17</v>
      </c>
      <c r="R139" s="1">
        <f>'Departing 1'!R139</f>
        <v>0</v>
      </c>
      <c r="S139" s="28">
        <f t="shared" si="0"/>
        <v>631</v>
      </c>
      <c r="T139" s="1"/>
      <c r="U139" s="1"/>
      <c r="V139" s="1"/>
      <c r="W139" s="1"/>
      <c r="X139" s="1"/>
      <c r="Y139" s="1"/>
      <c r="Z139" s="1"/>
    </row>
    <row r="140" spans="1:26" ht="12" customHeight="1">
      <c r="A140" s="28" t="s">
        <v>289</v>
      </c>
      <c r="B140" s="51">
        <v>201</v>
      </c>
      <c r="C140" s="51">
        <f>'Departing 1'!C140</f>
        <v>3</v>
      </c>
      <c r="D140" s="1">
        <f>'Departing 1'!D140</f>
        <v>4</v>
      </c>
      <c r="E140" s="1">
        <f>'Departing 1'!E140</f>
        <v>0</v>
      </c>
      <c r="F140" s="1">
        <f>'Departing 1'!F140</f>
        <v>53</v>
      </c>
      <c r="G140" s="1">
        <f>'Departing 1'!G140</f>
        <v>73</v>
      </c>
      <c r="H140" s="1">
        <f>'Departing 1'!H140</f>
        <v>99</v>
      </c>
      <c r="I140" s="1">
        <f>'Departing 1'!I140</f>
        <v>255</v>
      </c>
      <c r="J140" s="1">
        <f>'Departing 1'!J140</f>
        <v>82</v>
      </c>
      <c r="K140" s="1">
        <f>'Departing 1'!K140</f>
        <v>133</v>
      </c>
      <c r="L140" s="1">
        <f>'Departing 1'!L140</f>
        <v>397</v>
      </c>
      <c r="M140" s="1">
        <f>'Departing 1'!M140</f>
        <v>365</v>
      </c>
      <c r="N140" s="1">
        <f>'Departing 1'!N140</f>
        <v>382</v>
      </c>
      <c r="O140" s="1">
        <f>'Departing 1'!O140</f>
        <v>430</v>
      </c>
      <c r="P140" s="1">
        <f>'Departing 1'!P140</f>
        <v>295</v>
      </c>
      <c r="Q140" s="1">
        <f>'Departing 1'!Q140</f>
        <v>281</v>
      </c>
      <c r="R140" s="1">
        <f>'Departing 1'!R140</f>
        <v>0</v>
      </c>
      <c r="S140" s="28">
        <f t="shared" si="0"/>
        <v>2852</v>
      </c>
      <c r="T140" s="1"/>
      <c r="U140" s="1"/>
      <c r="V140" s="1"/>
      <c r="W140" s="1"/>
      <c r="X140" s="1"/>
      <c r="Y140" s="1"/>
      <c r="Z140" s="1"/>
    </row>
    <row r="141" spans="1:26" ht="12" customHeight="1">
      <c r="A141" s="28"/>
      <c r="B141" s="51">
        <v>202</v>
      </c>
      <c r="C141" s="51"/>
      <c r="D141" s="1"/>
      <c r="E141" s="1"/>
      <c r="F141" s="1"/>
      <c r="G141" s="1"/>
      <c r="H141" s="1"/>
      <c r="I141" s="1"/>
      <c r="J141" s="1"/>
      <c r="K141" s="1"/>
      <c r="L141" s="1"/>
      <c r="M141" s="1"/>
      <c r="N141" s="1"/>
      <c r="O141" s="1"/>
      <c r="P141" s="1"/>
      <c r="Q141" s="1"/>
      <c r="R141" s="1"/>
      <c r="S141" s="28">
        <f t="shared" si="0"/>
        <v>0</v>
      </c>
      <c r="T141" s="1"/>
      <c r="U141" s="1"/>
      <c r="V141" s="1"/>
      <c r="W141" s="1"/>
      <c r="X141" s="1"/>
      <c r="Y141" s="1"/>
      <c r="Z141" s="1"/>
    </row>
    <row r="142" spans="1:26" ht="12" customHeight="1">
      <c r="A142" s="28"/>
      <c r="B142" s="51">
        <v>237</v>
      </c>
      <c r="C142" s="51"/>
      <c r="D142" s="1"/>
      <c r="E142" s="1"/>
      <c r="F142" s="1"/>
      <c r="G142" s="1"/>
      <c r="H142" s="1"/>
      <c r="I142" s="1"/>
      <c r="J142" s="1"/>
      <c r="K142" s="1"/>
      <c r="L142" s="1"/>
      <c r="M142" s="1"/>
      <c r="N142" s="1"/>
      <c r="O142" s="1"/>
      <c r="P142" s="1"/>
      <c r="Q142" s="1"/>
      <c r="R142" s="1"/>
      <c r="S142" s="28">
        <f t="shared" si="0"/>
        <v>0</v>
      </c>
      <c r="T142" s="1"/>
      <c r="U142" s="1"/>
      <c r="V142" s="1"/>
      <c r="W142" s="1"/>
      <c r="X142" s="1"/>
      <c r="Y142" s="1"/>
      <c r="Z142" s="1"/>
    </row>
    <row r="143" spans="1:26" ht="12" customHeight="1">
      <c r="A143" s="36"/>
      <c r="B143" s="207" t="s">
        <v>183</v>
      </c>
      <c r="C143" s="207">
        <f t="shared" ref="C143:R143" si="17">SUM(C136:C142)</f>
        <v>3</v>
      </c>
      <c r="D143" s="100">
        <f t="shared" si="17"/>
        <v>13</v>
      </c>
      <c r="E143" s="100">
        <f t="shared" si="17"/>
        <v>11</v>
      </c>
      <c r="F143" s="100">
        <f t="shared" si="17"/>
        <v>65</v>
      </c>
      <c r="G143" s="100">
        <f t="shared" si="17"/>
        <v>89</v>
      </c>
      <c r="H143" s="100">
        <f t="shared" si="17"/>
        <v>120</v>
      </c>
      <c r="I143" s="100">
        <f t="shared" si="17"/>
        <v>385</v>
      </c>
      <c r="J143" s="100">
        <f t="shared" si="17"/>
        <v>110</v>
      </c>
      <c r="K143" s="100">
        <f t="shared" si="17"/>
        <v>203</v>
      </c>
      <c r="L143" s="100">
        <f t="shared" si="17"/>
        <v>449</v>
      </c>
      <c r="M143" s="100">
        <f t="shared" si="17"/>
        <v>555</v>
      </c>
      <c r="N143" s="100">
        <f t="shared" si="17"/>
        <v>515</v>
      </c>
      <c r="O143" s="100">
        <f t="shared" si="17"/>
        <v>627</v>
      </c>
      <c r="P143" s="100">
        <f t="shared" si="17"/>
        <v>323</v>
      </c>
      <c r="Q143" s="100">
        <f t="shared" si="17"/>
        <v>315</v>
      </c>
      <c r="R143" s="100">
        <f t="shared" si="17"/>
        <v>0</v>
      </c>
      <c r="S143" s="97">
        <f t="shared" si="0"/>
        <v>3783</v>
      </c>
      <c r="T143" s="1"/>
      <c r="U143" s="1"/>
      <c r="V143" s="1"/>
      <c r="W143" s="1"/>
      <c r="X143" s="1"/>
      <c r="Y143" s="1"/>
      <c r="Z143" s="1"/>
    </row>
    <row r="144" spans="1:26" ht="12" customHeight="1">
      <c r="A144" s="27" t="s">
        <v>269</v>
      </c>
      <c r="B144" s="72">
        <v>30</v>
      </c>
      <c r="C144" s="72">
        <f>'Departing 1'!C144</f>
        <v>1</v>
      </c>
      <c r="D144" s="13">
        <f>'Departing 1'!D144</f>
        <v>0</v>
      </c>
      <c r="E144" s="13">
        <f>'Departing 1'!E144</f>
        <v>1</v>
      </c>
      <c r="F144" s="13">
        <f>'Departing 1'!F144</f>
        <v>0</v>
      </c>
      <c r="G144" s="13">
        <f>'Departing 1'!G144</f>
        <v>0</v>
      </c>
      <c r="H144" s="13">
        <f>'Departing 1'!H144</f>
        <v>20</v>
      </c>
      <c r="I144" s="13">
        <f>'Departing 1'!I144</f>
        <v>43</v>
      </c>
      <c r="J144" s="13">
        <f>'Departing 1'!J144</f>
        <v>17</v>
      </c>
      <c r="K144" s="13">
        <f>'Departing 1'!K144</f>
        <v>9</v>
      </c>
      <c r="L144" s="13">
        <f>'Departing 1'!L144</f>
        <v>8</v>
      </c>
      <c r="M144" s="13">
        <f>'Departing 1'!M144</f>
        <v>8</v>
      </c>
      <c r="N144" s="13">
        <f>'Departing 1'!N144</f>
        <v>11</v>
      </c>
      <c r="O144" s="13">
        <f>'Departing 1'!O144</f>
        <v>56</v>
      </c>
      <c r="P144" s="13">
        <f>'Departing 1'!P144</f>
        <v>2</v>
      </c>
      <c r="Q144" s="13">
        <f>'Departing 1'!Q144</f>
        <v>21</v>
      </c>
      <c r="R144" s="13">
        <f>'Departing 1'!R144</f>
        <v>0</v>
      </c>
      <c r="S144" s="27">
        <f t="shared" si="0"/>
        <v>197</v>
      </c>
      <c r="T144" s="1"/>
      <c r="U144" s="1"/>
      <c r="V144" s="1"/>
      <c r="W144" s="1"/>
      <c r="X144" s="1"/>
      <c r="Y144" s="1"/>
      <c r="Z144" s="1"/>
    </row>
    <row r="145" spans="1:26" ht="12" customHeight="1">
      <c r="A145" s="28" t="s">
        <v>270</v>
      </c>
      <c r="B145" s="51">
        <v>41</v>
      </c>
      <c r="C145" s="51"/>
      <c r="D145" s="1"/>
      <c r="E145" s="1"/>
      <c r="F145" s="1"/>
      <c r="G145" s="1"/>
      <c r="H145" s="1"/>
      <c r="I145" s="1"/>
      <c r="J145" s="1"/>
      <c r="K145" s="1"/>
      <c r="L145" s="1"/>
      <c r="M145" s="1"/>
      <c r="N145" s="1"/>
      <c r="O145" s="1"/>
      <c r="P145" s="1"/>
      <c r="Q145" s="1"/>
      <c r="R145" s="1"/>
      <c r="S145" s="28">
        <f t="shared" si="0"/>
        <v>0</v>
      </c>
      <c r="T145" s="1"/>
      <c r="U145" s="1"/>
      <c r="V145" s="1"/>
      <c r="W145" s="1"/>
      <c r="X145" s="1"/>
      <c r="Y145" s="1"/>
      <c r="Z145" s="1"/>
    </row>
    <row r="146" spans="1:26" ht="12" customHeight="1">
      <c r="A146" s="28" t="s">
        <v>288</v>
      </c>
      <c r="B146" s="51">
        <v>101</v>
      </c>
      <c r="C146" s="51">
        <f>'Departing 1'!C146</f>
        <v>1</v>
      </c>
      <c r="D146" s="1">
        <f>'Departing 1'!D146</f>
        <v>0</v>
      </c>
      <c r="E146" s="1">
        <f>'Departing 1'!E146</f>
        <v>0</v>
      </c>
      <c r="F146" s="1">
        <f>'Departing 1'!F146</f>
        <v>0</v>
      </c>
      <c r="G146" s="1">
        <f>'Departing 1'!G146</f>
        <v>0</v>
      </c>
      <c r="H146" s="1">
        <f>'Departing 1'!H146</f>
        <v>0</v>
      </c>
      <c r="I146" s="1">
        <f>'Departing 1'!I146</f>
        <v>23</v>
      </c>
      <c r="J146" s="1">
        <f>'Departing 1'!J146</f>
        <v>7</v>
      </c>
      <c r="K146" s="1">
        <f>'Departing 1'!K146</f>
        <v>7</v>
      </c>
      <c r="L146" s="1">
        <f>'Departing 1'!L146</f>
        <v>2</v>
      </c>
      <c r="M146" s="1">
        <f>'Departing 1'!M146</f>
        <v>0</v>
      </c>
      <c r="N146" s="1">
        <f>'Departing 1'!N146</f>
        <v>3</v>
      </c>
      <c r="O146" s="1">
        <f>'Departing 1'!O146</f>
        <v>28</v>
      </c>
      <c r="P146" s="1">
        <f>'Departing 1'!P146</f>
        <v>5</v>
      </c>
      <c r="Q146" s="1">
        <f>'Departing 1'!Q146</f>
        <v>0</v>
      </c>
      <c r="R146" s="1">
        <f>'Departing 1'!R146</f>
        <v>0</v>
      </c>
      <c r="S146" s="28">
        <f t="shared" si="0"/>
        <v>76</v>
      </c>
      <c r="T146" s="1"/>
      <c r="U146" s="1"/>
      <c r="V146" s="1"/>
      <c r="W146" s="1"/>
      <c r="X146" s="1"/>
      <c r="Y146" s="1"/>
      <c r="Z146" s="1"/>
    </row>
    <row r="147" spans="1:26" ht="12" customHeight="1">
      <c r="A147" s="28" t="s">
        <v>272</v>
      </c>
      <c r="B147" s="51">
        <v>150</v>
      </c>
      <c r="C147" s="51">
        <f>'Departing 1'!C147</f>
        <v>0</v>
      </c>
      <c r="D147" s="1">
        <f>'Departing 1'!D147</f>
        <v>0</v>
      </c>
      <c r="E147" s="1">
        <f>'Departing 1'!E147</f>
        <v>0</v>
      </c>
      <c r="F147" s="1">
        <f>'Departing 1'!F147</f>
        <v>2</v>
      </c>
      <c r="G147" s="1">
        <f>'Departing 1'!G147</f>
        <v>0</v>
      </c>
      <c r="H147" s="1">
        <f>'Departing 1'!H147</f>
        <v>6</v>
      </c>
      <c r="I147" s="1">
        <f>'Departing 1'!I147</f>
        <v>5</v>
      </c>
      <c r="J147" s="1">
        <f>'Departing 1'!J147</f>
        <v>4</v>
      </c>
      <c r="K147" s="1">
        <f>'Departing 1'!K147</f>
        <v>0</v>
      </c>
      <c r="L147" s="1">
        <f>'Departing 1'!L147</f>
        <v>2</v>
      </c>
      <c r="M147" s="1">
        <f>'Departing 1'!M147</f>
        <v>0</v>
      </c>
      <c r="N147" s="1">
        <f>'Departing 1'!N147</f>
        <v>7</v>
      </c>
      <c r="O147" s="1">
        <f>'Departing 1'!O147</f>
        <v>3</v>
      </c>
      <c r="P147" s="1">
        <f>'Departing 1'!P147</f>
        <v>0</v>
      </c>
      <c r="Q147" s="1">
        <f>'Departing 1'!Q147</f>
        <v>24</v>
      </c>
      <c r="R147" s="1">
        <f>'Departing 1'!R147</f>
        <v>0</v>
      </c>
      <c r="S147" s="28">
        <f t="shared" si="0"/>
        <v>53</v>
      </c>
      <c r="T147" s="1"/>
      <c r="U147" s="1"/>
      <c r="V147" s="1"/>
      <c r="W147" s="1"/>
      <c r="X147" s="1"/>
      <c r="Y147" s="1"/>
      <c r="Z147" s="1"/>
    </row>
    <row r="148" spans="1:26" ht="12" customHeight="1">
      <c r="A148" s="28" t="s">
        <v>289</v>
      </c>
      <c r="B148" s="51">
        <v>201</v>
      </c>
      <c r="C148" s="51"/>
      <c r="D148" s="1"/>
      <c r="E148" s="1"/>
      <c r="F148" s="1"/>
      <c r="G148" s="1"/>
      <c r="H148" s="1"/>
      <c r="I148" s="1"/>
      <c r="J148" s="1"/>
      <c r="K148" s="1"/>
      <c r="L148" s="1"/>
      <c r="M148" s="1"/>
      <c r="N148" s="1"/>
      <c r="O148" s="1"/>
      <c r="P148" s="1"/>
      <c r="Q148" s="1"/>
      <c r="R148" s="1"/>
      <c r="S148" s="28">
        <f t="shared" si="0"/>
        <v>0</v>
      </c>
      <c r="T148" s="1"/>
      <c r="U148" s="1"/>
      <c r="V148" s="1"/>
      <c r="W148" s="1"/>
      <c r="X148" s="1"/>
      <c r="Y148" s="1"/>
      <c r="Z148" s="1"/>
    </row>
    <row r="149" spans="1:26" ht="12" customHeight="1">
      <c r="A149" s="28"/>
      <c r="B149" s="51">
        <v>202</v>
      </c>
      <c r="C149" s="51">
        <f>'Departing 1'!C149</f>
        <v>2</v>
      </c>
      <c r="D149" s="1">
        <f>'Departing 1'!D149</f>
        <v>0</v>
      </c>
      <c r="E149" s="1">
        <f>'Departing 1'!E149</f>
        <v>3</v>
      </c>
      <c r="F149" s="1">
        <f>'Departing 1'!F149</f>
        <v>11</v>
      </c>
      <c r="G149" s="1">
        <f>'Departing 1'!G149</f>
        <v>24</v>
      </c>
      <c r="H149" s="1">
        <f>'Departing 1'!H149</f>
        <v>0</v>
      </c>
      <c r="I149" s="1">
        <f>'Departing 1'!I149</f>
        <v>93</v>
      </c>
      <c r="J149" s="1">
        <f>'Departing 1'!J149</f>
        <v>42</v>
      </c>
      <c r="K149" s="1">
        <f>'Departing 1'!K149</f>
        <v>47</v>
      </c>
      <c r="L149" s="1">
        <f>'Departing 1'!L149</f>
        <v>40</v>
      </c>
      <c r="M149" s="1">
        <f>'Departing 1'!M149</f>
        <v>38</v>
      </c>
      <c r="N149" s="1">
        <f>'Departing 1'!N149</f>
        <v>33</v>
      </c>
      <c r="O149" s="1">
        <f>'Departing 1'!O149</f>
        <v>126</v>
      </c>
      <c r="P149" s="1">
        <f>'Departing 1'!P149</f>
        <v>27</v>
      </c>
      <c r="Q149" s="1">
        <f>'Departing 1'!Q149</f>
        <v>25</v>
      </c>
      <c r="R149" s="1">
        <f>'Departing 1'!R149</f>
        <v>0</v>
      </c>
      <c r="S149" s="28">
        <f t="shared" si="0"/>
        <v>511</v>
      </c>
      <c r="T149" s="1"/>
      <c r="U149" s="1"/>
      <c r="V149" s="1"/>
      <c r="W149" s="1"/>
      <c r="X149" s="1"/>
      <c r="Y149" s="1"/>
      <c r="Z149" s="1"/>
    </row>
    <row r="150" spans="1:26" ht="12" customHeight="1">
      <c r="A150" s="28"/>
      <c r="B150" s="51">
        <v>237</v>
      </c>
      <c r="C150" s="51">
        <f>'Departing 1'!C150</f>
        <v>0</v>
      </c>
      <c r="D150" s="1">
        <f>'Departing 1'!D150</f>
        <v>0</v>
      </c>
      <c r="E150" s="1">
        <f>'Departing 1'!E150</f>
        <v>0</v>
      </c>
      <c r="F150" s="1"/>
      <c r="G150" s="1"/>
      <c r="H150" s="1"/>
      <c r="I150" s="1"/>
      <c r="J150" s="1">
        <f>'Departing 1'!J150</f>
        <v>0</v>
      </c>
      <c r="K150" s="1">
        <f>'Departing 1'!K150</f>
        <v>5</v>
      </c>
      <c r="L150" s="1">
        <f>'Departing 1'!L150</f>
        <v>0</v>
      </c>
      <c r="M150" s="1">
        <f>'Departing 1'!M150</f>
        <v>0</v>
      </c>
      <c r="N150" s="1">
        <f>'Departing 1'!N150</f>
        <v>10</v>
      </c>
      <c r="O150" s="1">
        <f>'Departing 1'!O150</f>
        <v>5</v>
      </c>
      <c r="P150" s="1">
        <f>'Departing 1'!P150</f>
        <v>0</v>
      </c>
      <c r="Q150" s="1">
        <f>'Departing 1'!Q150</f>
        <v>0</v>
      </c>
      <c r="R150" s="1"/>
      <c r="S150" s="28">
        <f t="shared" si="0"/>
        <v>20</v>
      </c>
      <c r="T150" s="1"/>
      <c r="U150" s="1"/>
      <c r="V150" s="1"/>
      <c r="W150" s="1"/>
      <c r="X150" s="1"/>
      <c r="Y150" s="1"/>
      <c r="Z150" s="1"/>
    </row>
    <row r="151" spans="1:26" ht="12" customHeight="1">
      <c r="A151" s="36"/>
      <c r="B151" s="207" t="s">
        <v>183</v>
      </c>
      <c r="C151" s="207">
        <f t="shared" ref="C151:R151" si="18">SUM(C144:C150)</f>
        <v>4</v>
      </c>
      <c r="D151" s="100">
        <f t="shared" si="18"/>
        <v>0</v>
      </c>
      <c r="E151" s="100">
        <f t="shared" si="18"/>
        <v>4</v>
      </c>
      <c r="F151" s="100">
        <f t="shared" si="18"/>
        <v>13</v>
      </c>
      <c r="G151" s="100">
        <f t="shared" si="18"/>
        <v>24</v>
      </c>
      <c r="H151" s="100">
        <f t="shared" si="18"/>
        <v>26</v>
      </c>
      <c r="I151" s="100">
        <f t="shared" si="18"/>
        <v>164</v>
      </c>
      <c r="J151" s="100">
        <f t="shared" si="18"/>
        <v>70</v>
      </c>
      <c r="K151" s="100">
        <f t="shared" si="18"/>
        <v>68</v>
      </c>
      <c r="L151" s="100">
        <f t="shared" si="18"/>
        <v>52</v>
      </c>
      <c r="M151" s="100">
        <f t="shared" si="18"/>
        <v>46</v>
      </c>
      <c r="N151" s="100">
        <f t="shared" si="18"/>
        <v>64</v>
      </c>
      <c r="O151" s="100">
        <f t="shared" si="18"/>
        <v>218</v>
      </c>
      <c r="P151" s="100">
        <f t="shared" si="18"/>
        <v>34</v>
      </c>
      <c r="Q151" s="100">
        <f t="shared" si="18"/>
        <v>70</v>
      </c>
      <c r="R151" s="100">
        <f t="shared" si="18"/>
        <v>0</v>
      </c>
      <c r="S151" s="97">
        <f t="shared" si="0"/>
        <v>857</v>
      </c>
      <c r="T151" s="1"/>
      <c r="U151" s="1"/>
      <c r="V151" s="1"/>
      <c r="W151" s="1"/>
      <c r="X151" s="1"/>
      <c r="Y151" s="1"/>
      <c r="Z151" s="1"/>
    </row>
    <row r="152" spans="1:26" ht="12" customHeight="1">
      <c r="A152" s="27" t="s">
        <v>274</v>
      </c>
      <c r="B152" s="72">
        <v>30</v>
      </c>
      <c r="C152" s="72">
        <f>'Departing 1'!C152</f>
        <v>0</v>
      </c>
      <c r="D152" s="13">
        <f>'Departing 1'!D152</f>
        <v>0</v>
      </c>
      <c r="E152" s="13">
        <f>'Departing 1'!E152</f>
        <v>0</v>
      </c>
      <c r="F152" s="13">
        <f>'Departing 1'!F152</f>
        <v>0</v>
      </c>
      <c r="G152" s="13">
        <f>'Departing 1'!G152</f>
        <v>0</v>
      </c>
      <c r="H152" s="13">
        <f>'Departing 1'!H152</f>
        <v>0</v>
      </c>
      <c r="I152" s="13">
        <f>'Departing 1'!I152</f>
        <v>0</v>
      </c>
      <c r="J152" s="13">
        <f>'Departing 1'!J152</f>
        <v>0</v>
      </c>
      <c r="K152" s="13">
        <f>'Departing 1'!K152</f>
        <v>0</v>
      </c>
      <c r="L152" s="13">
        <f>'Departing 1'!L152</f>
        <v>0</v>
      </c>
      <c r="M152" s="13">
        <f>'Departing 1'!M152</f>
        <v>0</v>
      </c>
      <c r="N152" s="13">
        <f>'Departing 1'!N152</f>
        <v>0</v>
      </c>
      <c r="O152" s="13">
        <f>'Departing 1'!O152</f>
        <v>0</v>
      </c>
      <c r="P152" s="13">
        <f>'Departing 1'!P152</f>
        <v>0</v>
      </c>
      <c r="Q152" s="13">
        <f>'Departing 1'!Q152</f>
        <v>0</v>
      </c>
      <c r="R152" s="13">
        <f>'Departing 1'!R152</f>
        <v>0</v>
      </c>
      <c r="S152" s="27">
        <f t="shared" si="0"/>
        <v>0</v>
      </c>
      <c r="T152" s="1"/>
      <c r="U152" s="1"/>
      <c r="V152" s="1"/>
      <c r="W152" s="1"/>
      <c r="X152" s="1"/>
      <c r="Y152" s="1"/>
      <c r="Z152" s="1"/>
    </row>
    <row r="153" spans="1:26" ht="12" customHeight="1">
      <c r="A153" s="28" t="s">
        <v>270</v>
      </c>
      <c r="B153" s="51">
        <v>41</v>
      </c>
      <c r="C153" s="51"/>
      <c r="D153" s="1"/>
      <c r="E153" s="1"/>
      <c r="F153" s="1"/>
      <c r="G153" s="1"/>
      <c r="H153" s="1"/>
      <c r="I153" s="1"/>
      <c r="J153" s="1"/>
      <c r="K153" s="1"/>
      <c r="L153" s="1"/>
      <c r="M153" s="1"/>
      <c r="N153" s="1"/>
      <c r="O153" s="1"/>
      <c r="P153" s="1"/>
      <c r="Q153" s="1"/>
      <c r="R153" s="1"/>
      <c r="S153" s="28">
        <f t="shared" si="0"/>
        <v>0</v>
      </c>
      <c r="T153" s="1"/>
      <c r="U153" s="1"/>
      <c r="V153" s="1"/>
      <c r="W153" s="1"/>
      <c r="X153" s="1"/>
      <c r="Y153" s="1"/>
      <c r="Z153" s="1"/>
    </row>
    <row r="154" spans="1:26" ht="12" customHeight="1">
      <c r="A154" s="28" t="s">
        <v>288</v>
      </c>
      <c r="B154" s="51">
        <v>101</v>
      </c>
      <c r="C154" s="51">
        <f>'Departing 1'!C154</f>
        <v>0</v>
      </c>
      <c r="D154" s="1">
        <f>'Departing 1'!D154</f>
        <v>0</v>
      </c>
      <c r="E154" s="1">
        <f>'Departing 1'!E154</f>
        <v>0</v>
      </c>
      <c r="F154" s="1">
        <f>'Departing 1'!F154</f>
        <v>0</v>
      </c>
      <c r="G154" s="1">
        <f>'Departing 1'!G154</f>
        <v>0</v>
      </c>
      <c r="H154" s="1">
        <f>'Departing 1'!H154</f>
        <v>0</v>
      </c>
      <c r="I154" s="1">
        <f>'Departing 1'!I154</f>
        <v>0</v>
      </c>
      <c r="J154" s="1">
        <f>'Departing 1'!J154</f>
        <v>0</v>
      </c>
      <c r="K154" s="1">
        <f>'Departing 1'!K154</f>
        <v>0</v>
      </c>
      <c r="L154" s="1">
        <f>'Departing 1'!L154</f>
        <v>0</v>
      </c>
      <c r="M154" s="1">
        <f>'Departing 1'!M154</f>
        <v>0</v>
      </c>
      <c r="N154" s="1">
        <f>'Departing 1'!N154</f>
        <v>0</v>
      </c>
      <c r="O154" s="1">
        <f>'Departing 1'!O154</f>
        <v>0</v>
      </c>
      <c r="P154" s="1">
        <f>'Departing 1'!P154</f>
        <v>0</v>
      </c>
      <c r="Q154" s="1">
        <f>'Departing 1'!Q154</f>
        <v>0</v>
      </c>
      <c r="R154" s="1">
        <f>'Departing 1'!R154</f>
        <v>0</v>
      </c>
      <c r="S154" s="28">
        <f t="shared" si="0"/>
        <v>0</v>
      </c>
      <c r="T154" s="1"/>
      <c r="U154" s="1"/>
      <c r="V154" s="1"/>
      <c r="W154" s="1"/>
      <c r="X154" s="1"/>
      <c r="Y154" s="1"/>
      <c r="Z154" s="1"/>
    </row>
    <row r="155" spans="1:26" ht="12" customHeight="1">
      <c r="A155" s="28" t="s">
        <v>272</v>
      </c>
      <c r="B155" s="51">
        <v>150</v>
      </c>
      <c r="C155" s="51">
        <f>'Departing 1'!C155</f>
        <v>0</v>
      </c>
      <c r="D155" s="1">
        <f>'Departing 1'!D155</f>
        <v>0</v>
      </c>
      <c r="E155" s="1">
        <f>'Departing 1'!E155</f>
        <v>0</v>
      </c>
      <c r="F155" s="1">
        <f>'Departing 1'!F155</f>
        <v>0</v>
      </c>
      <c r="G155" s="1">
        <f>'Departing 1'!G155</f>
        <v>0</v>
      </c>
      <c r="H155" s="1">
        <f>'Departing 1'!H155</f>
        <v>0</v>
      </c>
      <c r="I155" s="1">
        <f>'Departing 1'!I155</f>
        <v>0</v>
      </c>
      <c r="J155" s="1">
        <f>'Departing 1'!J155</f>
        <v>0</v>
      </c>
      <c r="K155" s="1">
        <f>'Departing 1'!K155</f>
        <v>0</v>
      </c>
      <c r="L155" s="1">
        <f>'Departing 1'!L155</f>
        <v>0</v>
      </c>
      <c r="M155" s="1">
        <f>'Departing 1'!M155</f>
        <v>0</v>
      </c>
      <c r="N155" s="1">
        <f>'Departing 1'!N155</f>
        <v>0</v>
      </c>
      <c r="O155" s="1">
        <f>'Departing 1'!O155</f>
        <v>0</v>
      </c>
      <c r="P155" s="1">
        <f>'Departing 1'!P155</f>
        <v>0</v>
      </c>
      <c r="Q155" s="1">
        <f>'Departing 1'!Q155</f>
        <v>0</v>
      </c>
      <c r="R155" s="1">
        <f>'Departing 1'!R155</f>
        <v>0</v>
      </c>
      <c r="S155" s="28">
        <f t="shared" si="0"/>
        <v>0</v>
      </c>
      <c r="T155" s="1"/>
      <c r="U155" s="1"/>
      <c r="V155" s="1"/>
      <c r="W155" s="1"/>
      <c r="X155" s="1"/>
      <c r="Y155" s="1"/>
      <c r="Z155" s="1"/>
    </row>
    <row r="156" spans="1:26" ht="12" customHeight="1">
      <c r="A156" s="28" t="s">
        <v>290</v>
      </c>
      <c r="B156" s="51">
        <v>201</v>
      </c>
      <c r="C156" s="51"/>
      <c r="D156" s="1"/>
      <c r="E156" s="1"/>
      <c r="F156" s="1"/>
      <c r="G156" s="1"/>
      <c r="H156" s="1"/>
      <c r="I156" s="1"/>
      <c r="J156" s="1"/>
      <c r="K156" s="1"/>
      <c r="L156" s="1"/>
      <c r="M156" s="1"/>
      <c r="N156" s="1"/>
      <c r="O156" s="1"/>
      <c r="P156" s="1"/>
      <c r="Q156" s="1"/>
      <c r="R156" s="1"/>
      <c r="S156" s="28">
        <f t="shared" si="0"/>
        <v>0</v>
      </c>
      <c r="T156" s="1"/>
      <c r="U156" s="1"/>
      <c r="V156" s="1"/>
      <c r="W156" s="1"/>
      <c r="X156" s="1"/>
      <c r="Y156" s="1"/>
      <c r="Z156" s="1"/>
    </row>
    <row r="157" spans="1:26" ht="12" customHeight="1">
      <c r="A157" s="28"/>
      <c r="B157" s="51">
        <v>202</v>
      </c>
      <c r="C157" s="51">
        <f>'Departing 1'!C157</f>
        <v>0</v>
      </c>
      <c r="D157" s="1">
        <f>'Departing 1'!D157</f>
        <v>0</v>
      </c>
      <c r="E157" s="1">
        <f>'Departing 1'!E157</f>
        <v>0</v>
      </c>
      <c r="F157" s="1">
        <f>'Departing 1'!F157</f>
        <v>0</v>
      </c>
      <c r="G157" s="1">
        <f>'Departing 1'!G157</f>
        <v>0</v>
      </c>
      <c r="H157" s="1">
        <f>'Departing 1'!H157</f>
        <v>0</v>
      </c>
      <c r="I157" s="1">
        <f>'Departing 1'!I157</f>
        <v>0</v>
      </c>
      <c r="J157" s="1">
        <f>'Departing 1'!J157</f>
        <v>0</v>
      </c>
      <c r="K157" s="1">
        <f>'Departing 1'!K157</f>
        <v>0</v>
      </c>
      <c r="L157" s="1">
        <f>'Departing 1'!L157</f>
        <v>0</v>
      </c>
      <c r="M157" s="1">
        <f>'Departing 1'!M157</f>
        <v>0</v>
      </c>
      <c r="N157" s="1">
        <f>'Departing 1'!N157</f>
        <v>0</v>
      </c>
      <c r="O157" s="1">
        <f>'Departing 1'!O157</f>
        <v>0</v>
      </c>
      <c r="P157" s="1">
        <f>'Departing 1'!P157</f>
        <v>0</v>
      </c>
      <c r="Q157" s="1">
        <f>'Departing 1'!Q157</f>
        <v>0</v>
      </c>
      <c r="R157" s="1">
        <f>'Departing 1'!R157</f>
        <v>0</v>
      </c>
      <c r="S157" s="28">
        <f t="shared" si="0"/>
        <v>0</v>
      </c>
      <c r="T157" s="1"/>
      <c r="U157" s="1"/>
      <c r="V157" s="1"/>
      <c r="W157" s="1"/>
      <c r="X157" s="1"/>
      <c r="Y157" s="1"/>
      <c r="Z157" s="1"/>
    </row>
    <row r="158" spans="1:26" ht="12" customHeight="1">
      <c r="A158" s="28"/>
      <c r="B158" s="51">
        <v>237</v>
      </c>
      <c r="C158" s="51">
        <f>'Departing 1'!C158</f>
        <v>0</v>
      </c>
      <c r="D158" s="1">
        <f>'Departing 1'!D158</f>
        <v>0</v>
      </c>
      <c r="E158" s="1">
        <f>'Departing 1'!E158</f>
        <v>0</v>
      </c>
      <c r="F158" s="1">
        <f>'Departing 1'!F158</f>
        <v>0</v>
      </c>
      <c r="G158" s="1">
        <f>'Departing 1'!G158</f>
        <v>0</v>
      </c>
      <c r="H158" s="1"/>
      <c r="I158" s="1"/>
      <c r="J158" s="1"/>
      <c r="K158" s="1"/>
      <c r="L158" s="1">
        <f>'Departing 1'!L158</f>
        <v>0</v>
      </c>
      <c r="M158" s="1">
        <f>'Departing 1'!M158</f>
        <v>0</v>
      </c>
      <c r="N158" s="1">
        <f>'Departing 1'!N158</f>
        <v>0</v>
      </c>
      <c r="O158" s="1">
        <f>'Departing 1'!O158</f>
        <v>0</v>
      </c>
      <c r="P158" s="1">
        <f>'Departing 1'!P158</f>
        <v>0</v>
      </c>
      <c r="Q158" s="1"/>
      <c r="R158" s="1"/>
      <c r="S158" s="28">
        <f t="shared" si="0"/>
        <v>0</v>
      </c>
      <c r="T158" s="1"/>
      <c r="U158" s="1"/>
      <c r="V158" s="1"/>
      <c r="W158" s="1"/>
      <c r="X158" s="1"/>
      <c r="Y158" s="1"/>
      <c r="Z158" s="1"/>
    </row>
    <row r="159" spans="1:26" ht="12" customHeight="1">
      <c r="A159" s="36"/>
      <c r="B159" s="207" t="s">
        <v>183</v>
      </c>
      <c r="C159" s="207">
        <f t="shared" ref="C159:R159" si="19">SUM(C152:C158)</f>
        <v>0</v>
      </c>
      <c r="D159" s="100">
        <f t="shared" si="19"/>
        <v>0</v>
      </c>
      <c r="E159" s="100">
        <f t="shared" si="19"/>
        <v>0</v>
      </c>
      <c r="F159" s="100">
        <f t="shared" si="19"/>
        <v>0</v>
      </c>
      <c r="G159" s="100">
        <f t="shared" si="19"/>
        <v>0</v>
      </c>
      <c r="H159" s="100">
        <f t="shared" si="19"/>
        <v>0</v>
      </c>
      <c r="I159" s="100">
        <f t="shared" si="19"/>
        <v>0</v>
      </c>
      <c r="J159" s="100">
        <f t="shared" si="19"/>
        <v>0</v>
      </c>
      <c r="K159" s="100">
        <f t="shared" si="19"/>
        <v>0</v>
      </c>
      <c r="L159" s="100">
        <f t="shared" si="19"/>
        <v>0</v>
      </c>
      <c r="M159" s="100">
        <f t="shared" si="19"/>
        <v>0</v>
      </c>
      <c r="N159" s="100">
        <f t="shared" si="19"/>
        <v>0</v>
      </c>
      <c r="O159" s="100">
        <f t="shared" si="19"/>
        <v>0</v>
      </c>
      <c r="P159" s="100">
        <f t="shared" si="19"/>
        <v>0</v>
      </c>
      <c r="Q159" s="100">
        <f t="shared" si="19"/>
        <v>0</v>
      </c>
      <c r="R159" s="100">
        <f t="shared" si="19"/>
        <v>0</v>
      </c>
      <c r="S159" s="97">
        <f t="shared" si="0"/>
        <v>0</v>
      </c>
      <c r="T159" s="1"/>
      <c r="U159" s="1"/>
      <c r="V159" s="1"/>
      <c r="W159" s="1"/>
      <c r="X159" s="1"/>
      <c r="Y159" s="1"/>
      <c r="Z159" s="1"/>
    </row>
    <row r="160" spans="1:26" ht="12" customHeight="1">
      <c r="A160" s="27" t="s">
        <v>277</v>
      </c>
      <c r="B160" s="72">
        <v>30</v>
      </c>
      <c r="C160" s="72">
        <f>'Departing 1'!C160</f>
        <v>2</v>
      </c>
      <c r="D160" s="13">
        <f>'Departing 1'!D160</f>
        <v>3</v>
      </c>
      <c r="E160" s="13">
        <f>'Departing 1'!E160</f>
        <v>0</v>
      </c>
      <c r="F160" s="13">
        <f>'Departing 1'!F160</f>
        <v>8</v>
      </c>
      <c r="G160" s="13">
        <f>'Departing 1'!G160</f>
        <v>13</v>
      </c>
      <c r="H160" s="13">
        <f>'Departing 1'!H160</f>
        <v>4</v>
      </c>
      <c r="I160" s="13">
        <f>'Departing 1'!I160</f>
        <v>18</v>
      </c>
      <c r="J160" s="13">
        <f>'Departing 1'!J160</f>
        <v>1</v>
      </c>
      <c r="K160" s="13">
        <f>'Departing 1'!K160</f>
        <v>13</v>
      </c>
      <c r="L160" s="13">
        <f>'Departing 1'!L160</f>
        <v>4</v>
      </c>
      <c r="M160" s="13">
        <f>'Departing 1'!M160</f>
        <v>1</v>
      </c>
      <c r="N160" s="13">
        <f>'Departing 1'!N160</f>
        <v>9</v>
      </c>
      <c r="O160" s="13">
        <f>'Departing 1'!O160</f>
        <v>5</v>
      </c>
      <c r="P160" s="13">
        <f>'Departing 1'!P160</f>
        <v>1</v>
      </c>
      <c r="Q160" s="13">
        <f>'Departing 1'!Q160</f>
        <v>4</v>
      </c>
      <c r="R160" s="13">
        <f>'Departing 1'!R160</f>
        <v>0</v>
      </c>
      <c r="S160" s="27">
        <f t="shared" si="0"/>
        <v>86</v>
      </c>
      <c r="T160" s="1"/>
      <c r="U160" s="1"/>
      <c r="V160" s="1"/>
      <c r="W160" s="1"/>
      <c r="X160" s="1"/>
      <c r="Y160" s="1"/>
      <c r="Z160" s="1"/>
    </row>
    <row r="161" spans="1:26" ht="12" customHeight="1">
      <c r="A161" s="28" t="s">
        <v>270</v>
      </c>
      <c r="B161" s="51">
        <v>41</v>
      </c>
      <c r="C161" s="51"/>
      <c r="D161" s="1"/>
      <c r="E161" s="1"/>
      <c r="F161" s="1"/>
      <c r="G161" s="1"/>
      <c r="H161" s="1"/>
      <c r="I161" s="1"/>
      <c r="J161" s="1"/>
      <c r="K161" s="1"/>
      <c r="L161" s="1"/>
      <c r="M161" s="1"/>
      <c r="N161" s="1"/>
      <c r="O161" s="1"/>
      <c r="P161" s="1"/>
      <c r="Q161" s="1"/>
      <c r="R161" s="1"/>
      <c r="S161" s="28">
        <f t="shared" si="0"/>
        <v>0</v>
      </c>
      <c r="T161" s="1"/>
      <c r="U161" s="1"/>
      <c r="V161" s="1"/>
      <c r="W161" s="1"/>
      <c r="X161" s="1"/>
      <c r="Y161" s="1"/>
      <c r="Z161" s="1"/>
    </row>
    <row r="162" spans="1:26" ht="12" customHeight="1">
      <c r="A162" s="28" t="s">
        <v>288</v>
      </c>
      <c r="B162" s="51">
        <v>101</v>
      </c>
      <c r="C162" s="51">
        <f>'Departing 1'!C162</f>
        <v>0</v>
      </c>
      <c r="D162" s="1">
        <f>'Departing 1'!D162</f>
        <v>22</v>
      </c>
      <c r="E162" s="1">
        <f>'Departing 1'!E162</f>
        <v>12</v>
      </c>
      <c r="F162" s="1">
        <f>'Departing 1'!F162</f>
        <v>5</v>
      </c>
      <c r="G162" s="1">
        <f>'Departing 1'!G162</f>
        <v>2</v>
      </c>
      <c r="H162" s="1">
        <f>'Departing 1'!H162</f>
        <v>8</v>
      </c>
      <c r="I162" s="1">
        <f>'Departing 1'!I162</f>
        <v>9</v>
      </c>
      <c r="J162" s="1">
        <f>'Departing 1'!J162</f>
        <v>5</v>
      </c>
      <c r="K162" s="1">
        <f>'Departing 1'!K162</f>
        <v>2</v>
      </c>
      <c r="L162" s="1">
        <f>'Departing 1'!L162</f>
        <v>4</v>
      </c>
      <c r="M162" s="1">
        <f>'Departing 1'!M162</f>
        <v>2</v>
      </c>
      <c r="N162" s="1">
        <f>'Departing 1'!N162</f>
        <v>1</v>
      </c>
      <c r="O162" s="1">
        <f>'Departing 1'!O162</f>
        <v>1</v>
      </c>
      <c r="P162" s="1">
        <f>'Departing 1'!P162</f>
        <v>1</v>
      </c>
      <c r="Q162" s="1">
        <f>'Departing 1'!Q162</f>
        <v>0</v>
      </c>
      <c r="R162" s="1">
        <f>'Departing 1'!R162</f>
        <v>0</v>
      </c>
      <c r="S162" s="28">
        <f t="shared" si="0"/>
        <v>74</v>
      </c>
      <c r="T162" s="1"/>
      <c r="U162" s="1"/>
      <c r="V162" s="1"/>
      <c r="W162" s="1"/>
      <c r="X162" s="1"/>
      <c r="Y162" s="1"/>
      <c r="Z162" s="1"/>
    </row>
    <row r="163" spans="1:26" ht="12" customHeight="1">
      <c r="A163" s="28" t="s">
        <v>272</v>
      </c>
      <c r="B163" s="51">
        <v>150</v>
      </c>
      <c r="C163" s="51">
        <f>'Departing 1'!C163</f>
        <v>0</v>
      </c>
      <c r="D163" s="1">
        <f>'Departing 1'!D163</f>
        <v>0</v>
      </c>
      <c r="E163" s="1">
        <f>'Departing 1'!E163</f>
        <v>4</v>
      </c>
      <c r="F163" s="1">
        <f>'Departing 1'!F163</f>
        <v>8</v>
      </c>
      <c r="G163" s="1">
        <f>'Departing 1'!G163</f>
        <v>11</v>
      </c>
      <c r="H163" s="1">
        <f>'Departing 1'!H163</f>
        <v>2</v>
      </c>
      <c r="I163" s="1">
        <f>'Departing 1'!I163</f>
        <v>12</v>
      </c>
      <c r="J163" s="1">
        <f>'Departing 1'!J163</f>
        <v>18</v>
      </c>
      <c r="K163" s="1">
        <f>'Departing 1'!K163</f>
        <v>25</v>
      </c>
      <c r="L163" s="1">
        <f>'Departing 1'!L163</f>
        <v>40</v>
      </c>
      <c r="M163" s="1">
        <f>'Departing 1'!M163</f>
        <v>57</v>
      </c>
      <c r="N163" s="1">
        <f>'Departing 1'!N163</f>
        <v>32</v>
      </c>
      <c r="O163" s="1">
        <f>'Departing 1'!O163</f>
        <v>19</v>
      </c>
      <c r="P163" s="1">
        <f>'Departing 1'!P163</f>
        <v>18</v>
      </c>
      <c r="Q163" s="1">
        <f>'Departing 1'!Q163</f>
        <v>6</v>
      </c>
      <c r="R163" s="1">
        <f>'Departing 1'!R163</f>
        <v>0</v>
      </c>
      <c r="S163" s="28">
        <f t="shared" si="0"/>
        <v>252</v>
      </c>
      <c r="T163" s="1"/>
      <c r="U163" s="1"/>
      <c r="V163" s="1"/>
      <c r="W163" s="1"/>
      <c r="X163" s="1"/>
      <c r="Y163" s="1"/>
      <c r="Z163" s="1"/>
    </row>
    <row r="164" spans="1:26" ht="12" customHeight="1">
      <c r="A164" s="28" t="s">
        <v>290</v>
      </c>
      <c r="B164" s="51">
        <v>201</v>
      </c>
      <c r="C164" s="51">
        <f>'Departing 1'!C164</f>
        <v>0</v>
      </c>
      <c r="D164" s="1">
        <f>'Departing 1'!D164</f>
        <v>0</v>
      </c>
      <c r="E164" s="1">
        <f>'Departing 1'!E164</f>
        <v>8</v>
      </c>
      <c r="F164" s="1">
        <f>'Departing 1'!F164</f>
        <v>13</v>
      </c>
      <c r="G164" s="1">
        <f>'Departing 1'!G164</f>
        <v>32</v>
      </c>
      <c r="H164" s="1">
        <f>'Departing 1'!H164</f>
        <v>31</v>
      </c>
      <c r="I164" s="1">
        <f>'Departing 1'!I164</f>
        <v>76</v>
      </c>
      <c r="J164" s="1">
        <f>'Departing 1'!J164</f>
        <v>84</v>
      </c>
      <c r="K164" s="1">
        <f>'Departing 1'!K164</f>
        <v>59</v>
      </c>
      <c r="L164" s="1">
        <f>'Departing 1'!L164</f>
        <v>46</v>
      </c>
      <c r="M164" s="1">
        <f>'Departing 1'!M164</f>
        <v>47</v>
      </c>
      <c r="N164" s="1">
        <f>'Departing 1'!N164</f>
        <v>68</v>
      </c>
      <c r="O164" s="1">
        <f>'Departing 1'!O164</f>
        <v>68</v>
      </c>
      <c r="P164" s="1">
        <f>'Departing 1'!P164</f>
        <v>63</v>
      </c>
      <c r="Q164" s="1">
        <f>'Departing 1'!Q164</f>
        <v>6</v>
      </c>
      <c r="R164" s="1">
        <f>'Departing 1'!R164</f>
        <v>0</v>
      </c>
      <c r="S164" s="28">
        <f t="shared" si="0"/>
        <v>601</v>
      </c>
      <c r="T164" s="1"/>
      <c r="U164" s="1"/>
      <c r="V164" s="1"/>
      <c r="W164" s="1"/>
      <c r="X164" s="1"/>
      <c r="Y164" s="1"/>
      <c r="Z164" s="1"/>
    </row>
    <row r="165" spans="1:26" ht="12" customHeight="1">
      <c r="A165" s="28"/>
      <c r="B165" s="51">
        <v>202</v>
      </c>
      <c r="C165" s="51"/>
      <c r="D165" s="1"/>
      <c r="E165" s="1"/>
      <c r="F165" s="1"/>
      <c r="G165" s="1"/>
      <c r="H165" s="1"/>
      <c r="I165" s="1"/>
      <c r="J165" s="1"/>
      <c r="K165" s="1"/>
      <c r="L165" s="1"/>
      <c r="M165" s="1"/>
      <c r="N165" s="1"/>
      <c r="O165" s="1"/>
      <c r="P165" s="1"/>
      <c r="Q165" s="1"/>
      <c r="R165" s="1"/>
      <c r="S165" s="28">
        <f t="shared" si="0"/>
        <v>0</v>
      </c>
      <c r="T165" s="1"/>
      <c r="U165" s="1"/>
      <c r="V165" s="1"/>
      <c r="W165" s="1"/>
      <c r="X165" s="1"/>
      <c r="Y165" s="1"/>
      <c r="Z165" s="1"/>
    </row>
    <row r="166" spans="1:26" ht="12" customHeight="1">
      <c r="A166" s="28"/>
      <c r="B166" s="51">
        <v>237</v>
      </c>
      <c r="C166" s="51"/>
      <c r="D166" s="1"/>
      <c r="E166" s="1"/>
      <c r="F166" s="1"/>
      <c r="G166" s="1"/>
      <c r="H166" s="1"/>
      <c r="I166" s="1"/>
      <c r="J166" s="1"/>
      <c r="K166" s="1"/>
      <c r="L166" s="1"/>
      <c r="M166" s="1"/>
      <c r="N166" s="1"/>
      <c r="O166" s="1"/>
      <c r="P166" s="1"/>
      <c r="Q166" s="1"/>
      <c r="R166" s="1"/>
      <c r="S166" s="28">
        <f t="shared" si="0"/>
        <v>0</v>
      </c>
      <c r="T166" s="1"/>
      <c r="U166" s="1"/>
      <c r="V166" s="1"/>
      <c r="W166" s="1"/>
      <c r="X166" s="1"/>
      <c r="Y166" s="1"/>
      <c r="Z166" s="1"/>
    </row>
    <row r="167" spans="1:26" ht="12" customHeight="1">
      <c r="A167" s="36"/>
      <c r="B167" s="207" t="s">
        <v>183</v>
      </c>
      <c r="C167" s="207">
        <f t="shared" ref="C167:R167" si="20">SUM(C160:C166)</f>
        <v>2</v>
      </c>
      <c r="D167" s="100">
        <f t="shared" si="20"/>
        <v>25</v>
      </c>
      <c r="E167" s="100">
        <f t="shared" si="20"/>
        <v>24</v>
      </c>
      <c r="F167" s="100">
        <f t="shared" si="20"/>
        <v>34</v>
      </c>
      <c r="G167" s="100">
        <f t="shared" si="20"/>
        <v>58</v>
      </c>
      <c r="H167" s="100">
        <f t="shared" si="20"/>
        <v>45</v>
      </c>
      <c r="I167" s="100">
        <f t="shared" si="20"/>
        <v>115</v>
      </c>
      <c r="J167" s="100">
        <f t="shared" si="20"/>
        <v>108</v>
      </c>
      <c r="K167" s="100">
        <f t="shared" si="20"/>
        <v>99</v>
      </c>
      <c r="L167" s="100">
        <f t="shared" si="20"/>
        <v>94</v>
      </c>
      <c r="M167" s="100">
        <f t="shared" si="20"/>
        <v>107</v>
      </c>
      <c r="N167" s="100">
        <f t="shared" si="20"/>
        <v>110</v>
      </c>
      <c r="O167" s="100">
        <f t="shared" si="20"/>
        <v>93</v>
      </c>
      <c r="P167" s="100">
        <f t="shared" si="20"/>
        <v>83</v>
      </c>
      <c r="Q167" s="100">
        <f t="shared" si="20"/>
        <v>16</v>
      </c>
      <c r="R167" s="100">
        <f t="shared" si="20"/>
        <v>0</v>
      </c>
      <c r="S167" s="97">
        <f t="shared" si="0"/>
        <v>1013</v>
      </c>
      <c r="T167" s="1"/>
      <c r="U167" s="1"/>
      <c r="V167" s="1"/>
      <c r="W167" s="1"/>
      <c r="X167" s="1"/>
      <c r="Y167" s="1"/>
      <c r="Z167" s="1"/>
    </row>
    <row r="168" spans="1:26" ht="12" customHeight="1">
      <c r="A168" s="27" t="s">
        <v>277</v>
      </c>
      <c r="B168" s="72">
        <v>3</v>
      </c>
      <c r="C168" s="72">
        <f>'Departing 1'!C168</f>
        <v>0</v>
      </c>
      <c r="D168" s="13">
        <f>'Departing 1'!D168</f>
        <v>0</v>
      </c>
      <c r="E168" s="13">
        <f>'Departing 1'!E168</f>
        <v>4</v>
      </c>
      <c r="F168" s="13">
        <f>'Departing 1'!F168</f>
        <v>0</v>
      </c>
      <c r="G168" s="13">
        <f>'Departing 1'!G168</f>
        <v>2</v>
      </c>
      <c r="H168" s="13">
        <f>'Departing 1'!H168</f>
        <v>3</v>
      </c>
      <c r="I168" s="13">
        <f>'Departing 1'!I168</f>
        <v>6</v>
      </c>
      <c r="J168" s="13">
        <f>'Departing 1'!J168</f>
        <v>1</v>
      </c>
      <c r="K168" s="13">
        <f>'Departing 1'!K168</f>
        <v>4</v>
      </c>
      <c r="L168" s="13">
        <f>'Departing 1'!L168</f>
        <v>2</v>
      </c>
      <c r="M168" s="13">
        <f>'Departing 1'!M168</f>
        <v>5</v>
      </c>
      <c r="N168" s="13">
        <f>'Departing 1'!N168</f>
        <v>4</v>
      </c>
      <c r="O168" s="13">
        <f>'Departing 1'!O168</f>
        <v>2</v>
      </c>
      <c r="P168" s="13">
        <f>'Departing 1'!P168</f>
        <v>3</v>
      </c>
      <c r="Q168" s="13">
        <f>'Departing 1'!Q168</f>
        <v>0</v>
      </c>
      <c r="R168" s="13">
        <f>'Departing 1'!R168</f>
        <v>0</v>
      </c>
      <c r="S168" s="27">
        <f t="shared" si="0"/>
        <v>36</v>
      </c>
      <c r="T168" s="1"/>
      <c r="U168" s="1"/>
      <c r="V168" s="1"/>
      <c r="W168" s="1"/>
      <c r="X168" s="1"/>
      <c r="Y168" s="1"/>
      <c r="Z168" s="1"/>
    </row>
    <row r="169" spans="1:26" ht="12" customHeight="1">
      <c r="A169" s="28" t="s">
        <v>270</v>
      </c>
      <c r="B169" s="51"/>
      <c r="C169" s="51"/>
      <c r="D169" s="1"/>
      <c r="E169" s="1"/>
      <c r="F169" s="1"/>
      <c r="G169" s="1"/>
      <c r="H169" s="1"/>
      <c r="I169" s="1"/>
      <c r="J169" s="1"/>
      <c r="K169" s="1"/>
      <c r="L169" s="1"/>
      <c r="M169" s="1"/>
      <c r="N169" s="1"/>
      <c r="O169" s="1"/>
      <c r="P169" s="1"/>
      <c r="Q169" s="1"/>
      <c r="R169" s="1"/>
      <c r="S169" s="28">
        <f t="shared" si="0"/>
        <v>0</v>
      </c>
      <c r="T169" s="1"/>
      <c r="U169" s="1"/>
      <c r="V169" s="1"/>
      <c r="W169" s="1"/>
      <c r="X169" s="1"/>
      <c r="Y169" s="1"/>
      <c r="Z169" s="1"/>
    </row>
    <row r="170" spans="1:26" ht="12" customHeight="1">
      <c r="A170" s="28" t="s">
        <v>291</v>
      </c>
      <c r="B170" s="51"/>
      <c r="C170" s="51"/>
      <c r="D170" s="1"/>
      <c r="E170" s="1"/>
      <c r="F170" s="1"/>
      <c r="G170" s="1"/>
      <c r="H170" s="1"/>
      <c r="I170" s="1"/>
      <c r="J170" s="1"/>
      <c r="K170" s="1"/>
      <c r="L170" s="1"/>
      <c r="M170" s="1"/>
      <c r="N170" s="1"/>
      <c r="O170" s="1"/>
      <c r="P170" s="1"/>
      <c r="Q170" s="1"/>
      <c r="R170" s="1"/>
      <c r="S170" s="28">
        <f t="shared" si="0"/>
        <v>0</v>
      </c>
      <c r="T170" s="1"/>
      <c r="U170" s="1"/>
      <c r="V170" s="1"/>
      <c r="W170" s="1"/>
      <c r="X170" s="1"/>
      <c r="Y170" s="1"/>
      <c r="Z170" s="1"/>
    </row>
    <row r="171" spans="1:26" ht="12" customHeight="1">
      <c r="A171" s="28" t="s">
        <v>272</v>
      </c>
      <c r="B171" s="51"/>
      <c r="C171" s="51"/>
      <c r="D171" s="1"/>
      <c r="E171" s="1"/>
      <c r="F171" s="1"/>
      <c r="G171" s="1"/>
      <c r="H171" s="1"/>
      <c r="I171" s="1"/>
      <c r="J171" s="1"/>
      <c r="K171" s="1"/>
      <c r="L171" s="1"/>
      <c r="M171" s="1"/>
      <c r="N171" s="1"/>
      <c r="O171" s="1"/>
      <c r="P171" s="1"/>
      <c r="Q171" s="1"/>
      <c r="R171" s="1"/>
      <c r="S171" s="28">
        <f t="shared" si="0"/>
        <v>0</v>
      </c>
      <c r="T171" s="1"/>
      <c r="U171" s="1"/>
      <c r="V171" s="1"/>
      <c r="W171" s="1"/>
      <c r="X171" s="1"/>
      <c r="Y171" s="1"/>
      <c r="Z171" s="1"/>
    </row>
    <row r="172" spans="1:26" ht="12" customHeight="1">
      <c r="A172" s="28" t="s">
        <v>292</v>
      </c>
      <c r="B172" s="51"/>
      <c r="C172" s="51"/>
      <c r="D172" s="1"/>
      <c r="E172" s="1"/>
      <c r="F172" s="1"/>
      <c r="G172" s="1"/>
      <c r="H172" s="1"/>
      <c r="I172" s="1"/>
      <c r="J172" s="1"/>
      <c r="K172" s="1"/>
      <c r="L172" s="1"/>
      <c r="M172" s="1"/>
      <c r="N172" s="1"/>
      <c r="O172" s="1"/>
      <c r="P172" s="1"/>
      <c r="Q172" s="1"/>
      <c r="R172" s="1"/>
      <c r="S172" s="28">
        <f t="shared" si="0"/>
        <v>0</v>
      </c>
      <c r="T172" s="1"/>
      <c r="U172" s="1"/>
      <c r="V172" s="1"/>
      <c r="W172" s="1"/>
      <c r="X172" s="1"/>
      <c r="Y172" s="1"/>
      <c r="Z172" s="1"/>
    </row>
    <row r="173" spans="1:26" ht="12" customHeight="1">
      <c r="A173" s="28"/>
      <c r="B173" s="51"/>
      <c r="C173" s="51"/>
      <c r="D173" s="1"/>
      <c r="E173" s="1"/>
      <c r="F173" s="1"/>
      <c r="G173" s="1"/>
      <c r="H173" s="1"/>
      <c r="I173" s="1"/>
      <c r="J173" s="1"/>
      <c r="K173" s="1"/>
      <c r="L173" s="1"/>
      <c r="M173" s="1"/>
      <c r="N173" s="1"/>
      <c r="O173" s="1"/>
      <c r="P173" s="1"/>
      <c r="Q173" s="1"/>
      <c r="R173" s="1"/>
      <c r="S173" s="28">
        <f t="shared" si="0"/>
        <v>0</v>
      </c>
      <c r="T173" s="1"/>
      <c r="U173" s="1"/>
      <c r="V173" s="1"/>
      <c r="W173" s="1"/>
      <c r="X173" s="1"/>
      <c r="Y173" s="1"/>
      <c r="Z173" s="1"/>
    </row>
    <row r="174" spans="1:26" ht="12" customHeight="1">
      <c r="A174" s="28"/>
      <c r="B174" s="51"/>
      <c r="C174" s="51"/>
      <c r="D174" s="1"/>
      <c r="E174" s="1"/>
      <c r="F174" s="1"/>
      <c r="G174" s="1"/>
      <c r="H174" s="1"/>
      <c r="I174" s="1"/>
      <c r="J174" s="1"/>
      <c r="K174" s="1"/>
      <c r="L174" s="1"/>
      <c r="M174" s="1"/>
      <c r="N174" s="1"/>
      <c r="O174" s="1"/>
      <c r="P174" s="1"/>
      <c r="Q174" s="1"/>
      <c r="R174" s="1"/>
      <c r="S174" s="28">
        <f t="shared" si="0"/>
        <v>0</v>
      </c>
      <c r="T174" s="1"/>
      <c r="U174" s="1"/>
      <c r="V174" s="1"/>
      <c r="W174" s="1"/>
      <c r="X174" s="1"/>
      <c r="Y174" s="1"/>
      <c r="Z174" s="1"/>
    </row>
    <row r="175" spans="1:26" ht="12" customHeight="1">
      <c r="A175" s="36"/>
      <c r="B175" s="207" t="s">
        <v>183</v>
      </c>
      <c r="C175" s="207">
        <f t="shared" ref="C175:R175" si="21">SUM(C168:C174)</f>
        <v>0</v>
      </c>
      <c r="D175" s="100">
        <f t="shared" si="21"/>
        <v>0</v>
      </c>
      <c r="E175" s="100">
        <f t="shared" si="21"/>
        <v>4</v>
      </c>
      <c r="F175" s="100">
        <f t="shared" si="21"/>
        <v>0</v>
      </c>
      <c r="G175" s="100">
        <f t="shared" si="21"/>
        <v>2</v>
      </c>
      <c r="H175" s="100">
        <f t="shared" si="21"/>
        <v>3</v>
      </c>
      <c r="I175" s="100">
        <f t="shared" si="21"/>
        <v>6</v>
      </c>
      <c r="J175" s="100">
        <f t="shared" si="21"/>
        <v>1</v>
      </c>
      <c r="K175" s="100">
        <f t="shared" si="21"/>
        <v>4</v>
      </c>
      <c r="L175" s="100">
        <f t="shared" si="21"/>
        <v>2</v>
      </c>
      <c r="M175" s="100">
        <f t="shared" si="21"/>
        <v>5</v>
      </c>
      <c r="N175" s="100">
        <f t="shared" si="21"/>
        <v>4</v>
      </c>
      <c r="O175" s="100">
        <f t="shared" si="21"/>
        <v>2</v>
      </c>
      <c r="P175" s="100">
        <f t="shared" si="21"/>
        <v>3</v>
      </c>
      <c r="Q175" s="100">
        <f t="shared" si="21"/>
        <v>0</v>
      </c>
      <c r="R175" s="100">
        <f t="shared" si="21"/>
        <v>0</v>
      </c>
      <c r="S175" s="97">
        <f t="shared" si="0"/>
        <v>36</v>
      </c>
      <c r="T175" s="1"/>
      <c r="U175" s="1"/>
      <c r="V175" s="1"/>
      <c r="W175" s="1"/>
      <c r="X175" s="1"/>
      <c r="Y175" s="1"/>
      <c r="Z175" s="1"/>
    </row>
    <row r="176" spans="1:26"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row r="377" spans="1:26" ht="15.75" customHeight="1"/>
    <row r="378" spans="1:26" ht="15.75" customHeight="1"/>
    <row r="379" spans="1:26" ht="15.75" customHeight="1"/>
    <row r="380" spans="1:26" ht="15.75" customHeight="1"/>
    <row r="381" spans="1:26" ht="15.75" customHeight="1"/>
    <row r="382" spans="1:26" ht="15.75" customHeight="1"/>
    <row r="383" spans="1:26" ht="15.75" customHeight="1"/>
    <row r="384" spans="1:26"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S1"/>
    <mergeCell ref="A2:S2"/>
    <mergeCell ref="C4:S4"/>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T813"/>
  <sheetViews>
    <sheetView showGridLines="0" workbookViewId="0">
      <pane xSplit="2" ySplit="6" topLeftCell="C363" activePane="bottomRight" state="frozen"/>
      <selection activeCell="C8" sqref="C8"/>
      <selection pane="topRight" activeCell="C8" sqref="C8"/>
      <selection pane="bottomLeft" activeCell="C8" sqref="C8"/>
      <selection pane="bottomRight" activeCell="C8" sqref="C8"/>
    </sheetView>
  </sheetViews>
  <sheetFormatPr defaultColWidth="14.44140625" defaultRowHeight="15" customHeight="1"/>
  <cols>
    <col min="1" max="1" width="37" customWidth="1"/>
    <col min="2" max="2" width="25.5546875" customWidth="1"/>
    <col min="3" max="18" width="5.5546875" customWidth="1"/>
    <col min="19" max="19" width="3.109375" customWidth="1"/>
    <col min="20" max="20" width="25.5546875" customWidth="1"/>
    <col min="21" max="36" width="5.5546875" customWidth="1"/>
    <col min="37" max="37" width="3.109375" customWidth="1"/>
    <col min="38" max="38" width="25.5546875" customWidth="1"/>
    <col min="39" max="54" width="5.5546875" customWidth="1"/>
    <col min="55" max="55" width="3.109375" customWidth="1"/>
    <col min="56" max="56" width="25.5546875" customWidth="1"/>
    <col min="57" max="72" width="5.5546875" customWidth="1"/>
  </cols>
  <sheetData>
    <row r="1" spans="1:72" ht="14.25" customHeight="1">
      <c r="A1" s="574" t="s">
        <v>71</v>
      </c>
      <c r="B1" s="561"/>
      <c r="C1" s="561"/>
      <c r="D1" s="561"/>
      <c r="E1" s="561"/>
      <c r="F1" s="561"/>
      <c r="G1" s="561"/>
      <c r="H1" s="561"/>
      <c r="I1" s="561"/>
      <c r="J1" s="561"/>
      <c r="K1" s="561"/>
      <c r="L1" s="561"/>
      <c r="M1" s="561"/>
      <c r="N1" s="561"/>
      <c r="O1" s="561"/>
      <c r="P1" s="561"/>
      <c r="Q1" s="561"/>
      <c r="R1" s="561"/>
      <c r="S1" s="230"/>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row>
    <row r="2" spans="1:72" ht="14.25" customHeight="1">
      <c r="A2" s="574" t="s">
        <v>212</v>
      </c>
      <c r="B2" s="561"/>
      <c r="C2" s="561"/>
      <c r="D2" s="561"/>
      <c r="E2" s="561"/>
      <c r="F2" s="561"/>
      <c r="G2" s="561"/>
      <c r="H2" s="561"/>
      <c r="I2" s="561"/>
      <c r="J2" s="561"/>
      <c r="K2" s="561"/>
      <c r="L2" s="561"/>
      <c r="M2" s="561"/>
      <c r="N2" s="561"/>
      <c r="O2" s="561"/>
      <c r="P2" s="561"/>
      <c r="Q2" s="561"/>
      <c r="R2" s="561"/>
      <c r="S2" s="230"/>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row>
    <row r="3" spans="1:72" ht="3.75" customHeight="1">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row>
    <row r="4" spans="1:72" ht="12" customHeight="1">
      <c r="A4" s="102"/>
      <c r="B4" s="103" t="s">
        <v>166</v>
      </c>
      <c r="C4" s="104" t="s">
        <v>167</v>
      </c>
      <c r="D4" s="105" t="s">
        <v>168</v>
      </c>
      <c r="E4" s="105" t="s">
        <v>169</v>
      </c>
      <c r="F4" s="105" t="s">
        <v>170</v>
      </c>
      <c r="G4" s="105" t="s">
        <v>171</v>
      </c>
      <c r="H4" s="105" t="s">
        <v>172</v>
      </c>
      <c r="I4" s="105" t="s">
        <v>173</v>
      </c>
      <c r="J4" s="105" t="s">
        <v>174</v>
      </c>
      <c r="K4" s="105" t="s">
        <v>175</v>
      </c>
      <c r="L4" s="105" t="s">
        <v>176</v>
      </c>
      <c r="M4" s="105" t="s">
        <v>177</v>
      </c>
      <c r="N4" s="105" t="s">
        <v>178</v>
      </c>
      <c r="O4" s="105" t="s">
        <v>179</v>
      </c>
      <c r="P4" s="105" t="s">
        <v>180</v>
      </c>
      <c r="Q4" s="105" t="s">
        <v>181</v>
      </c>
      <c r="R4" s="106" t="s">
        <v>182</v>
      </c>
      <c r="S4" s="101"/>
      <c r="T4" s="103" t="s">
        <v>166</v>
      </c>
      <c r="U4" s="104" t="s">
        <v>167</v>
      </c>
      <c r="V4" s="105" t="s">
        <v>168</v>
      </c>
      <c r="W4" s="105" t="s">
        <v>169</v>
      </c>
      <c r="X4" s="105" t="s">
        <v>170</v>
      </c>
      <c r="Y4" s="105" t="s">
        <v>171</v>
      </c>
      <c r="Z4" s="105" t="s">
        <v>172</v>
      </c>
      <c r="AA4" s="105" t="s">
        <v>173</v>
      </c>
      <c r="AB4" s="105" t="s">
        <v>174</v>
      </c>
      <c r="AC4" s="105" t="s">
        <v>175</v>
      </c>
      <c r="AD4" s="105" t="s">
        <v>176</v>
      </c>
      <c r="AE4" s="105" t="s">
        <v>177</v>
      </c>
      <c r="AF4" s="105" t="s">
        <v>178</v>
      </c>
      <c r="AG4" s="105" t="s">
        <v>179</v>
      </c>
      <c r="AH4" s="105" t="s">
        <v>180</v>
      </c>
      <c r="AI4" s="105" t="s">
        <v>181</v>
      </c>
      <c r="AJ4" s="106" t="s">
        <v>182</v>
      </c>
      <c r="AK4" s="101"/>
      <c r="AL4" s="103" t="s">
        <v>166</v>
      </c>
      <c r="AM4" s="104" t="s">
        <v>167</v>
      </c>
      <c r="AN4" s="105" t="s">
        <v>168</v>
      </c>
      <c r="AO4" s="105" t="s">
        <v>169</v>
      </c>
      <c r="AP4" s="105" t="s">
        <v>170</v>
      </c>
      <c r="AQ4" s="105" t="s">
        <v>171</v>
      </c>
      <c r="AR4" s="105" t="s">
        <v>172</v>
      </c>
      <c r="AS4" s="105" t="s">
        <v>173</v>
      </c>
      <c r="AT4" s="105" t="s">
        <v>174</v>
      </c>
      <c r="AU4" s="105" t="s">
        <v>175</v>
      </c>
      <c r="AV4" s="105" t="s">
        <v>176</v>
      </c>
      <c r="AW4" s="105" t="s">
        <v>177</v>
      </c>
      <c r="AX4" s="105" t="s">
        <v>178</v>
      </c>
      <c r="AY4" s="105" t="s">
        <v>179</v>
      </c>
      <c r="AZ4" s="105" t="s">
        <v>180</v>
      </c>
      <c r="BA4" s="105" t="s">
        <v>181</v>
      </c>
      <c r="BB4" s="106" t="s">
        <v>182</v>
      </c>
      <c r="BC4" s="101"/>
      <c r="BD4" s="103" t="s">
        <v>166</v>
      </c>
      <c r="BE4" s="104" t="s">
        <v>167</v>
      </c>
      <c r="BF4" s="105" t="s">
        <v>168</v>
      </c>
      <c r="BG4" s="105" t="s">
        <v>169</v>
      </c>
      <c r="BH4" s="105" t="s">
        <v>170</v>
      </c>
      <c r="BI4" s="105" t="s">
        <v>171</v>
      </c>
      <c r="BJ4" s="105" t="s">
        <v>172</v>
      </c>
      <c r="BK4" s="105" t="s">
        <v>173</v>
      </c>
      <c r="BL4" s="105" t="s">
        <v>174</v>
      </c>
      <c r="BM4" s="105" t="s">
        <v>175</v>
      </c>
      <c r="BN4" s="105" t="s">
        <v>176</v>
      </c>
      <c r="BO4" s="105" t="s">
        <v>177</v>
      </c>
      <c r="BP4" s="105" t="s">
        <v>178</v>
      </c>
      <c r="BQ4" s="105" t="s">
        <v>179</v>
      </c>
      <c r="BR4" s="105" t="s">
        <v>180</v>
      </c>
      <c r="BS4" s="105" t="s">
        <v>181</v>
      </c>
      <c r="BT4" s="106" t="s">
        <v>182</v>
      </c>
    </row>
    <row r="5" spans="1:72" ht="12" customHeight="1">
      <c r="A5" s="102"/>
      <c r="B5" s="107"/>
      <c r="C5" s="108" t="s">
        <v>184</v>
      </c>
      <c r="D5" s="109" t="s">
        <v>184</v>
      </c>
      <c r="E5" s="109" t="s">
        <v>184</v>
      </c>
      <c r="F5" s="109" t="s">
        <v>184</v>
      </c>
      <c r="G5" s="109" t="s">
        <v>184</v>
      </c>
      <c r="H5" s="109" t="s">
        <v>184</v>
      </c>
      <c r="I5" s="109" t="s">
        <v>184</v>
      </c>
      <c r="J5" s="109" t="s">
        <v>184</v>
      </c>
      <c r="K5" s="109" t="s">
        <v>184</v>
      </c>
      <c r="L5" s="109" t="s">
        <v>184</v>
      </c>
      <c r="M5" s="109" t="s">
        <v>184</v>
      </c>
      <c r="N5" s="109" t="s">
        <v>184</v>
      </c>
      <c r="O5" s="109" t="s">
        <v>184</v>
      </c>
      <c r="P5" s="109" t="s">
        <v>184</v>
      </c>
      <c r="Q5" s="109" t="s">
        <v>184</v>
      </c>
      <c r="R5" s="110" t="s">
        <v>184</v>
      </c>
      <c r="S5" s="101"/>
      <c r="T5" s="107"/>
      <c r="U5" s="108" t="s">
        <v>184</v>
      </c>
      <c r="V5" s="109" t="s">
        <v>184</v>
      </c>
      <c r="W5" s="109" t="s">
        <v>184</v>
      </c>
      <c r="X5" s="109" t="s">
        <v>184</v>
      </c>
      <c r="Y5" s="109" t="s">
        <v>184</v>
      </c>
      <c r="Z5" s="109" t="s">
        <v>184</v>
      </c>
      <c r="AA5" s="109" t="s">
        <v>184</v>
      </c>
      <c r="AB5" s="109" t="s">
        <v>184</v>
      </c>
      <c r="AC5" s="109" t="s">
        <v>184</v>
      </c>
      <c r="AD5" s="109" t="s">
        <v>184</v>
      </c>
      <c r="AE5" s="109" t="s">
        <v>184</v>
      </c>
      <c r="AF5" s="109" t="s">
        <v>184</v>
      </c>
      <c r="AG5" s="109" t="s">
        <v>184</v>
      </c>
      <c r="AH5" s="109" t="s">
        <v>184</v>
      </c>
      <c r="AI5" s="109" t="s">
        <v>184</v>
      </c>
      <c r="AJ5" s="110" t="s">
        <v>184</v>
      </c>
      <c r="AK5" s="101"/>
      <c r="AL5" s="107"/>
      <c r="AM5" s="108" t="s">
        <v>184</v>
      </c>
      <c r="AN5" s="109" t="s">
        <v>184</v>
      </c>
      <c r="AO5" s="109" t="s">
        <v>184</v>
      </c>
      <c r="AP5" s="109" t="s">
        <v>184</v>
      </c>
      <c r="AQ5" s="109" t="s">
        <v>184</v>
      </c>
      <c r="AR5" s="109" t="s">
        <v>184</v>
      </c>
      <c r="AS5" s="109" t="s">
        <v>184</v>
      </c>
      <c r="AT5" s="109" t="s">
        <v>184</v>
      </c>
      <c r="AU5" s="109" t="s">
        <v>184</v>
      </c>
      <c r="AV5" s="109" t="s">
        <v>184</v>
      </c>
      <c r="AW5" s="109" t="s">
        <v>184</v>
      </c>
      <c r="AX5" s="109" t="s">
        <v>184</v>
      </c>
      <c r="AY5" s="109" t="s">
        <v>184</v>
      </c>
      <c r="AZ5" s="109" t="s">
        <v>184</v>
      </c>
      <c r="BA5" s="109" t="s">
        <v>184</v>
      </c>
      <c r="BB5" s="110" t="s">
        <v>184</v>
      </c>
      <c r="BC5" s="101"/>
      <c r="BD5" s="107"/>
      <c r="BE5" s="108" t="s">
        <v>184</v>
      </c>
      <c r="BF5" s="109" t="s">
        <v>184</v>
      </c>
      <c r="BG5" s="109" t="s">
        <v>184</v>
      </c>
      <c r="BH5" s="109" t="s">
        <v>184</v>
      </c>
      <c r="BI5" s="109" t="s">
        <v>184</v>
      </c>
      <c r="BJ5" s="109" t="s">
        <v>184</v>
      </c>
      <c r="BK5" s="109" t="s">
        <v>184</v>
      </c>
      <c r="BL5" s="109" t="s">
        <v>184</v>
      </c>
      <c r="BM5" s="109" t="s">
        <v>184</v>
      </c>
      <c r="BN5" s="109" t="s">
        <v>184</v>
      </c>
      <c r="BO5" s="109" t="s">
        <v>184</v>
      </c>
      <c r="BP5" s="109" t="s">
        <v>184</v>
      </c>
      <c r="BQ5" s="109" t="s">
        <v>184</v>
      </c>
      <c r="BR5" s="109" t="s">
        <v>184</v>
      </c>
      <c r="BS5" s="109" t="s">
        <v>184</v>
      </c>
      <c r="BT5" s="110" t="s">
        <v>184</v>
      </c>
    </row>
    <row r="6" spans="1:72" ht="12" customHeight="1">
      <c r="A6" s="231"/>
      <c r="B6" s="111"/>
      <c r="C6" s="112" t="s">
        <v>168</v>
      </c>
      <c r="D6" s="113" t="s">
        <v>169</v>
      </c>
      <c r="E6" s="113" t="s">
        <v>170</v>
      </c>
      <c r="F6" s="113" t="s">
        <v>171</v>
      </c>
      <c r="G6" s="113" t="s">
        <v>172</v>
      </c>
      <c r="H6" s="113" t="s">
        <v>173</v>
      </c>
      <c r="I6" s="113" t="s">
        <v>174</v>
      </c>
      <c r="J6" s="113" t="s">
        <v>175</v>
      </c>
      <c r="K6" s="113" t="s">
        <v>176</v>
      </c>
      <c r="L6" s="113" t="s">
        <v>177</v>
      </c>
      <c r="M6" s="113" t="s">
        <v>178</v>
      </c>
      <c r="N6" s="113" t="s">
        <v>179</v>
      </c>
      <c r="O6" s="113" t="s">
        <v>180</v>
      </c>
      <c r="P6" s="113" t="s">
        <v>181</v>
      </c>
      <c r="Q6" s="113" t="s">
        <v>182</v>
      </c>
      <c r="R6" s="114" t="s">
        <v>185</v>
      </c>
      <c r="S6" s="101"/>
      <c r="T6" s="111"/>
      <c r="U6" s="139" t="s">
        <v>168</v>
      </c>
      <c r="V6" s="140" t="s">
        <v>169</v>
      </c>
      <c r="W6" s="140" t="s">
        <v>170</v>
      </c>
      <c r="X6" s="140" t="s">
        <v>171</v>
      </c>
      <c r="Y6" s="140" t="s">
        <v>172</v>
      </c>
      <c r="Z6" s="140" t="s">
        <v>173</v>
      </c>
      <c r="AA6" s="140" t="s">
        <v>174</v>
      </c>
      <c r="AB6" s="140" t="s">
        <v>175</v>
      </c>
      <c r="AC6" s="140" t="s">
        <v>176</v>
      </c>
      <c r="AD6" s="140" t="s">
        <v>177</v>
      </c>
      <c r="AE6" s="140" t="s">
        <v>178</v>
      </c>
      <c r="AF6" s="140" t="s">
        <v>179</v>
      </c>
      <c r="AG6" s="140" t="s">
        <v>180</v>
      </c>
      <c r="AH6" s="140" t="s">
        <v>181</v>
      </c>
      <c r="AI6" s="140" t="s">
        <v>182</v>
      </c>
      <c r="AJ6" s="141" t="s">
        <v>185</v>
      </c>
      <c r="AK6" s="101"/>
      <c r="AL6" s="111"/>
      <c r="AM6" s="139" t="s">
        <v>168</v>
      </c>
      <c r="AN6" s="140" t="s">
        <v>169</v>
      </c>
      <c r="AO6" s="140" t="s">
        <v>170</v>
      </c>
      <c r="AP6" s="140" t="s">
        <v>171</v>
      </c>
      <c r="AQ6" s="140" t="s">
        <v>172</v>
      </c>
      <c r="AR6" s="140" t="s">
        <v>173</v>
      </c>
      <c r="AS6" s="140" t="s">
        <v>174</v>
      </c>
      <c r="AT6" s="140" t="s">
        <v>175</v>
      </c>
      <c r="AU6" s="140" t="s">
        <v>176</v>
      </c>
      <c r="AV6" s="140" t="s">
        <v>177</v>
      </c>
      <c r="AW6" s="140" t="s">
        <v>178</v>
      </c>
      <c r="AX6" s="140" t="s">
        <v>179</v>
      </c>
      <c r="AY6" s="140" t="s">
        <v>180</v>
      </c>
      <c r="AZ6" s="140" t="s">
        <v>181</v>
      </c>
      <c r="BA6" s="140" t="s">
        <v>182</v>
      </c>
      <c r="BB6" s="141" t="s">
        <v>185</v>
      </c>
      <c r="BC6" s="101"/>
      <c r="BD6" s="111"/>
      <c r="BE6" s="139" t="s">
        <v>168</v>
      </c>
      <c r="BF6" s="140" t="s">
        <v>169</v>
      </c>
      <c r="BG6" s="140" t="s">
        <v>170</v>
      </c>
      <c r="BH6" s="140" t="s">
        <v>171</v>
      </c>
      <c r="BI6" s="140" t="s">
        <v>172</v>
      </c>
      <c r="BJ6" s="140" t="s">
        <v>173</v>
      </c>
      <c r="BK6" s="140" t="s">
        <v>174</v>
      </c>
      <c r="BL6" s="140" t="s">
        <v>175</v>
      </c>
      <c r="BM6" s="140" t="s">
        <v>176</v>
      </c>
      <c r="BN6" s="140" t="s">
        <v>177</v>
      </c>
      <c r="BO6" s="140" t="s">
        <v>178</v>
      </c>
      <c r="BP6" s="140" t="s">
        <v>179</v>
      </c>
      <c r="BQ6" s="140" t="s">
        <v>180</v>
      </c>
      <c r="BR6" s="140" t="s">
        <v>181</v>
      </c>
      <c r="BS6" s="140" t="s">
        <v>182</v>
      </c>
      <c r="BT6" s="141" t="s">
        <v>185</v>
      </c>
    </row>
    <row r="7" spans="1:72" ht="12" customHeight="1">
      <c r="A7" s="142" t="s">
        <v>213</v>
      </c>
      <c r="B7" s="181" t="s">
        <v>214</v>
      </c>
      <c r="C7" s="182">
        <v>21</v>
      </c>
      <c r="D7" s="117">
        <v>49</v>
      </c>
      <c r="E7" s="232">
        <v>57</v>
      </c>
      <c r="F7" s="232">
        <v>55</v>
      </c>
      <c r="G7" s="117">
        <v>60</v>
      </c>
      <c r="H7" s="117">
        <v>49</v>
      </c>
      <c r="I7" s="117">
        <v>17</v>
      </c>
      <c r="J7" s="117">
        <v>53</v>
      </c>
      <c r="K7" s="117">
        <v>17</v>
      </c>
      <c r="L7" s="117">
        <v>24</v>
      </c>
      <c r="M7" s="117">
        <v>25</v>
      </c>
      <c r="N7" s="117">
        <v>18</v>
      </c>
      <c r="O7" s="117">
        <v>32</v>
      </c>
      <c r="P7" s="117">
        <v>4</v>
      </c>
      <c r="Q7" s="117">
        <v>2</v>
      </c>
      <c r="R7" s="119"/>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row>
    <row r="8" spans="1:72" ht="12" customHeight="1">
      <c r="A8" s="120"/>
      <c r="B8" s="116" t="s">
        <v>242</v>
      </c>
      <c r="C8" s="126">
        <v>9</v>
      </c>
      <c r="D8" s="101">
        <v>3</v>
      </c>
      <c r="E8" s="147"/>
      <c r="F8" s="147">
        <v>1</v>
      </c>
      <c r="G8" s="101">
        <v>3</v>
      </c>
      <c r="H8" s="101">
        <v>11</v>
      </c>
      <c r="I8" s="101"/>
      <c r="J8" s="101"/>
      <c r="K8" s="101"/>
      <c r="L8" s="101"/>
      <c r="M8" s="101"/>
      <c r="N8" s="101"/>
      <c r="O8" s="101"/>
      <c r="P8" s="101"/>
      <c r="Q8" s="101"/>
      <c r="R8" s="128"/>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row>
    <row r="9" spans="1:72" ht="12" customHeight="1">
      <c r="A9" s="120"/>
      <c r="B9" s="116" t="s">
        <v>243</v>
      </c>
      <c r="C9" s="126">
        <v>3</v>
      </c>
      <c r="D9" s="101"/>
      <c r="E9" s="147"/>
      <c r="F9" s="147">
        <v>2</v>
      </c>
      <c r="G9" s="101">
        <v>1</v>
      </c>
      <c r="H9" s="101">
        <v>0</v>
      </c>
      <c r="I9" s="101">
        <v>1</v>
      </c>
      <c r="J9" s="101">
        <v>3</v>
      </c>
      <c r="K9" s="101">
        <v>1</v>
      </c>
      <c r="L9" s="101">
        <v>1</v>
      </c>
      <c r="M9" s="101"/>
      <c r="N9" s="101"/>
      <c r="O9" s="101"/>
      <c r="P9" s="101"/>
      <c r="Q9" s="101"/>
      <c r="R9" s="128"/>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row>
    <row r="10" spans="1:72" ht="12" customHeight="1">
      <c r="A10" s="120"/>
      <c r="B10" s="116" t="s">
        <v>244</v>
      </c>
      <c r="C10" s="126"/>
      <c r="D10" s="101"/>
      <c r="E10" s="147"/>
      <c r="F10" s="147">
        <v>3</v>
      </c>
      <c r="G10" s="101">
        <v>1</v>
      </c>
      <c r="H10" s="101">
        <v>18</v>
      </c>
      <c r="I10" s="101">
        <v>1</v>
      </c>
      <c r="J10" s="101"/>
      <c r="K10" s="101"/>
      <c r="L10" s="101"/>
      <c r="M10" s="101"/>
      <c r="N10" s="101"/>
      <c r="O10" s="101">
        <v>1</v>
      </c>
      <c r="P10" s="101"/>
      <c r="Q10" s="101"/>
      <c r="R10" s="128"/>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row>
    <row r="11" spans="1:72" ht="12" customHeight="1">
      <c r="A11" s="120"/>
      <c r="B11" s="116" t="s">
        <v>248</v>
      </c>
      <c r="C11" s="126">
        <v>6</v>
      </c>
      <c r="D11" s="101">
        <v>2</v>
      </c>
      <c r="E11" s="147">
        <v>5</v>
      </c>
      <c r="F11" s="147">
        <v>8</v>
      </c>
      <c r="G11" s="101">
        <v>12</v>
      </c>
      <c r="H11" s="101">
        <v>2</v>
      </c>
      <c r="I11" s="101">
        <v>2</v>
      </c>
      <c r="J11" s="101">
        <v>8</v>
      </c>
      <c r="K11" s="101">
        <v>1</v>
      </c>
      <c r="L11" s="101">
        <v>1</v>
      </c>
      <c r="M11" s="101"/>
      <c r="N11" s="101"/>
      <c r="O11" s="101"/>
      <c r="P11" s="101"/>
      <c r="Q11" s="101"/>
      <c r="R11" s="128"/>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row>
    <row r="12" spans="1:72" ht="12" customHeight="1">
      <c r="A12" s="120"/>
      <c r="B12" s="116" t="s">
        <v>246</v>
      </c>
      <c r="C12" s="126">
        <v>1</v>
      </c>
      <c r="D12" s="101">
        <v>3</v>
      </c>
      <c r="E12" s="147"/>
      <c r="F12" s="147">
        <v>2</v>
      </c>
      <c r="G12" s="101">
        <v>3</v>
      </c>
      <c r="H12" s="101">
        <v>14</v>
      </c>
      <c r="I12" s="101"/>
      <c r="J12" s="101"/>
      <c r="K12" s="101"/>
      <c r="L12" s="101">
        <v>1</v>
      </c>
      <c r="M12" s="101"/>
      <c r="N12" s="101"/>
      <c r="O12" s="101"/>
      <c r="P12" s="101"/>
      <c r="Q12" s="101"/>
      <c r="R12" s="128"/>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row>
    <row r="13" spans="1:72" ht="12" customHeight="1">
      <c r="A13" s="120"/>
      <c r="B13" s="121" t="s">
        <v>238</v>
      </c>
      <c r="C13" s="122">
        <v>15</v>
      </c>
      <c r="D13" s="123">
        <v>26</v>
      </c>
      <c r="E13" s="233">
        <v>20</v>
      </c>
      <c r="F13" s="148">
        <v>20</v>
      </c>
      <c r="G13" s="123">
        <v>22</v>
      </c>
      <c r="H13" s="123">
        <v>35</v>
      </c>
      <c r="I13" s="123">
        <v>3</v>
      </c>
      <c r="J13" s="123">
        <v>7</v>
      </c>
      <c r="K13" s="123">
        <v>2</v>
      </c>
      <c r="L13" s="123">
        <v>6</v>
      </c>
      <c r="M13" s="123"/>
      <c r="N13" s="123"/>
      <c r="O13" s="123">
        <v>2</v>
      </c>
      <c r="P13" s="123"/>
      <c r="Q13" s="123"/>
      <c r="R13" s="124"/>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row>
    <row r="14" spans="1:72" ht="12" customHeight="1">
      <c r="A14" s="120"/>
      <c r="B14" s="121" t="s">
        <v>239</v>
      </c>
      <c r="C14" s="160"/>
      <c r="D14" s="161"/>
      <c r="E14" s="234"/>
      <c r="F14" s="149"/>
      <c r="G14" s="161"/>
      <c r="H14" s="161"/>
      <c r="I14" s="161"/>
      <c r="J14" s="161"/>
      <c r="K14" s="161"/>
      <c r="L14" s="161"/>
      <c r="M14" s="161"/>
      <c r="N14" s="161"/>
      <c r="O14" s="161"/>
      <c r="P14" s="161"/>
      <c r="Q14" s="161"/>
      <c r="R14" s="162"/>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row>
    <row r="15" spans="1:72" ht="12" customHeight="1">
      <c r="A15" s="120"/>
      <c r="B15" s="138" t="s">
        <v>301</v>
      </c>
      <c r="C15" s="235"/>
      <c r="D15" s="236"/>
      <c r="E15" s="236"/>
      <c r="F15" s="236"/>
      <c r="G15" s="236"/>
      <c r="H15" s="236"/>
      <c r="I15" s="236"/>
      <c r="J15" s="236"/>
      <c r="K15" s="236"/>
      <c r="L15" s="236"/>
      <c r="M15" s="236"/>
      <c r="N15" s="236"/>
      <c r="O15" s="236"/>
      <c r="P15" s="236"/>
      <c r="Q15" s="236"/>
      <c r="R15" s="237"/>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row>
    <row r="16" spans="1:72" ht="12" customHeight="1">
      <c r="A16" s="120"/>
      <c r="B16" s="138" t="s">
        <v>302</v>
      </c>
      <c r="C16" s="235"/>
      <c r="D16" s="236"/>
      <c r="E16" s="236"/>
      <c r="F16" s="236"/>
      <c r="G16" s="236"/>
      <c r="H16" s="236"/>
      <c r="I16" s="236"/>
      <c r="J16" s="236"/>
      <c r="K16" s="236"/>
      <c r="L16" s="236"/>
      <c r="M16" s="236"/>
      <c r="N16" s="236"/>
      <c r="O16" s="236"/>
      <c r="P16" s="236"/>
      <c r="Q16" s="236"/>
      <c r="R16" s="237"/>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row>
    <row r="17" spans="1:72" ht="12" customHeight="1">
      <c r="A17" s="120"/>
      <c r="B17" s="238" t="s">
        <v>303</v>
      </c>
      <c r="C17" s="239"/>
      <c r="D17" s="240"/>
      <c r="E17" s="240"/>
      <c r="F17" s="240"/>
      <c r="G17" s="240"/>
      <c r="H17" s="240"/>
      <c r="I17" s="240"/>
      <c r="J17" s="240"/>
      <c r="K17" s="240"/>
      <c r="L17" s="240"/>
      <c r="M17" s="240"/>
      <c r="N17" s="240"/>
      <c r="O17" s="240"/>
      <c r="P17" s="240"/>
      <c r="Q17" s="240"/>
      <c r="R17" s="24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row>
    <row r="18" spans="1:72" ht="12" customHeight="1">
      <c r="A18" s="120"/>
      <c r="B18" s="138" t="s">
        <v>250</v>
      </c>
      <c r="C18" s="235"/>
      <c r="D18" s="236"/>
      <c r="E18" s="236"/>
      <c r="F18" s="236"/>
      <c r="G18" s="236"/>
      <c r="H18" s="236"/>
      <c r="I18" s="236"/>
      <c r="J18" s="236"/>
      <c r="K18" s="236"/>
      <c r="L18" s="236"/>
      <c r="M18" s="236"/>
      <c r="N18" s="236"/>
      <c r="O18" s="236"/>
      <c r="P18" s="236"/>
      <c r="Q18" s="236"/>
      <c r="R18" s="237"/>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row>
    <row r="19" spans="1:72" ht="12" customHeight="1">
      <c r="A19" s="120"/>
      <c r="B19" s="138" t="s">
        <v>251</v>
      </c>
      <c r="C19" s="235"/>
      <c r="D19" s="236"/>
      <c r="E19" s="236"/>
      <c r="F19" s="236"/>
      <c r="G19" s="236"/>
      <c r="H19" s="236"/>
      <c r="I19" s="236"/>
      <c r="J19" s="236"/>
      <c r="K19" s="236"/>
      <c r="L19" s="236"/>
      <c r="M19" s="236"/>
      <c r="N19" s="236"/>
      <c r="O19" s="236"/>
      <c r="P19" s="236"/>
      <c r="Q19" s="236"/>
      <c r="R19" s="237"/>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row>
    <row r="20" spans="1:72" ht="12" customHeight="1">
      <c r="A20" s="120"/>
      <c r="B20" s="138" t="s">
        <v>252</v>
      </c>
      <c r="C20" s="235"/>
      <c r="D20" s="236"/>
      <c r="E20" s="236"/>
      <c r="F20" s="236"/>
      <c r="G20" s="236"/>
      <c r="H20" s="236"/>
      <c r="I20" s="236"/>
      <c r="J20" s="236"/>
      <c r="K20" s="236"/>
      <c r="L20" s="236"/>
      <c r="M20" s="236"/>
      <c r="N20" s="236"/>
      <c r="O20" s="236"/>
      <c r="P20" s="236"/>
      <c r="Q20" s="236"/>
      <c r="R20" s="237"/>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row>
    <row r="21" spans="1:72" ht="12" customHeight="1">
      <c r="A21" s="120"/>
      <c r="B21" s="138" t="s">
        <v>253</v>
      </c>
      <c r="C21" s="235"/>
      <c r="D21" s="236"/>
      <c r="E21" s="236"/>
      <c r="F21" s="236"/>
      <c r="G21" s="236"/>
      <c r="H21" s="236"/>
      <c r="I21" s="236"/>
      <c r="J21" s="236"/>
      <c r="K21" s="236"/>
      <c r="L21" s="236"/>
      <c r="M21" s="236"/>
      <c r="N21" s="236"/>
      <c r="O21" s="236"/>
      <c r="P21" s="236"/>
      <c r="Q21" s="236"/>
      <c r="R21" s="237"/>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row>
    <row r="22" spans="1:72" ht="12" customHeight="1">
      <c r="A22" s="120"/>
      <c r="B22" s="138" t="s">
        <v>254</v>
      </c>
      <c r="C22" s="235"/>
      <c r="D22" s="236"/>
      <c r="E22" s="236"/>
      <c r="F22" s="236"/>
      <c r="G22" s="236"/>
      <c r="H22" s="236"/>
      <c r="I22" s="236"/>
      <c r="J22" s="236"/>
      <c r="K22" s="236"/>
      <c r="L22" s="236"/>
      <c r="M22" s="236"/>
      <c r="N22" s="236"/>
      <c r="O22" s="236"/>
      <c r="P22" s="236"/>
      <c r="Q22" s="236"/>
      <c r="R22" s="237"/>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row>
    <row r="23" spans="1:72" ht="12" customHeight="1">
      <c r="A23" s="120"/>
      <c r="B23" s="138" t="s">
        <v>255</v>
      </c>
      <c r="C23" s="235"/>
      <c r="D23" s="236"/>
      <c r="E23" s="236"/>
      <c r="F23" s="236"/>
      <c r="G23" s="236"/>
      <c r="H23" s="236"/>
      <c r="I23" s="236"/>
      <c r="J23" s="236"/>
      <c r="K23" s="236"/>
      <c r="L23" s="236"/>
      <c r="M23" s="236"/>
      <c r="N23" s="236"/>
      <c r="O23" s="236"/>
      <c r="P23" s="236"/>
      <c r="Q23" s="236"/>
      <c r="R23" s="237"/>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row>
    <row r="24" spans="1:72" ht="12" customHeight="1">
      <c r="A24" s="120"/>
      <c r="B24" s="183" t="s">
        <v>256</v>
      </c>
      <c r="C24" s="242"/>
      <c r="D24" s="243"/>
      <c r="E24" s="243"/>
      <c r="F24" s="243"/>
      <c r="G24" s="243"/>
      <c r="H24" s="243"/>
      <c r="I24" s="243"/>
      <c r="J24" s="243"/>
      <c r="K24" s="243"/>
      <c r="L24" s="243"/>
      <c r="M24" s="243"/>
      <c r="N24" s="243"/>
      <c r="O24" s="243"/>
      <c r="P24" s="243"/>
      <c r="Q24" s="243"/>
      <c r="R24" s="244"/>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row>
    <row r="25" spans="1:72" ht="12" customHeight="1">
      <c r="A25" s="120"/>
      <c r="B25" s="245" t="s">
        <v>10</v>
      </c>
      <c r="C25" s="235"/>
      <c r="D25" s="236"/>
      <c r="E25" s="236"/>
      <c r="F25" s="236"/>
      <c r="G25" s="236"/>
      <c r="H25" s="236"/>
      <c r="I25" s="236"/>
      <c r="J25" s="236"/>
      <c r="K25" s="236"/>
      <c r="L25" s="236"/>
      <c r="M25" s="236"/>
      <c r="N25" s="236"/>
      <c r="O25" s="236"/>
      <c r="P25" s="236"/>
      <c r="Q25" s="236"/>
      <c r="R25" s="237"/>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row>
    <row r="26" spans="1:72" ht="12" customHeight="1">
      <c r="A26" s="120"/>
      <c r="B26" s="138" t="s">
        <v>11</v>
      </c>
      <c r="C26" s="235"/>
      <c r="D26" s="236"/>
      <c r="E26" s="236"/>
      <c r="F26" s="236"/>
      <c r="G26" s="236"/>
      <c r="H26" s="236"/>
      <c r="I26" s="236"/>
      <c r="J26" s="236"/>
      <c r="K26" s="236"/>
      <c r="L26" s="236"/>
      <c r="M26" s="236"/>
      <c r="N26" s="236"/>
      <c r="O26" s="236"/>
      <c r="P26" s="236"/>
      <c r="Q26" s="236"/>
      <c r="R26" s="237"/>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row>
    <row r="27" spans="1:72" ht="12" customHeight="1">
      <c r="A27" s="120"/>
      <c r="B27" s="138" t="s">
        <v>259</v>
      </c>
      <c r="C27" s="235"/>
      <c r="D27" s="236"/>
      <c r="E27" s="236"/>
      <c r="F27" s="236"/>
      <c r="G27" s="236"/>
      <c r="H27" s="236"/>
      <c r="I27" s="236"/>
      <c r="J27" s="236"/>
      <c r="K27" s="236"/>
      <c r="L27" s="236"/>
      <c r="M27" s="236"/>
      <c r="N27" s="236"/>
      <c r="O27" s="236"/>
      <c r="P27" s="236"/>
      <c r="Q27" s="236"/>
      <c r="R27" s="237"/>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row>
    <row r="28" spans="1:72" ht="12" customHeight="1">
      <c r="A28" s="120"/>
      <c r="B28" s="138" t="s">
        <v>13</v>
      </c>
      <c r="C28" s="235"/>
      <c r="D28" s="236"/>
      <c r="E28" s="236"/>
      <c r="F28" s="236"/>
      <c r="G28" s="236"/>
      <c r="H28" s="236"/>
      <c r="I28" s="236"/>
      <c r="J28" s="236"/>
      <c r="K28" s="236"/>
      <c r="L28" s="236"/>
      <c r="M28" s="236"/>
      <c r="N28" s="236"/>
      <c r="O28" s="236"/>
      <c r="P28" s="236"/>
      <c r="Q28" s="236"/>
      <c r="R28" s="237"/>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row>
    <row r="29" spans="1:72" ht="12" customHeight="1">
      <c r="A29" s="120"/>
      <c r="B29" s="116" t="s">
        <v>260</v>
      </c>
      <c r="C29" s="235"/>
      <c r="D29" s="236"/>
      <c r="E29" s="236"/>
      <c r="F29" s="236"/>
      <c r="G29" s="236"/>
      <c r="H29" s="236"/>
      <c r="I29" s="236"/>
      <c r="J29" s="236"/>
      <c r="K29" s="236"/>
      <c r="L29" s="236"/>
      <c r="M29" s="236"/>
      <c r="N29" s="236"/>
      <c r="O29" s="236"/>
      <c r="P29" s="236"/>
      <c r="Q29" s="236"/>
      <c r="R29" s="237"/>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row>
    <row r="30" spans="1:72" ht="12" customHeight="1">
      <c r="A30" s="120"/>
      <c r="B30" s="246" t="s">
        <v>304</v>
      </c>
      <c r="C30" s="239"/>
      <c r="D30" s="240"/>
      <c r="E30" s="240"/>
      <c r="F30" s="240"/>
      <c r="G30" s="240"/>
      <c r="H30" s="240"/>
      <c r="I30" s="240"/>
      <c r="J30" s="240"/>
      <c r="K30" s="240"/>
      <c r="L30" s="240"/>
      <c r="M30" s="240"/>
      <c r="N30" s="240"/>
      <c r="O30" s="240"/>
      <c r="P30" s="240"/>
      <c r="Q30" s="240"/>
      <c r="R30" s="24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c r="BO30" s="101"/>
      <c r="BP30" s="101"/>
      <c r="BQ30" s="101"/>
      <c r="BR30" s="101"/>
      <c r="BS30" s="101"/>
      <c r="BT30" s="101"/>
    </row>
    <row r="31" spans="1:72" ht="12" customHeight="1">
      <c r="A31" s="120"/>
      <c r="B31" s="247" t="s">
        <v>305</v>
      </c>
      <c r="C31" s="239"/>
      <c r="D31" s="240"/>
      <c r="E31" s="240"/>
      <c r="F31" s="240"/>
      <c r="G31" s="240"/>
      <c r="H31" s="240"/>
      <c r="I31" s="240"/>
      <c r="J31" s="240"/>
      <c r="K31" s="240"/>
      <c r="L31" s="240"/>
      <c r="M31" s="240"/>
      <c r="N31" s="240"/>
      <c r="O31" s="240"/>
      <c r="P31" s="240"/>
      <c r="Q31" s="240"/>
      <c r="R31" s="24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c r="BT31" s="101"/>
    </row>
    <row r="32" spans="1:72" ht="12" customHeight="1">
      <c r="A32" s="120"/>
      <c r="B32" s="247" t="s">
        <v>306</v>
      </c>
      <c r="C32" s="239"/>
      <c r="D32" s="240"/>
      <c r="E32" s="240"/>
      <c r="F32" s="240"/>
      <c r="G32" s="240"/>
      <c r="H32" s="240"/>
      <c r="I32" s="240"/>
      <c r="J32" s="240"/>
      <c r="K32" s="240"/>
      <c r="L32" s="240"/>
      <c r="M32" s="240"/>
      <c r="N32" s="240"/>
      <c r="O32" s="240"/>
      <c r="P32" s="240"/>
      <c r="Q32" s="240"/>
      <c r="R32" s="24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row>
    <row r="33" spans="1:72" ht="12" customHeight="1">
      <c r="A33" s="120"/>
      <c r="B33" s="247" t="s">
        <v>307</v>
      </c>
      <c r="C33" s="239"/>
      <c r="D33" s="240"/>
      <c r="E33" s="240"/>
      <c r="F33" s="240"/>
      <c r="G33" s="240"/>
      <c r="H33" s="240"/>
      <c r="I33" s="240"/>
      <c r="J33" s="240"/>
      <c r="K33" s="240"/>
      <c r="L33" s="240"/>
      <c r="M33" s="240"/>
      <c r="N33" s="240"/>
      <c r="O33" s="240"/>
      <c r="P33" s="240"/>
      <c r="Q33" s="240"/>
      <c r="R33" s="24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row>
    <row r="34" spans="1:72" ht="12" customHeight="1">
      <c r="A34" s="120"/>
      <c r="B34" s="247" t="s">
        <v>308</v>
      </c>
      <c r="C34" s="239"/>
      <c r="D34" s="240"/>
      <c r="E34" s="240"/>
      <c r="F34" s="240"/>
      <c r="G34" s="240"/>
      <c r="H34" s="240"/>
      <c r="I34" s="240"/>
      <c r="J34" s="240"/>
      <c r="K34" s="240"/>
      <c r="L34" s="240"/>
      <c r="M34" s="240"/>
      <c r="N34" s="240"/>
      <c r="O34" s="240"/>
      <c r="P34" s="240"/>
      <c r="Q34" s="240"/>
      <c r="R34" s="24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row>
    <row r="35" spans="1:72" ht="12" customHeight="1">
      <c r="A35" s="120"/>
      <c r="B35" s="247" t="s">
        <v>309</v>
      </c>
      <c r="C35" s="239"/>
      <c r="D35" s="240"/>
      <c r="E35" s="240"/>
      <c r="F35" s="240"/>
      <c r="G35" s="240"/>
      <c r="H35" s="240"/>
      <c r="I35" s="240"/>
      <c r="J35" s="240"/>
      <c r="K35" s="240"/>
      <c r="L35" s="240"/>
      <c r="M35" s="240"/>
      <c r="N35" s="240"/>
      <c r="O35" s="240"/>
      <c r="P35" s="240"/>
      <c r="Q35" s="240"/>
      <c r="R35" s="24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row>
    <row r="36" spans="1:72" ht="12" customHeight="1">
      <c r="A36" s="120"/>
      <c r="B36" s="247" t="s">
        <v>48</v>
      </c>
      <c r="C36" s="239"/>
      <c r="D36" s="240"/>
      <c r="E36" s="240"/>
      <c r="F36" s="240"/>
      <c r="G36" s="240"/>
      <c r="H36" s="240"/>
      <c r="I36" s="240"/>
      <c r="J36" s="240"/>
      <c r="K36" s="240"/>
      <c r="L36" s="240"/>
      <c r="M36" s="240"/>
      <c r="N36" s="240"/>
      <c r="O36" s="240"/>
      <c r="P36" s="240"/>
      <c r="Q36" s="240"/>
      <c r="R36" s="24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row>
    <row r="37" spans="1:72" ht="12" customHeight="1">
      <c r="A37" s="120"/>
      <c r="B37" s="247" t="s">
        <v>49</v>
      </c>
      <c r="C37" s="239"/>
      <c r="D37" s="240"/>
      <c r="E37" s="240"/>
      <c r="F37" s="240"/>
      <c r="G37" s="240"/>
      <c r="H37" s="240"/>
      <c r="I37" s="240"/>
      <c r="J37" s="240"/>
      <c r="K37" s="240"/>
      <c r="L37" s="240"/>
      <c r="M37" s="240"/>
      <c r="N37" s="240"/>
      <c r="O37" s="240"/>
      <c r="P37" s="240"/>
      <c r="Q37" s="240"/>
      <c r="R37" s="24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row>
    <row r="38" spans="1:72" ht="12" customHeight="1">
      <c r="A38" s="120"/>
      <c r="B38" s="138" t="s">
        <v>310</v>
      </c>
      <c r="C38" s="235"/>
      <c r="D38" s="236"/>
      <c r="E38" s="236"/>
      <c r="F38" s="236"/>
      <c r="G38" s="236"/>
      <c r="H38" s="236"/>
      <c r="I38" s="236"/>
      <c r="J38" s="236"/>
      <c r="K38" s="236"/>
      <c r="L38" s="236"/>
      <c r="M38" s="236"/>
      <c r="N38" s="236"/>
      <c r="O38" s="236"/>
      <c r="P38" s="236"/>
      <c r="Q38" s="236"/>
      <c r="R38" s="237"/>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row>
    <row r="39" spans="1:72" ht="12" customHeight="1">
      <c r="A39" s="120"/>
      <c r="B39" s="138" t="s">
        <v>311</v>
      </c>
      <c r="C39" s="235"/>
      <c r="D39" s="236"/>
      <c r="E39" s="236"/>
      <c r="F39" s="236"/>
      <c r="G39" s="236"/>
      <c r="H39" s="236"/>
      <c r="I39" s="236"/>
      <c r="J39" s="236"/>
      <c r="K39" s="236"/>
      <c r="L39" s="236"/>
      <c r="M39" s="236"/>
      <c r="N39" s="236"/>
      <c r="O39" s="236"/>
      <c r="P39" s="236"/>
      <c r="Q39" s="236"/>
      <c r="R39" s="237"/>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row>
    <row r="40" spans="1:72" ht="12" customHeight="1">
      <c r="A40" s="120"/>
      <c r="B40" s="138" t="s">
        <v>312</v>
      </c>
      <c r="C40" s="235"/>
      <c r="D40" s="236"/>
      <c r="E40" s="236"/>
      <c r="F40" s="236"/>
      <c r="G40" s="236"/>
      <c r="H40" s="236"/>
      <c r="I40" s="236"/>
      <c r="J40" s="236"/>
      <c r="K40" s="236"/>
      <c r="L40" s="236"/>
      <c r="M40" s="236"/>
      <c r="N40" s="236"/>
      <c r="O40" s="236"/>
      <c r="P40" s="236"/>
      <c r="Q40" s="236"/>
      <c r="R40" s="237"/>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row>
    <row r="41" spans="1:72" ht="12" customHeight="1">
      <c r="A41" s="120"/>
      <c r="B41" s="138" t="s">
        <v>313</v>
      </c>
      <c r="C41" s="235"/>
      <c r="D41" s="236"/>
      <c r="E41" s="236"/>
      <c r="F41" s="236"/>
      <c r="G41" s="236"/>
      <c r="H41" s="236"/>
      <c r="I41" s="236"/>
      <c r="J41" s="236"/>
      <c r="K41" s="236"/>
      <c r="L41" s="236"/>
      <c r="M41" s="236"/>
      <c r="N41" s="236"/>
      <c r="O41" s="236"/>
      <c r="P41" s="236"/>
      <c r="Q41" s="236"/>
      <c r="R41" s="237"/>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row>
    <row r="42" spans="1:72" ht="12" customHeight="1">
      <c r="A42" s="120"/>
      <c r="B42" s="248" t="s">
        <v>37</v>
      </c>
      <c r="C42" s="239"/>
      <c r="D42" s="240"/>
      <c r="E42" s="240"/>
      <c r="F42" s="240"/>
      <c r="G42" s="240"/>
      <c r="H42" s="240"/>
      <c r="I42" s="240"/>
      <c r="J42" s="240"/>
      <c r="K42" s="240"/>
      <c r="L42" s="240"/>
      <c r="M42" s="240"/>
      <c r="N42" s="240"/>
      <c r="O42" s="240"/>
      <c r="P42" s="240"/>
      <c r="Q42" s="240"/>
      <c r="R42" s="24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row>
    <row r="43" spans="1:72" ht="12" customHeight="1">
      <c r="A43" s="120"/>
      <c r="B43" s="247" t="s">
        <v>38</v>
      </c>
      <c r="C43" s="239"/>
      <c r="D43" s="240"/>
      <c r="E43" s="240"/>
      <c r="F43" s="240"/>
      <c r="G43" s="240"/>
      <c r="H43" s="240"/>
      <c r="I43" s="240"/>
      <c r="J43" s="240"/>
      <c r="K43" s="240"/>
      <c r="L43" s="240"/>
      <c r="M43" s="240"/>
      <c r="N43" s="240"/>
      <c r="O43" s="240"/>
      <c r="P43" s="240"/>
      <c r="Q43" s="240"/>
      <c r="R43" s="24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row>
    <row r="44" spans="1:72" ht="12" customHeight="1">
      <c r="A44" s="120"/>
      <c r="B44" s="238" t="s">
        <v>39</v>
      </c>
      <c r="C44" s="239"/>
      <c r="D44" s="240"/>
      <c r="E44" s="240"/>
      <c r="F44" s="240"/>
      <c r="G44" s="240"/>
      <c r="H44" s="240"/>
      <c r="I44" s="240"/>
      <c r="J44" s="240"/>
      <c r="K44" s="240"/>
      <c r="L44" s="240"/>
      <c r="M44" s="240"/>
      <c r="N44" s="240"/>
      <c r="O44" s="240"/>
      <c r="P44" s="240"/>
      <c r="Q44" s="240"/>
      <c r="R44" s="24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row>
    <row r="45" spans="1:72" ht="12" customHeight="1">
      <c r="A45" s="120"/>
      <c r="B45" s="238" t="s">
        <v>40</v>
      </c>
      <c r="C45" s="239"/>
      <c r="D45" s="240"/>
      <c r="E45" s="240"/>
      <c r="F45" s="240"/>
      <c r="G45" s="240"/>
      <c r="H45" s="240"/>
      <c r="I45" s="240"/>
      <c r="J45" s="240"/>
      <c r="K45" s="240"/>
      <c r="L45" s="240"/>
      <c r="M45" s="240"/>
      <c r="N45" s="240"/>
      <c r="O45" s="240"/>
      <c r="P45" s="240"/>
      <c r="Q45" s="240"/>
      <c r="R45" s="24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row>
    <row r="46" spans="1:72" ht="12" customHeight="1">
      <c r="A46" s="120"/>
      <c r="B46" s="249" t="s">
        <v>41</v>
      </c>
      <c r="C46" s="250"/>
      <c r="D46" s="251"/>
      <c r="E46" s="251"/>
      <c r="F46" s="251"/>
      <c r="G46" s="251"/>
      <c r="H46" s="251"/>
      <c r="I46" s="251"/>
      <c r="J46" s="251"/>
      <c r="K46" s="251"/>
      <c r="L46" s="251"/>
      <c r="M46" s="251"/>
      <c r="N46" s="251"/>
      <c r="O46" s="251"/>
      <c r="P46" s="251"/>
      <c r="Q46" s="251"/>
      <c r="R46" s="252"/>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row>
    <row r="47" spans="1:72" ht="12" customHeight="1">
      <c r="A47" s="142" t="s">
        <v>215</v>
      </c>
      <c r="B47" s="181" t="s">
        <v>214</v>
      </c>
      <c r="C47" s="147">
        <v>19</v>
      </c>
      <c r="D47" s="101">
        <v>11</v>
      </c>
      <c r="E47" s="101">
        <v>37</v>
      </c>
      <c r="F47" s="101">
        <v>57</v>
      </c>
      <c r="G47" s="101">
        <v>57</v>
      </c>
      <c r="H47" s="101"/>
      <c r="I47" s="101">
        <v>9</v>
      </c>
      <c r="J47" s="101">
        <v>9</v>
      </c>
      <c r="K47" s="101">
        <v>25</v>
      </c>
      <c r="L47" s="101">
        <v>9</v>
      </c>
      <c r="M47" s="101">
        <v>8</v>
      </c>
      <c r="N47" s="101">
        <v>3</v>
      </c>
      <c r="O47" s="101">
        <v>1</v>
      </c>
      <c r="P47" s="101">
        <v>6</v>
      </c>
      <c r="Q47" s="101">
        <v>6</v>
      </c>
      <c r="R47" s="128"/>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row>
    <row r="48" spans="1:72" ht="12" customHeight="1">
      <c r="A48" s="120"/>
      <c r="B48" s="116" t="s">
        <v>242</v>
      </c>
      <c r="C48" s="147">
        <v>1</v>
      </c>
      <c r="D48" s="101">
        <v>3</v>
      </c>
      <c r="E48" s="101">
        <v>1</v>
      </c>
      <c r="F48" s="101">
        <v>3</v>
      </c>
      <c r="G48" s="236"/>
      <c r="H48" s="101"/>
      <c r="I48" s="101">
        <v>1</v>
      </c>
      <c r="J48" s="101">
        <v>1</v>
      </c>
      <c r="K48" s="101">
        <v>1</v>
      </c>
      <c r="L48" s="236"/>
      <c r="M48" s="236"/>
      <c r="N48" s="236"/>
      <c r="O48" s="101">
        <v>1</v>
      </c>
      <c r="P48" s="101">
        <v>7</v>
      </c>
      <c r="Q48" s="236"/>
      <c r="R48" s="237"/>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row>
    <row r="49" spans="1:72" ht="12" customHeight="1">
      <c r="A49" s="120"/>
      <c r="B49" s="116" t="s">
        <v>243</v>
      </c>
      <c r="C49" s="253"/>
      <c r="D49" s="236"/>
      <c r="E49" s="236"/>
      <c r="F49" s="236"/>
      <c r="G49" s="236"/>
      <c r="H49" s="101"/>
      <c r="I49" s="236"/>
      <c r="J49" s="236"/>
      <c r="K49" s="236"/>
      <c r="L49" s="236"/>
      <c r="M49" s="236"/>
      <c r="N49" s="236"/>
      <c r="O49" s="236"/>
      <c r="P49" s="236"/>
      <c r="Q49" s="236"/>
      <c r="R49" s="237"/>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row>
    <row r="50" spans="1:72" ht="12" customHeight="1">
      <c r="A50" s="120"/>
      <c r="B50" s="116" t="s">
        <v>244</v>
      </c>
      <c r="C50" s="253"/>
      <c r="D50" s="236"/>
      <c r="E50" s="236"/>
      <c r="F50" s="236"/>
      <c r="G50" s="236"/>
      <c r="H50" s="101"/>
      <c r="I50" s="236"/>
      <c r="J50" s="236"/>
      <c r="K50" s="236"/>
      <c r="L50" s="236"/>
      <c r="M50" s="236"/>
      <c r="N50" s="236"/>
      <c r="O50" s="236"/>
      <c r="P50" s="236"/>
      <c r="Q50" s="236"/>
      <c r="R50" s="237"/>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row>
    <row r="51" spans="1:72" ht="12" customHeight="1">
      <c r="A51" s="120"/>
      <c r="B51" s="116" t="s">
        <v>248</v>
      </c>
      <c r="C51" s="253"/>
      <c r="D51" s="101">
        <v>1</v>
      </c>
      <c r="E51" s="101">
        <v>3</v>
      </c>
      <c r="F51" s="101">
        <v>3</v>
      </c>
      <c r="G51" s="236"/>
      <c r="H51" s="101"/>
      <c r="I51" s="236"/>
      <c r="J51" s="236"/>
      <c r="K51" s="236"/>
      <c r="L51" s="101">
        <v>1</v>
      </c>
      <c r="M51" s="236"/>
      <c r="N51" s="236"/>
      <c r="O51" s="236"/>
      <c r="P51" s="236"/>
      <c r="Q51" s="236"/>
      <c r="R51" s="237"/>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row>
    <row r="52" spans="1:72" ht="12" customHeight="1">
      <c r="A52" s="120"/>
      <c r="B52" s="116" t="s">
        <v>246</v>
      </c>
      <c r="C52" s="253"/>
      <c r="D52" s="236"/>
      <c r="E52" s="236"/>
      <c r="F52" s="236"/>
      <c r="G52" s="236"/>
      <c r="H52" s="101"/>
      <c r="I52" s="236"/>
      <c r="J52" s="236"/>
      <c r="K52" s="236"/>
      <c r="L52" s="236"/>
      <c r="M52" s="236"/>
      <c r="N52" s="236"/>
      <c r="O52" s="236"/>
      <c r="P52" s="236"/>
      <c r="Q52" s="236"/>
      <c r="R52" s="237"/>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row>
    <row r="53" spans="1:72" ht="12" customHeight="1">
      <c r="A53" s="120"/>
      <c r="B53" s="121" t="s">
        <v>238</v>
      </c>
      <c r="C53" s="233">
        <v>2</v>
      </c>
      <c r="D53" s="123">
        <v>4</v>
      </c>
      <c r="E53" s="123">
        <v>6</v>
      </c>
      <c r="F53" s="123">
        <v>10</v>
      </c>
      <c r="G53" s="123">
        <v>15</v>
      </c>
      <c r="H53" s="123"/>
      <c r="I53" s="123">
        <v>6</v>
      </c>
      <c r="J53" s="123">
        <v>1</v>
      </c>
      <c r="K53" s="123">
        <v>5</v>
      </c>
      <c r="L53" s="254"/>
      <c r="M53" s="254"/>
      <c r="N53" s="123">
        <v>1</v>
      </c>
      <c r="O53" s="254"/>
      <c r="P53" s="254"/>
      <c r="Q53" s="254"/>
      <c r="R53" s="255"/>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row>
    <row r="54" spans="1:72" ht="12" customHeight="1">
      <c r="A54" s="120"/>
      <c r="B54" s="121" t="s">
        <v>239</v>
      </c>
      <c r="C54" s="256"/>
      <c r="D54" s="254"/>
      <c r="E54" s="254"/>
      <c r="F54" s="254"/>
      <c r="G54" s="254"/>
      <c r="H54" s="123"/>
      <c r="I54" s="254"/>
      <c r="J54" s="254"/>
      <c r="K54" s="254"/>
      <c r="L54" s="254"/>
      <c r="M54" s="254"/>
      <c r="N54" s="123"/>
      <c r="O54" s="254"/>
      <c r="P54" s="254"/>
      <c r="Q54" s="254"/>
      <c r="R54" s="255"/>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row>
    <row r="55" spans="1:72" ht="12" customHeight="1">
      <c r="A55" s="120"/>
      <c r="B55" s="116" t="s">
        <v>301</v>
      </c>
      <c r="C55" s="253"/>
      <c r="D55" s="236"/>
      <c r="E55" s="236"/>
      <c r="F55" s="101">
        <v>2</v>
      </c>
      <c r="G55" s="236"/>
      <c r="H55" s="101"/>
      <c r="I55" s="101">
        <v>1</v>
      </c>
      <c r="J55" s="101">
        <v>1</v>
      </c>
      <c r="K55" s="236"/>
      <c r="L55" s="101">
        <v>1</v>
      </c>
      <c r="M55" s="236"/>
      <c r="N55" s="101">
        <v>1</v>
      </c>
      <c r="O55" s="236"/>
      <c r="P55" s="236"/>
      <c r="Q55" s="101">
        <v>1</v>
      </c>
      <c r="R55" s="237"/>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row>
    <row r="56" spans="1:72" ht="12" customHeight="1">
      <c r="A56" s="120"/>
      <c r="B56" s="116" t="s">
        <v>302</v>
      </c>
      <c r="C56" s="253"/>
      <c r="D56" s="236"/>
      <c r="E56" s="236"/>
      <c r="F56" s="236"/>
      <c r="G56" s="236"/>
      <c r="H56" s="101"/>
      <c r="I56" s="236"/>
      <c r="J56" s="236"/>
      <c r="K56" s="236"/>
      <c r="L56" s="236"/>
      <c r="M56" s="101">
        <v>1</v>
      </c>
      <c r="N56" s="236"/>
      <c r="O56" s="236"/>
      <c r="P56" s="236"/>
      <c r="Q56" s="236"/>
      <c r="R56" s="237"/>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row>
    <row r="57" spans="1:72" ht="12" customHeight="1">
      <c r="A57" s="120"/>
      <c r="B57" s="121" t="s">
        <v>303</v>
      </c>
      <c r="C57" s="233">
        <v>12</v>
      </c>
      <c r="D57" s="123">
        <v>27</v>
      </c>
      <c r="E57" s="123">
        <v>65</v>
      </c>
      <c r="F57" s="123">
        <v>75</v>
      </c>
      <c r="G57" s="123">
        <v>73</v>
      </c>
      <c r="H57" s="123"/>
      <c r="I57" s="123">
        <v>54</v>
      </c>
      <c r="J57" s="123">
        <v>68</v>
      </c>
      <c r="K57" s="123">
        <v>45</v>
      </c>
      <c r="L57" s="123">
        <v>51</v>
      </c>
      <c r="M57" s="123">
        <v>55</v>
      </c>
      <c r="N57" s="123">
        <v>49</v>
      </c>
      <c r="O57" s="123">
        <v>72</v>
      </c>
      <c r="P57" s="123">
        <v>48</v>
      </c>
      <c r="Q57" s="123">
        <v>22</v>
      </c>
      <c r="R57" s="124">
        <v>11</v>
      </c>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row>
    <row r="58" spans="1:72" ht="12" customHeight="1">
      <c r="A58" s="120"/>
      <c r="B58" s="116" t="s">
        <v>250</v>
      </c>
      <c r="C58" s="147">
        <v>1</v>
      </c>
      <c r="D58" s="101">
        <v>4</v>
      </c>
      <c r="E58" s="101">
        <v>22</v>
      </c>
      <c r="F58" s="101">
        <v>27</v>
      </c>
      <c r="G58" s="101">
        <v>27</v>
      </c>
      <c r="H58" s="101"/>
      <c r="I58" s="101">
        <v>15</v>
      </c>
      <c r="J58" s="101">
        <v>22</v>
      </c>
      <c r="K58" s="101">
        <v>13</v>
      </c>
      <c r="L58" s="101">
        <v>11</v>
      </c>
      <c r="M58" s="101">
        <v>27</v>
      </c>
      <c r="N58" s="101">
        <v>16</v>
      </c>
      <c r="O58" s="101">
        <v>10</v>
      </c>
      <c r="P58" s="101">
        <v>8</v>
      </c>
      <c r="Q58" s="101">
        <v>16</v>
      </c>
      <c r="R58" s="128">
        <v>2</v>
      </c>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row>
    <row r="59" spans="1:72" ht="12" customHeight="1">
      <c r="A59" s="120"/>
      <c r="B59" s="116" t="s">
        <v>251</v>
      </c>
      <c r="C59" s="235"/>
      <c r="D59" s="101">
        <v>1</v>
      </c>
      <c r="E59" s="101">
        <v>1</v>
      </c>
      <c r="F59" s="101">
        <v>7</v>
      </c>
      <c r="G59" s="101">
        <v>20</v>
      </c>
      <c r="H59" s="101"/>
      <c r="I59" s="101">
        <v>7</v>
      </c>
      <c r="J59" s="101">
        <v>3</v>
      </c>
      <c r="K59" s="101">
        <v>3</v>
      </c>
      <c r="L59" s="101">
        <v>4</v>
      </c>
      <c r="M59" s="101">
        <v>4</v>
      </c>
      <c r="N59" s="101">
        <v>2</v>
      </c>
      <c r="O59" s="101">
        <v>3</v>
      </c>
      <c r="P59" s="101">
        <v>1</v>
      </c>
      <c r="Q59" s="101">
        <v>1</v>
      </c>
      <c r="R59" s="237"/>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row>
    <row r="60" spans="1:72" ht="12" customHeight="1">
      <c r="A60" s="120"/>
      <c r="B60" s="116" t="s">
        <v>252</v>
      </c>
      <c r="C60" s="235"/>
      <c r="D60" s="236"/>
      <c r="E60" s="236"/>
      <c r="F60" s="236"/>
      <c r="G60" s="236"/>
      <c r="H60" s="236"/>
      <c r="I60" s="236"/>
      <c r="J60" s="236"/>
      <c r="K60" s="101">
        <v>5</v>
      </c>
      <c r="L60" s="236"/>
      <c r="M60" s="101">
        <v>1</v>
      </c>
      <c r="N60" s="101">
        <v>1</v>
      </c>
      <c r="O60" s="101">
        <v>1</v>
      </c>
      <c r="P60" s="236"/>
      <c r="Q60" s="101">
        <v>2</v>
      </c>
      <c r="R60" s="237"/>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row>
    <row r="61" spans="1:72" ht="12" customHeight="1">
      <c r="A61" s="120"/>
      <c r="B61" s="116" t="s">
        <v>253</v>
      </c>
      <c r="C61" s="235"/>
      <c r="D61" s="236"/>
      <c r="E61" s="236"/>
      <c r="F61" s="236"/>
      <c r="G61" s="236"/>
      <c r="H61" s="236"/>
      <c r="I61" s="236"/>
      <c r="J61" s="236"/>
      <c r="K61" s="236"/>
      <c r="L61" s="236"/>
      <c r="M61" s="236"/>
      <c r="N61" s="236"/>
      <c r="O61" s="236"/>
      <c r="P61" s="236"/>
      <c r="Q61" s="236"/>
      <c r="R61" s="237"/>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row>
    <row r="62" spans="1:72" ht="12" customHeight="1">
      <c r="A62" s="120"/>
      <c r="B62" s="116" t="s">
        <v>254</v>
      </c>
      <c r="C62" s="235"/>
      <c r="D62" s="236"/>
      <c r="E62" s="236"/>
      <c r="F62" s="236"/>
      <c r="G62" s="236"/>
      <c r="H62" s="236"/>
      <c r="I62" s="236"/>
      <c r="J62" s="236"/>
      <c r="K62" s="236"/>
      <c r="L62" s="236"/>
      <c r="M62" s="236"/>
      <c r="N62" s="236"/>
      <c r="O62" s="236"/>
      <c r="P62" s="236"/>
      <c r="Q62" s="236"/>
      <c r="R62" s="237"/>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row>
    <row r="63" spans="1:72" ht="12" customHeight="1">
      <c r="A63" s="120"/>
      <c r="B63" s="116" t="s">
        <v>255</v>
      </c>
      <c r="C63" s="235"/>
      <c r="D63" s="236"/>
      <c r="E63" s="236"/>
      <c r="F63" s="236"/>
      <c r="G63" s="236"/>
      <c r="H63" s="236"/>
      <c r="I63" s="236"/>
      <c r="J63" s="236"/>
      <c r="K63" s="236"/>
      <c r="L63" s="236"/>
      <c r="M63" s="236"/>
      <c r="N63" s="236"/>
      <c r="O63" s="236"/>
      <c r="P63" s="236"/>
      <c r="Q63" s="236"/>
      <c r="R63" s="237"/>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101"/>
    </row>
    <row r="64" spans="1:72" ht="12" customHeight="1">
      <c r="A64" s="120"/>
      <c r="B64" s="183" t="s">
        <v>256</v>
      </c>
      <c r="C64" s="242"/>
      <c r="D64" s="243"/>
      <c r="E64" s="243"/>
      <c r="F64" s="243"/>
      <c r="G64" s="243"/>
      <c r="H64" s="243"/>
      <c r="I64" s="243"/>
      <c r="J64" s="243"/>
      <c r="K64" s="243"/>
      <c r="L64" s="243"/>
      <c r="M64" s="243"/>
      <c r="N64" s="243"/>
      <c r="O64" s="243"/>
      <c r="P64" s="243"/>
      <c r="Q64" s="243"/>
      <c r="R64" s="244"/>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row>
    <row r="65" spans="1:72" ht="12" customHeight="1">
      <c r="A65" s="120"/>
      <c r="B65" s="245" t="s">
        <v>10</v>
      </c>
      <c r="C65" s="235"/>
      <c r="D65" s="236"/>
      <c r="E65" s="236"/>
      <c r="F65" s="236"/>
      <c r="G65" s="101">
        <v>7</v>
      </c>
      <c r="H65" s="236"/>
      <c r="I65" s="236"/>
      <c r="J65" s="236"/>
      <c r="K65" s="236"/>
      <c r="L65" s="236"/>
      <c r="M65" s="236"/>
      <c r="N65" s="236"/>
      <c r="O65" s="236"/>
      <c r="P65" s="236"/>
      <c r="Q65" s="236"/>
      <c r="R65" s="237"/>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row>
    <row r="66" spans="1:72" ht="12" customHeight="1">
      <c r="A66" s="120"/>
      <c r="B66" s="116" t="s">
        <v>11</v>
      </c>
      <c r="C66" s="235"/>
      <c r="D66" s="236"/>
      <c r="E66" s="236"/>
      <c r="F66" s="236"/>
      <c r="G66" s="101">
        <v>2</v>
      </c>
      <c r="H66" s="236"/>
      <c r="I66" s="236"/>
      <c r="J66" s="236"/>
      <c r="K66" s="236"/>
      <c r="L66" s="236"/>
      <c r="M66" s="236"/>
      <c r="N66" s="236"/>
      <c r="O66" s="236"/>
      <c r="P66" s="236"/>
      <c r="Q66" s="236"/>
      <c r="R66" s="237"/>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row>
    <row r="67" spans="1:72" ht="12" customHeight="1">
      <c r="A67" s="120"/>
      <c r="B67" s="116" t="s">
        <v>259</v>
      </c>
      <c r="C67" s="235"/>
      <c r="D67" s="236"/>
      <c r="E67" s="236"/>
      <c r="F67" s="236"/>
      <c r="G67" s="236"/>
      <c r="H67" s="236"/>
      <c r="I67" s="236"/>
      <c r="J67" s="236"/>
      <c r="K67" s="236"/>
      <c r="L67" s="236"/>
      <c r="M67" s="236"/>
      <c r="N67" s="236"/>
      <c r="O67" s="236"/>
      <c r="P67" s="236"/>
      <c r="Q67" s="236"/>
      <c r="R67" s="237"/>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row>
    <row r="68" spans="1:72" ht="12" customHeight="1">
      <c r="A68" s="120"/>
      <c r="B68" s="138" t="s">
        <v>13</v>
      </c>
      <c r="C68" s="235"/>
      <c r="D68" s="236"/>
      <c r="E68" s="236"/>
      <c r="F68" s="236"/>
      <c r="G68" s="236"/>
      <c r="H68" s="236"/>
      <c r="I68" s="236"/>
      <c r="J68" s="236"/>
      <c r="K68" s="236"/>
      <c r="L68" s="236"/>
      <c r="M68" s="236"/>
      <c r="N68" s="236"/>
      <c r="O68" s="236"/>
      <c r="P68" s="236"/>
      <c r="Q68" s="236"/>
      <c r="R68" s="237"/>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row>
    <row r="69" spans="1:72" ht="12" customHeight="1">
      <c r="A69" s="120"/>
      <c r="B69" s="116" t="s">
        <v>260</v>
      </c>
      <c r="C69" s="235"/>
      <c r="D69" s="236"/>
      <c r="E69" s="101">
        <v>5</v>
      </c>
      <c r="F69" s="236"/>
      <c r="G69" s="101">
        <v>10</v>
      </c>
      <c r="H69" s="236"/>
      <c r="I69" s="101">
        <v>14</v>
      </c>
      <c r="J69" s="101">
        <v>4</v>
      </c>
      <c r="K69" s="101">
        <v>3</v>
      </c>
      <c r="L69" s="101">
        <v>5</v>
      </c>
      <c r="M69" s="101">
        <v>8</v>
      </c>
      <c r="N69" s="101">
        <v>2</v>
      </c>
      <c r="O69" s="101">
        <v>6</v>
      </c>
      <c r="P69" s="101">
        <v>6</v>
      </c>
      <c r="Q69" s="101">
        <v>4</v>
      </c>
      <c r="R69" s="128">
        <v>3</v>
      </c>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row>
    <row r="70" spans="1:72" ht="12" customHeight="1">
      <c r="A70" s="120"/>
      <c r="B70" s="257" t="s">
        <v>304</v>
      </c>
      <c r="C70" s="258"/>
      <c r="D70" s="161">
        <v>2</v>
      </c>
      <c r="E70" s="259"/>
      <c r="F70" s="259"/>
      <c r="G70" s="161">
        <v>9</v>
      </c>
      <c r="H70" s="259"/>
      <c r="I70" s="259"/>
      <c r="J70" s="161">
        <v>1</v>
      </c>
      <c r="K70" s="259"/>
      <c r="L70" s="259"/>
      <c r="M70" s="259"/>
      <c r="N70" s="259"/>
      <c r="O70" s="259"/>
      <c r="P70" s="259"/>
      <c r="Q70" s="259"/>
      <c r="R70" s="260"/>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row>
    <row r="71" spans="1:72" ht="12" customHeight="1">
      <c r="A71" s="120"/>
      <c r="B71" s="247" t="s">
        <v>305</v>
      </c>
      <c r="C71" s="239"/>
      <c r="D71" s="240"/>
      <c r="E71" s="240"/>
      <c r="F71" s="240"/>
      <c r="G71" s="240"/>
      <c r="H71" s="240"/>
      <c r="I71" s="240"/>
      <c r="J71" s="240"/>
      <c r="K71" s="240"/>
      <c r="L71" s="240"/>
      <c r="M71" s="240"/>
      <c r="N71" s="240"/>
      <c r="O71" s="240"/>
      <c r="P71" s="240"/>
      <c r="Q71" s="240"/>
      <c r="R71" s="24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row>
    <row r="72" spans="1:72" ht="12" customHeight="1">
      <c r="A72" s="120"/>
      <c r="B72" s="247" t="s">
        <v>306</v>
      </c>
      <c r="C72" s="239"/>
      <c r="D72" s="240"/>
      <c r="E72" s="240"/>
      <c r="F72" s="240"/>
      <c r="G72" s="240"/>
      <c r="H72" s="240"/>
      <c r="I72" s="240"/>
      <c r="J72" s="240"/>
      <c r="K72" s="240"/>
      <c r="L72" s="240"/>
      <c r="M72" s="240"/>
      <c r="N72" s="240"/>
      <c r="O72" s="240"/>
      <c r="P72" s="240"/>
      <c r="Q72" s="240"/>
      <c r="R72" s="24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row>
    <row r="73" spans="1:72" ht="12" customHeight="1">
      <c r="A73" s="120"/>
      <c r="B73" s="247" t="s">
        <v>307</v>
      </c>
      <c r="C73" s="239"/>
      <c r="D73" s="240"/>
      <c r="E73" s="240"/>
      <c r="F73" s="240"/>
      <c r="G73" s="240"/>
      <c r="H73" s="240"/>
      <c r="I73" s="240"/>
      <c r="J73" s="240"/>
      <c r="K73" s="240"/>
      <c r="L73" s="240"/>
      <c r="M73" s="240"/>
      <c r="N73" s="240"/>
      <c r="O73" s="240"/>
      <c r="P73" s="240"/>
      <c r="Q73" s="240"/>
      <c r="R73" s="24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c r="BQ73" s="101"/>
      <c r="BR73" s="101"/>
      <c r="BS73" s="101"/>
      <c r="BT73" s="101"/>
    </row>
    <row r="74" spans="1:72" ht="12" customHeight="1">
      <c r="A74" s="120"/>
      <c r="B74" s="247" t="s">
        <v>308</v>
      </c>
      <c r="C74" s="239"/>
      <c r="D74" s="240"/>
      <c r="E74" s="240"/>
      <c r="F74" s="240"/>
      <c r="G74" s="240"/>
      <c r="H74" s="240"/>
      <c r="I74" s="240"/>
      <c r="J74" s="240"/>
      <c r="K74" s="240"/>
      <c r="L74" s="240"/>
      <c r="M74" s="240"/>
      <c r="N74" s="240"/>
      <c r="O74" s="240"/>
      <c r="P74" s="240"/>
      <c r="Q74" s="240"/>
      <c r="R74" s="24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row>
    <row r="75" spans="1:72" ht="12" customHeight="1">
      <c r="A75" s="120"/>
      <c r="B75" s="247" t="s">
        <v>309</v>
      </c>
      <c r="C75" s="239"/>
      <c r="D75" s="240"/>
      <c r="E75" s="240"/>
      <c r="F75" s="240"/>
      <c r="G75" s="240"/>
      <c r="H75" s="240"/>
      <c r="I75" s="240"/>
      <c r="J75" s="240"/>
      <c r="K75" s="240"/>
      <c r="L75" s="240"/>
      <c r="M75" s="240"/>
      <c r="N75" s="240"/>
      <c r="O75" s="240"/>
      <c r="P75" s="240"/>
      <c r="Q75" s="240"/>
      <c r="R75" s="24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row>
    <row r="76" spans="1:72" ht="12" customHeight="1">
      <c r="A76" s="120"/>
      <c r="B76" s="247" t="s">
        <v>48</v>
      </c>
      <c r="C76" s="239"/>
      <c r="D76" s="240"/>
      <c r="E76" s="240"/>
      <c r="F76" s="240"/>
      <c r="G76" s="240"/>
      <c r="H76" s="240"/>
      <c r="I76" s="240"/>
      <c r="J76" s="240"/>
      <c r="K76" s="240"/>
      <c r="L76" s="240"/>
      <c r="M76" s="240"/>
      <c r="N76" s="240"/>
      <c r="O76" s="240"/>
      <c r="P76" s="240"/>
      <c r="Q76" s="240"/>
      <c r="R76" s="24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row>
    <row r="77" spans="1:72" ht="12" customHeight="1">
      <c r="A77" s="120"/>
      <c r="B77" s="247" t="s">
        <v>49</v>
      </c>
      <c r="C77" s="239"/>
      <c r="D77" s="240"/>
      <c r="E77" s="240"/>
      <c r="F77" s="240"/>
      <c r="G77" s="240"/>
      <c r="H77" s="240"/>
      <c r="I77" s="240"/>
      <c r="J77" s="240"/>
      <c r="K77" s="240"/>
      <c r="L77" s="240"/>
      <c r="M77" s="240"/>
      <c r="N77" s="240"/>
      <c r="O77" s="240"/>
      <c r="P77" s="240"/>
      <c r="Q77" s="240"/>
      <c r="R77" s="24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row>
    <row r="78" spans="1:72" ht="12" customHeight="1">
      <c r="A78" s="120"/>
      <c r="B78" s="116" t="s">
        <v>310</v>
      </c>
      <c r="C78" s="235"/>
      <c r="D78" s="101">
        <v>1</v>
      </c>
      <c r="E78" s="101">
        <v>5</v>
      </c>
      <c r="F78" s="101">
        <v>11</v>
      </c>
      <c r="G78" s="101">
        <v>23</v>
      </c>
      <c r="H78" s="236"/>
      <c r="I78" s="236"/>
      <c r="J78" s="236"/>
      <c r="K78" s="236"/>
      <c r="L78" s="236"/>
      <c r="M78" s="236"/>
      <c r="N78" s="236"/>
      <c r="O78" s="236"/>
      <c r="P78" s="236"/>
      <c r="Q78" s="236"/>
      <c r="R78" s="237"/>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row>
    <row r="79" spans="1:72" ht="12" customHeight="1">
      <c r="A79" s="120"/>
      <c r="B79" s="138" t="s">
        <v>311</v>
      </c>
      <c r="C79" s="235"/>
      <c r="D79" s="236"/>
      <c r="E79" s="236"/>
      <c r="F79" s="236"/>
      <c r="G79" s="236"/>
      <c r="H79" s="236"/>
      <c r="I79" s="236"/>
      <c r="J79" s="236"/>
      <c r="K79" s="236"/>
      <c r="L79" s="236"/>
      <c r="M79" s="236"/>
      <c r="N79" s="236"/>
      <c r="O79" s="236"/>
      <c r="P79" s="236"/>
      <c r="Q79" s="236"/>
      <c r="R79" s="237"/>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row>
    <row r="80" spans="1:72" ht="12" customHeight="1">
      <c r="A80" s="120"/>
      <c r="B80" s="138" t="s">
        <v>312</v>
      </c>
      <c r="C80" s="235"/>
      <c r="D80" s="236"/>
      <c r="E80" s="236"/>
      <c r="F80" s="236"/>
      <c r="G80" s="236"/>
      <c r="H80" s="236"/>
      <c r="I80" s="236"/>
      <c r="J80" s="236"/>
      <c r="K80" s="236"/>
      <c r="L80" s="236"/>
      <c r="M80" s="236"/>
      <c r="N80" s="236"/>
      <c r="O80" s="236"/>
      <c r="P80" s="236"/>
      <c r="Q80" s="236"/>
      <c r="R80" s="237"/>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c r="BN80" s="101"/>
      <c r="BO80" s="101"/>
      <c r="BP80" s="101"/>
      <c r="BQ80" s="101"/>
      <c r="BR80" s="101"/>
      <c r="BS80" s="101"/>
      <c r="BT80" s="101"/>
    </row>
    <row r="81" spans="1:72" ht="12" customHeight="1">
      <c r="A81" s="120"/>
      <c r="B81" s="138" t="s">
        <v>313</v>
      </c>
      <c r="C81" s="235"/>
      <c r="D81" s="236"/>
      <c r="E81" s="236"/>
      <c r="F81" s="236"/>
      <c r="G81" s="236"/>
      <c r="H81" s="236"/>
      <c r="I81" s="236"/>
      <c r="J81" s="236"/>
      <c r="K81" s="236"/>
      <c r="L81" s="236"/>
      <c r="M81" s="236"/>
      <c r="N81" s="236"/>
      <c r="O81" s="236"/>
      <c r="P81" s="236"/>
      <c r="Q81" s="236"/>
      <c r="R81" s="237"/>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row>
    <row r="82" spans="1:72" ht="12" customHeight="1">
      <c r="A82" s="120"/>
      <c r="B82" s="144" t="s">
        <v>37</v>
      </c>
      <c r="C82" s="239"/>
      <c r="D82" s="240"/>
      <c r="E82" s="240"/>
      <c r="F82" s="240"/>
      <c r="G82" s="240"/>
      <c r="H82" s="240"/>
      <c r="I82" s="240"/>
      <c r="J82" s="240"/>
      <c r="K82" s="240"/>
      <c r="L82" s="240"/>
      <c r="M82" s="240"/>
      <c r="N82" s="240"/>
      <c r="O82" s="240"/>
      <c r="P82" s="240"/>
      <c r="Q82" s="240"/>
      <c r="R82" s="24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row>
    <row r="83" spans="1:72" ht="12" customHeight="1">
      <c r="A83" s="120"/>
      <c r="B83" s="143" t="s">
        <v>38</v>
      </c>
      <c r="C83" s="261"/>
      <c r="D83" s="254"/>
      <c r="E83" s="254"/>
      <c r="F83" s="254"/>
      <c r="G83" s="254"/>
      <c r="H83" s="254"/>
      <c r="I83" s="254"/>
      <c r="J83" s="254"/>
      <c r="K83" s="254"/>
      <c r="L83" s="254"/>
      <c r="M83" s="254"/>
      <c r="N83" s="254"/>
      <c r="O83" s="254"/>
      <c r="P83" s="254"/>
      <c r="Q83" s="254"/>
      <c r="R83" s="255"/>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c r="BN83" s="101"/>
      <c r="BO83" s="101"/>
      <c r="BP83" s="101"/>
      <c r="BQ83" s="101"/>
      <c r="BR83" s="101"/>
      <c r="BS83" s="101"/>
      <c r="BT83" s="101"/>
    </row>
    <row r="84" spans="1:72" ht="12" customHeight="1">
      <c r="A84" s="120"/>
      <c r="B84" s="121" t="s">
        <v>39</v>
      </c>
      <c r="C84" s="261"/>
      <c r="D84" s="254"/>
      <c r="E84" s="123"/>
      <c r="F84" s="254"/>
      <c r="G84" s="254"/>
      <c r="H84" s="254"/>
      <c r="I84" s="254"/>
      <c r="J84" s="254"/>
      <c r="K84" s="254"/>
      <c r="L84" s="254"/>
      <c r="M84" s="254"/>
      <c r="N84" s="254"/>
      <c r="O84" s="254"/>
      <c r="P84" s="254"/>
      <c r="Q84" s="254"/>
      <c r="R84" s="255"/>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c r="BN84" s="101"/>
      <c r="BO84" s="101"/>
      <c r="BP84" s="101"/>
      <c r="BQ84" s="101"/>
      <c r="BR84" s="101"/>
      <c r="BS84" s="101"/>
      <c r="BT84" s="101"/>
    </row>
    <row r="85" spans="1:72" ht="12" customHeight="1">
      <c r="A85" s="120"/>
      <c r="B85" s="121" t="s">
        <v>40</v>
      </c>
      <c r="C85" s="261"/>
      <c r="D85" s="254"/>
      <c r="E85" s="254"/>
      <c r="F85" s="254"/>
      <c r="G85" s="254"/>
      <c r="H85" s="254"/>
      <c r="I85" s="254"/>
      <c r="J85" s="254"/>
      <c r="K85" s="254"/>
      <c r="L85" s="254"/>
      <c r="M85" s="254"/>
      <c r="N85" s="254"/>
      <c r="O85" s="254"/>
      <c r="P85" s="254"/>
      <c r="Q85" s="254"/>
      <c r="R85" s="255"/>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row>
    <row r="86" spans="1:72" ht="12" customHeight="1">
      <c r="A86" s="120"/>
      <c r="B86" s="184" t="s">
        <v>41</v>
      </c>
      <c r="C86" s="258"/>
      <c r="D86" s="259"/>
      <c r="E86" s="259"/>
      <c r="F86" s="259"/>
      <c r="G86" s="259"/>
      <c r="H86" s="259"/>
      <c r="I86" s="259"/>
      <c r="J86" s="259"/>
      <c r="K86" s="259"/>
      <c r="L86" s="259"/>
      <c r="M86" s="259"/>
      <c r="N86" s="259"/>
      <c r="O86" s="259"/>
      <c r="P86" s="259"/>
      <c r="Q86" s="259"/>
      <c r="R86" s="260"/>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row>
    <row r="87" spans="1:72" ht="12" customHeight="1">
      <c r="A87" s="142" t="s">
        <v>216</v>
      </c>
      <c r="B87" s="181" t="s">
        <v>214</v>
      </c>
      <c r="C87" s="182">
        <v>17</v>
      </c>
      <c r="D87" s="117">
        <v>36</v>
      </c>
      <c r="E87" s="117">
        <v>91</v>
      </c>
      <c r="F87" s="117">
        <v>88</v>
      </c>
      <c r="G87" s="117">
        <v>50</v>
      </c>
      <c r="H87" s="117">
        <v>63</v>
      </c>
      <c r="I87" s="117">
        <v>55</v>
      </c>
      <c r="J87" s="117">
        <v>50</v>
      </c>
      <c r="K87" s="117">
        <v>56</v>
      </c>
      <c r="L87" s="117">
        <v>19</v>
      </c>
      <c r="M87" s="117">
        <v>17</v>
      </c>
      <c r="N87" s="117">
        <v>25</v>
      </c>
      <c r="O87" s="117">
        <v>17</v>
      </c>
      <c r="P87" s="117">
        <v>12</v>
      </c>
      <c r="Q87" s="117">
        <v>8</v>
      </c>
      <c r="R87" s="262">
        <v>0</v>
      </c>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c r="BN87" s="101"/>
      <c r="BO87" s="101"/>
      <c r="BP87" s="101"/>
      <c r="BQ87" s="101"/>
      <c r="BR87" s="101"/>
      <c r="BS87" s="101"/>
      <c r="BT87" s="101"/>
    </row>
    <row r="88" spans="1:72" ht="12" customHeight="1">
      <c r="A88" s="120"/>
      <c r="B88" s="116" t="s">
        <v>242</v>
      </c>
      <c r="C88" s="235">
        <v>0</v>
      </c>
      <c r="D88" s="101">
        <v>2</v>
      </c>
      <c r="E88" s="236">
        <v>0</v>
      </c>
      <c r="F88" s="236">
        <v>0</v>
      </c>
      <c r="G88" s="101">
        <v>2</v>
      </c>
      <c r="H88" s="101">
        <v>6</v>
      </c>
      <c r="I88" s="236">
        <v>0</v>
      </c>
      <c r="J88" s="236">
        <v>0</v>
      </c>
      <c r="K88" s="236">
        <v>0</v>
      </c>
      <c r="L88" s="101">
        <v>1</v>
      </c>
      <c r="M88" s="236">
        <v>0</v>
      </c>
      <c r="N88" s="236">
        <v>0</v>
      </c>
      <c r="O88" s="236">
        <v>0</v>
      </c>
      <c r="P88" s="236">
        <v>0</v>
      </c>
      <c r="Q88" s="236">
        <v>0</v>
      </c>
      <c r="R88" s="237">
        <v>0</v>
      </c>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row>
    <row r="89" spans="1:72" ht="12" customHeight="1">
      <c r="A89" s="120"/>
      <c r="B89" s="116" t="s">
        <v>243</v>
      </c>
      <c r="C89" s="235">
        <v>0</v>
      </c>
      <c r="D89" s="101">
        <v>2</v>
      </c>
      <c r="E89" s="236">
        <v>0</v>
      </c>
      <c r="F89" s="236">
        <v>0</v>
      </c>
      <c r="G89" s="236">
        <v>0</v>
      </c>
      <c r="H89" s="236">
        <v>0</v>
      </c>
      <c r="I89" s="101">
        <v>2</v>
      </c>
      <c r="J89" s="101">
        <v>3</v>
      </c>
      <c r="K89" s="101">
        <v>3</v>
      </c>
      <c r="L89" s="236">
        <v>0</v>
      </c>
      <c r="M89" s="101">
        <v>1</v>
      </c>
      <c r="N89" s="101">
        <v>1</v>
      </c>
      <c r="O89" s="101">
        <v>2</v>
      </c>
      <c r="P89" s="236">
        <v>0</v>
      </c>
      <c r="Q89" s="101">
        <v>1</v>
      </c>
      <c r="R89" s="237">
        <v>0</v>
      </c>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row>
    <row r="90" spans="1:72" ht="12" customHeight="1">
      <c r="A90" s="120"/>
      <c r="B90" s="116" t="s">
        <v>244</v>
      </c>
      <c r="C90" s="235">
        <v>0</v>
      </c>
      <c r="D90" s="101">
        <v>3</v>
      </c>
      <c r="E90" s="236">
        <v>0</v>
      </c>
      <c r="F90" s="236">
        <v>0</v>
      </c>
      <c r="G90" s="101">
        <v>4</v>
      </c>
      <c r="H90" s="236">
        <v>0</v>
      </c>
      <c r="I90" s="236">
        <v>0</v>
      </c>
      <c r="J90" s="236">
        <v>0</v>
      </c>
      <c r="K90" s="101">
        <v>1</v>
      </c>
      <c r="L90" s="236">
        <v>0</v>
      </c>
      <c r="M90" s="236">
        <v>0</v>
      </c>
      <c r="N90" s="236">
        <v>0</v>
      </c>
      <c r="O90" s="236">
        <v>0</v>
      </c>
      <c r="P90" s="236">
        <v>0</v>
      </c>
      <c r="Q90" s="236">
        <v>0</v>
      </c>
      <c r="R90" s="237">
        <v>0</v>
      </c>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c r="BN90" s="101"/>
      <c r="BO90" s="101"/>
      <c r="BP90" s="101"/>
      <c r="BQ90" s="101"/>
      <c r="BR90" s="101"/>
      <c r="BS90" s="101"/>
      <c r="BT90" s="101"/>
    </row>
    <row r="91" spans="1:72" ht="12" customHeight="1">
      <c r="A91" s="120"/>
      <c r="B91" s="116" t="s">
        <v>248</v>
      </c>
      <c r="C91" s="235">
        <v>0</v>
      </c>
      <c r="D91" s="101">
        <v>5</v>
      </c>
      <c r="E91" s="101">
        <v>4</v>
      </c>
      <c r="F91" s="101">
        <v>7</v>
      </c>
      <c r="G91" s="101">
        <v>4</v>
      </c>
      <c r="H91" s="101">
        <v>8</v>
      </c>
      <c r="I91" s="101">
        <v>3</v>
      </c>
      <c r="J91" s="101">
        <v>4</v>
      </c>
      <c r="K91" s="101">
        <v>2</v>
      </c>
      <c r="L91" s="101">
        <v>2</v>
      </c>
      <c r="M91" s="101">
        <v>1</v>
      </c>
      <c r="N91" s="101">
        <v>1</v>
      </c>
      <c r="O91" s="236">
        <v>0</v>
      </c>
      <c r="P91" s="101">
        <v>1</v>
      </c>
      <c r="Q91" s="236">
        <v>0</v>
      </c>
      <c r="R91" s="237">
        <v>0</v>
      </c>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row>
    <row r="92" spans="1:72" ht="12" customHeight="1">
      <c r="A92" s="120"/>
      <c r="B92" s="116" t="s">
        <v>246</v>
      </c>
      <c r="C92" s="235">
        <v>0</v>
      </c>
      <c r="D92" s="236">
        <v>0</v>
      </c>
      <c r="E92" s="236">
        <v>0</v>
      </c>
      <c r="F92" s="236">
        <v>0</v>
      </c>
      <c r="G92" s="101">
        <v>2</v>
      </c>
      <c r="H92" s="101">
        <v>3</v>
      </c>
      <c r="I92" s="101">
        <v>1</v>
      </c>
      <c r="J92" s="236">
        <v>0</v>
      </c>
      <c r="K92" s="236">
        <v>0</v>
      </c>
      <c r="L92" s="101">
        <v>1</v>
      </c>
      <c r="M92" s="236">
        <v>0</v>
      </c>
      <c r="N92" s="236">
        <v>0</v>
      </c>
      <c r="O92" s="236">
        <v>0</v>
      </c>
      <c r="P92" s="236">
        <v>0</v>
      </c>
      <c r="Q92" s="236">
        <v>0</v>
      </c>
      <c r="R92" s="237">
        <v>0</v>
      </c>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row>
    <row r="93" spans="1:72" ht="12" customHeight="1">
      <c r="A93" s="120"/>
      <c r="B93" s="121" t="s">
        <v>238</v>
      </c>
      <c r="C93" s="122">
        <v>4</v>
      </c>
      <c r="D93" s="123">
        <v>2</v>
      </c>
      <c r="E93" s="123">
        <v>22</v>
      </c>
      <c r="F93" s="123">
        <v>34</v>
      </c>
      <c r="G93" s="123">
        <v>18</v>
      </c>
      <c r="H93" s="123">
        <v>22</v>
      </c>
      <c r="I93" s="123">
        <v>9</v>
      </c>
      <c r="J93" s="123">
        <v>9</v>
      </c>
      <c r="K93" s="123">
        <v>3</v>
      </c>
      <c r="L93" s="123">
        <v>4</v>
      </c>
      <c r="M93" s="123">
        <v>4</v>
      </c>
      <c r="N93" s="123">
        <v>10</v>
      </c>
      <c r="O93" s="123">
        <v>4</v>
      </c>
      <c r="P93" s="254">
        <v>0</v>
      </c>
      <c r="Q93" s="254">
        <v>0</v>
      </c>
      <c r="R93" s="255">
        <v>0</v>
      </c>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c r="BQ93" s="101"/>
      <c r="BR93" s="101"/>
      <c r="BS93" s="101"/>
      <c r="BT93" s="101"/>
    </row>
    <row r="94" spans="1:72" ht="12" customHeight="1">
      <c r="A94" s="120"/>
      <c r="B94" s="121" t="s">
        <v>239</v>
      </c>
      <c r="C94" s="261">
        <v>0</v>
      </c>
      <c r="D94" s="254">
        <v>0</v>
      </c>
      <c r="E94" s="254">
        <v>0</v>
      </c>
      <c r="F94" s="254">
        <v>0</v>
      </c>
      <c r="G94" s="254">
        <v>0</v>
      </c>
      <c r="H94" s="254">
        <v>0</v>
      </c>
      <c r="I94" s="254">
        <v>0</v>
      </c>
      <c r="J94" s="254">
        <v>0</v>
      </c>
      <c r="K94" s="254">
        <v>0</v>
      </c>
      <c r="L94" s="254">
        <v>0</v>
      </c>
      <c r="M94" s="254">
        <v>0</v>
      </c>
      <c r="N94" s="254">
        <v>0</v>
      </c>
      <c r="O94" s="254">
        <v>0</v>
      </c>
      <c r="P94" s="254">
        <v>0</v>
      </c>
      <c r="Q94" s="254">
        <v>0</v>
      </c>
      <c r="R94" s="255">
        <v>0</v>
      </c>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row>
    <row r="95" spans="1:72" ht="12" customHeight="1">
      <c r="A95" s="120"/>
      <c r="B95" s="116" t="s">
        <v>301</v>
      </c>
      <c r="C95" s="235">
        <v>0</v>
      </c>
      <c r="D95" s="101">
        <v>1</v>
      </c>
      <c r="E95" s="236">
        <v>0</v>
      </c>
      <c r="F95" s="236">
        <v>0</v>
      </c>
      <c r="G95" s="101">
        <v>3</v>
      </c>
      <c r="H95" s="101">
        <v>3</v>
      </c>
      <c r="I95" s="101">
        <v>2</v>
      </c>
      <c r="J95" s="101">
        <v>3</v>
      </c>
      <c r="K95" s="101">
        <v>1</v>
      </c>
      <c r="L95" s="236">
        <v>0</v>
      </c>
      <c r="M95" s="236">
        <v>0</v>
      </c>
      <c r="N95" s="101">
        <v>1</v>
      </c>
      <c r="O95" s="236">
        <v>0</v>
      </c>
      <c r="P95" s="101">
        <v>1</v>
      </c>
      <c r="Q95" s="236">
        <v>0</v>
      </c>
      <c r="R95" s="237">
        <v>0</v>
      </c>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101"/>
      <c r="BR95" s="101"/>
      <c r="BS95" s="101"/>
      <c r="BT95" s="101"/>
    </row>
    <row r="96" spans="1:72" ht="12" customHeight="1">
      <c r="A96" s="120"/>
      <c r="B96" s="116" t="s">
        <v>302</v>
      </c>
      <c r="C96" s="235">
        <v>0</v>
      </c>
      <c r="D96" s="236">
        <v>0</v>
      </c>
      <c r="E96" s="236">
        <v>0</v>
      </c>
      <c r="F96" s="236">
        <v>0</v>
      </c>
      <c r="G96" s="236">
        <v>0</v>
      </c>
      <c r="H96" s="236">
        <v>0</v>
      </c>
      <c r="I96" s="236">
        <v>0</v>
      </c>
      <c r="J96" s="236">
        <v>0</v>
      </c>
      <c r="K96" s="236">
        <v>0</v>
      </c>
      <c r="L96" s="236">
        <v>0</v>
      </c>
      <c r="M96" s="236">
        <v>0</v>
      </c>
      <c r="N96" s="236">
        <v>0</v>
      </c>
      <c r="O96" s="236">
        <v>0</v>
      </c>
      <c r="P96" s="236">
        <v>0</v>
      </c>
      <c r="Q96" s="236">
        <v>0</v>
      </c>
      <c r="R96" s="237">
        <v>0</v>
      </c>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c r="BS96" s="101"/>
      <c r="BT96" s="101"/>
    </row>
    <row r="97" spans="1:72" ht="12" customHeight="1">
      <c r="A97" s="120"/>
      <c r="B97" s="121" t="s">
        <v>303</v>
      </c>
      <c r="C97" s="122">
        <v>24</v>
      </c>
      <c r="D97" s="123">
        <v>53</v>
      </c>
      <c r="E97" s="123">
        <v>67</v>
      </c>
      <c r="F97" s="123">
        <v>67</v>
      </c>
      <c r="G97" s="123">
        <v>70</v>
      </c>
      <c r="H97" s="123">
        <v>67</v>
      </c>
      <c r="I97" s="123">
        <v>81</v>
      </c>
      <c r="J97" s="123">
        <v>84</v>
      </c>
      <c r="K97" s="123">
        <v>95</v>
      </c>
      <c r="L97" s="123">
        <v>114</v>
      </c>
      <c r="M97" s="123">
        <v>111</v>
      </c>
      <c r="N97" s="123">
        <v>137</v>
      </c>
      <c r="O97" s="123">
        <v>111</v>
      </c>
      <c r="P97" s="123">
        <v>92</v>
      </c>
      <c r="Q97" s="123">
        <v>28</v>
      </c>
      <c r="R97" s="124">
        <v>4</v>
      </c>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c r="BN97" s="101"/>
      <c r="BO97" s="101"/>
      <c r="BP97" s="101"/>
      <c r="BQ97" s="101"/>
      <c r="BR97" s="101"/>
      <c r="BS97" s="101"/>
      <c r="BT97" s="101"/>
    </row>
    <row r="98" spans="1:72" ht="12" customHeight="1">
      <c r="A98" s="120"/>
      <c r="B98" s="116" t="s">
        <v>250</v>
      </c>
      <c r="C98" s="126">
        <v>4</v>
      </c>
      <c r="D98" s="101">
        <v>29</v>
      </c>
      <c r="E98" s="101">
        <v>33</v>
      </c>
      <c r="F98" s="101">
        <v>46</v>
      </c>
      <c r="G98" s="101">
        <v>48</v>
      </c>
      <c r="H98" s="101">
        <v>44</v>
      </c>
      <c r="I98" s="101">
        <v>18</v>
      </c>
      <c r="J98" s="101">
        <v>42</v>
      </c>
      <c r="K98" s="101">
        <v>23</v>
      </c>
      <c r="L98" s="101">
        <v>27</v>
      </c>
      <c r="M98" s="101">
        <v>23</v>
      </c>
      <c r="N98" s="101">
        <v>9</v>
      </c>
      <c r="O98" s="101">
        <v>2</v>
      </c>
      <c r="P98" s="101">
        <v>3</v>
      </c>
      <c r="Q98" s="236">
        <v>0</v>
      </c>
      <c r="R98" s="237">
        <v>0</v>
      </c>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row>
    <row r="99" spans="1:72" ht="12" customHeight="1">
      <c r="A99" s="120"/>
      <c r="B99" s="116" t="s">
        <v>251</v>
      </c>
      <c r="C99" s="235"/>
      <c r="D99" s="101">
        <v>18</v>
      </c>
      <c r="E99" s="101">
        <v>7</v>
      </c>
      <c r="F99" s="101">
        <v>11</v>
      </c>
      <c r="G99" s="101">
        <v>15</v>
      </c>
      <c r="H99" s="101">
        <v>9</v>
      </c>
      <c r="I99" s="101">
        <v>4</v>
      </c>
      <c r="J99" s="101">
        <v>3</v>
      </c>
      <c r="K99" s="101">
        <v>1</v>
      </c>
      <c r="L99" s="101">
        <v>2</v>
      </c>
      <c r="M99" s="101">
        <v>2</v>
      </c>
      <c r="N99" s="236">
        <v>0</v>
      </c>
      <c r="O99" s="101">
        <v>1</v>
      </c>
      <c r="P99" s="101">
        <v>2</v>
      </c>
      <c r="Q99" s="236">
        <v>0</v>
      </c>
      <c r="R99" s="237">
        <v>0</v>
      </c>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row>
    <row r="100" spans="1:72" ht="12" customHeight="1">
      <c r="A100" s="120"/>
      <c r="B100" s="138" t="s">
        <v>252</v>
      </c>
      <c r="C100" s="235"/>
      <c r="D100" s="236"/>
      <c r="E100" s="236"/>
      <c r="F100" s="236"/>
      <c r="G100" s="236"/>
      <c r="H100" s="236"/>
      <c r="I100" s="236"/>
      <c r="J100" s="236"/>
      <c r="K100" s="236"/>
      <c r="L100" s="236"/>
      <c r="M100" s="236"/>
      <c r="N100" s="236"/>
      <c r="O100" s="236"/>
      <c r="P100" s="236"/>
      <c r="Q100" s="236"/>
      <c r="R100" s="237"/>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row>
    <row r="101" spans="1:72" ht="12" customHeight="1">
      <c r="A101" s="120"/>
      <c r="B101" s="138" t="s">
        <v>253</v>
      </c>
      <c r="C101" s="235"/>
      <c r="D101" s="236"/>
      <c r="E101" s="236"/>
      <c r="F101" s="236"/>
      <c r="G101" s="236"/>
      <c r="H101" s="236"/>
      <c r="I101" s="236"/>
      <c r="J101" s="236"/>
      <c r="K101" s="236"/>
      <c r="L101" s="236"/>
      <c r="M101" s="236"/>
      <c r="N101" s="236"/>
      <c r="O101" s="236"/>
      <c r="P101" s="236"/>
      <c r="Q101" s="236"/>
      <c r="R101" s="237"/>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row>
    <row r="102" spans="1:72" ht="12" customHeight="1">
      <c r="A102" s="120"/>
      <c r="B102" s="138" t="s">
        <v>254</v>
      </c>
      <c r="C102" s="235"/>
      <c r="D102" s="236"/>
      <c r="E102" s="236"/>
      <c r="F102" s="236"/>
      <c r="G102" s="236"/>
      <c r="H102" s="236"/>
      <c r="I102" s="236"/>
      <c r="J102" s="236"/>
      <c r="K102" s="236"/>
      <c r="L102" s="236"/>
      <c r="M102" s="236"/>
      <c r="N102" s="236"/>
      <c r="O102" s="236"/>
      <c r="P102" s="236"/>
      <c r="Q102" s="236"/>
      <c r="R102" s="237"/>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row>
    <row r="103" spans="1:72" ht="12" customHeight="1">
      <c r="A103" s="120"/>
      <c r="B103" s="138" t="s">
        <v>255</v>
      </c>
      <c r="C103" s="235"/>
      <c r="D103" s="236"/>
      <c r="E103" s="236"/>
      <c r="F103" s="236"/>
      <c r="G103" s="236"/>
      <c r="H103" s="236"/>
      <c r="I103" s="236"/>
      <c r="J103" s="236"/>
      <c r="K103" s="236"/>
      <c r="L103" s="236"/>
      <c r="M103" s="236"/>
      <c r="N103" s="236"/>
      <c r="O103" s="236"/>
      <c r="P103" s="236"/>
      <c r="Q103" s="236"/>
      <c r="R103" s="237"/>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row>
    <row r="104" spans="1:72" ht="12" customHeight="1">
      <c r="A104" s="120"/>
      <c r="B104" s="202" t="s">
        <v>256</v>
      </c>
      <c r="C104" s="242"/>
      <c r="D104" s="243"/>
      <c r="E104" s="243"/>
      <c r="F104" s="243"/>
      <c r="G104" s="243"/>
      <c r="H104" s="243"/>
      <c r="I104" s="243"/>
      <c r="J104" s="243"/>
      <c r="K104" s="243"/>
      <c r="L104" s="243"/>
      <c r="M104" s="243"/>
      <c r="N104" s="243"/>
      <c r="O104" s="243"/>
      <c r="P104" s="243"/>
      <c r="Q104" s="243"/>
      <c r="R104" s="244"/>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row>
    <row r="105" spans="1:72" ht="12" customHeight="1">
      <c r="A105" s="120"/>
      <c r="B105" s="245" t="s">
        <v>10</v>
      </c>
      <c r="C105" s="235"/>
      <c r="D105" s="236"/>
      <c r="E105" s="236"/>
      <c r="F105" s="236"/>
      <c r="G105" s="236"/>
      <c r="H105" s="236"/>
      <c r="I105" s="236"/>
      <c r="J105" s="236"/>
      <c r="K105" s="236"/>
      <c r="L105" s="236"/>
      <c r="M105" s="236"/>
      <c r="N105" s="236"/>
      <c r="O105" s="236"/>
      <c r="P105" s="236"/>
      <c r="Q105" s="236"/>
      <c r="R105" s="237"/>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row>
    <row r="106" spans="1:72" ht="12" customHeight="1">
      <c r="A106" s="120"/>
      <c r="B106" s="138" t="s">
        <v>11</v>
      </c>
      <c r="C106" s="235"/>
      <c r="D106" s="236"/>
      <c r="E106" s="236"/>
      <c r="F106" s="236"/>
      <c r="G106" s="236"/>
      <c r="H106" s="236"/>
      <c r="I106" s="236"/>
      <c r="J106" s="236"/>
      <c r="K106" s="236"/>
      <c r="L106" s="236"/>
      <c r="M106" s="236"/>
      <c r="N106" s="236"/>
      <c r="O106" s="236"/>
      <c r="P106" s="236"/>
      <c r="Q106" s="236"/>
      <c r="R106" s="237"/>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c r="BN106" s="101"/>
      <c r="BO106" s="101"/>
      <c r="BP106" s="101"/>
      <c r="BQ106" s="101"/>
      <c r="BR106" s="101"/>
      <c r="BS106" s="101"/>
      <c r="BT106" s="101"/>
    </row>
    <row r="107" spans="1:72" ht="12" customHeight="1">
      <c r="A107" s="120"/>
      <c r="B107" s="116" t="s">
        <v>259</v>
      </c>
      <c r="C107" s="235"/>
      <c r="D107" s="236"/>
      <c r="E107" s="236"/>
      <c r="F107" s="236"/>
      <c r="G107" s="236"/>
      <c r="H107" s="236"/>
      <c r="I107" s="236"/>
      <c r="J107" s="236"/>
      <c r="K107" s="236"/>
      <c r="L107" s="236"/>
      <c r="M107" s="101">
        <v>2</v>
      </c>
      <c r="N107" s="236"/>
      <c r="O107" s="236"/>
      <c r="P107" s="236"/>
      <c r="Q107" s="236"/>
      <c r="R107" s="237"/>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row>
    <row r="108" spans="1:72" ht="12" customHeight="1">
      <c r="A108" s="120"/>
      <c r="B108" s="116" t="s">
        <v>13</v>
      </c>
      <c r="C108" s="235"/>
      <c r="D108" s="236"/>
      <c r="E108" s="236"/>
      <c r="F108" s="236"/>
      <c r="G108" s="236"/>
      <c r="H108" s="236"/>
      <c r="I108" s="236"/>
      <c r="J108" s="236"/>
      <c r="K108" s="236"/>
      <c r="L108" s="236"/>
      <c r="M108" s="236">
        <v>0</v>
      </c>
      <c r="N108" s="236"/>
      <c r="O108" s="236"/>
      <c r="P108" s="236"/>
      <c r="Q108" s="236"/>
      <c r="R108" s="237"/>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row>
    <row r="109" spans="1:72" ht="12" customHeight="1">
      <c r="A109" s="120"/>
      <c r="B109" s="116" t="s">
        <v>260</v>
      </c>
      <c r="C109" s="126">
        <v>3</v>
      </c>
      <c r="D109" s="101">
        <v>17</v>
      </c>
      <c r="E109" s="101">
        <v>19</v>
      </c>
      <c r="F109" s="101">
        <v>27</v>
      </c>
      <c r="G109" s="101">
        <f>18+19</f>
        <v>37</v>
      </c>
      <c r="H109" s="101">
        <f>28+8</f>
        <v>36</v>
      </c>
      <c r="I109" s="101">
        <v>11</v>
      </c>
      <c r="J109" s="101">
        <v>15</v>
      </c>
      <c r="K109" s="101">
        <v>5</v>
      </c>
      <c r="L109" s="101">
        <v>13</v>
      </c>
      <c r="M109" s="101">
        <v>3</v>
      </c>
      <c r="N109" s="101">
        <v>3</v>
      </c>
      <c r="O109" s="236"/>
      <c r="P109" s="101">
        <v>3</v>
      </c>
      <c r="Q109" s="101">
        <v>1</v>
      </c>
      <c r="R109" s="237"/>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row>
    <row r="110" spans="1:72" ht="12" customHeight="1">
      <c r="A110" s="120"/>
      <c r="B110" s="257" t="s">
        <v>304</v>
      </c>
      <c r="C110" s="160">
        <v>1</v>
      </c>
      <c r="D110" s="161">
        <v>12</v>
      </c>
      <c r="E110" s="161">
        <v>4</v>
      </c>
      <c r="F110" s="161">
        <v>11</v>
      </c>
      <c r="G110" s="161">
        <v>12</v>
      </c>
      <c r="H110" s="161">
        <v>22</v>
      </c>
      <c r="I110" s="161">
        <v>4</v>
      </c>
      <c r="J110" s="161">
        <v>7</v>
      </c>
      <c r="K110" s="161">
        <v>6</v>
      </c>
      <c r="L110" s="161">
        <v>6</v>
      </c>
      <c r="M110" s="259"/>
      <c r="N110" s="259"/>
      <c r="O110" s="161">
        <v>1</v>
      </c>
      <c r="P110" s="259"/>
      <c r="Q110" s="259"/>
      <c r="R110" s="260"/>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row>
    <row r="111" spans="1:72" ht="12" customHeight="1">
      <c r="A111" s="120"/>
      <c r="B111" s="247" t="s">
        <v>305</v>
      </c>
      <c r="C111" s="239"/>
      <c r="D111" s="240"/>
      <c r="E111" s="240"/>
      <c r="F111" s="240"/>
      <c r="G111" s="240"/>
      <c r="H111" s="240"/>
      <c r="I111" s="240"/>
      <c r="J111" s="240"/>
      <c r="K111" s="240"/>
      <c r="L111" s="240"/>
      <c r="M111" s="240"/>
      <c r="N111" s="240"/>
      <c r="O111" s="240"/>
      <c r="P111" s="240"/>
      <c r="Q111" s="240"/>
      <c r="R111" s="24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row>
    <row r="112" spans="1:72" ht="12" customHeight="1">
      <c r="A112" s="120"/>
      <c r="B112" s="247" t="s">
        <v>306</v>
      </c>
      <c r="C112" s="239"/>
      <c r="D112" s="240"/>
      <c r="E112" s="240"/>
      <c r="F112" s="240"/>
      <c r="G112" s="240"/>
      <c r="H112" s="240"/>
      <c r="I112" s="240"/>
      <c r="J112" s="240"/>
      <c r="K112" s="240"/>
      <c r="L112" s="240"/>
      <c r="M112" s="240"/>
      <c r="N112" s="240"/>
      <c r="O112" s="240"/>
      <c r="P112" s="240"/>
      <c r="Q112" s="240"/>
      <c r="R112" s="24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row>
    <row r="113" spans="1:72" ht="12" customHeight="1">
      <c r="A113" s="120"/>
      <c r="B113" s="247" t="s">
        <v>307</v>
      </c>
      <c r="C113" s="239"/>
      <c r="D113" s="240"/>
      <c r="E113" s="240"/>
      <c r="F113" s="240"/>
      <c r="G113" s="240"/>
      <c r="H113" s="240"/>
      <c r="I113" s="240"/>
      <c r="J113" s="240"/>
      <c r="K113" s="240"/>
      <c r="L113" s="240"/>
      <c r="M113" s="240"/>
      <c r="N113" s="240"/>
      <c r="O113" s="240"/>
      <c r="P113" s="240"/>
      <c r="Q113" s="240"/>
      <c r="R113" s="24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row>
    <row r="114" spans="1:72" ht="12" customHeight="1">
      <c r="A114" s="120"/>
      <c r="B114" s="247" t="s">
        <v>308</v>
      </c>
      <c r="C114" s="239"/>
      <c r="D114" s="240"/>
      <c r="E114" s="240"/>
      <c r="F114" s="240"/>
      <c r="G114" s="240"/>
      <c r="H114" s="240"/>
      <c r="I114" s="240"/>
      <c r="J114" s="240"/>
      <c r="K114" s="240"/>
      <c r="L114" s="240"/>
      <c r="M114" s="240"/>
      <c r="N114" s="240"/>
      <c r="O114" s="240"/>
      <c r="P114" s="240"/>
      <c r="Q114" s="240"/>
      <c r="R114" s="24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row>
    <row r="115" spans="1:72" ht="12" customHeight="1">
      <c r="A115" s="120"/>
      <c r="B115" s="247" t="s">
        <v>309</v>
      </c>
      <c r="C115" s="239"/>
      <c r="D115" s="240"/>
      <c r="E115" s="240"/>
      <c r="F115" s="240"/>
      <c r="G115" s="240"/>
      <c r="H115" s="240"/>
      <c r="I115" s="240"/>
      <c r="J115" s="240"/>
      <c r="K115" s="240"/>
      <c r="L115" s="240"/>
      <c r="M115" s="240"/>
      <c r="N115" s="240"/>
      <c r="O115" s="240"/>
      <c r="P115" s="240"/>
      <c r="Q115" s="240"/>
      <c r="R115" s="24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row>
    <row r="116" spans="1:72" ht="12" customHeight="1">
      <c r="A116" s="120"/>
      <c r="B116" s="247" t="s">
        <v>48</v>
      </c>
      <c r="C116" s="239"/>
      <c r="D116" s="240"/>
      <c r="E116" s="240"/>
      <c r="F116" s="240"/>
      <c r="G116" s="240"/>
      <c r="H116" s="240"/>
      <c r="I116" s="240"/>
      <c r="J116" s="240"/>
      <c r="K116" s="240"/>
      <c r="L116" s="240"/>
      <c r="M116" s="240"/>
      <c r="N116" s="240"/>
      <c r="O116" s="240"/>
      <c r="P116" s="240"/>
      <c r="Q116" s="240"/>
      <c r="R116" s="24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row>
    <row r="117" spans="1:72" ht="12" customHeight="1">
      <c r="A117" s="120"/>
      <c r="B117" s="247" t="s">
        <v>49</v>
      </c>
      <c r="C117" s="239"/>
      <c r="D117" s="240"/>
      <c r="E117" s="240"/>
      <c r="F117" s="240"/>
      <c r="G117" s="240"/>
      <c r="H117" s="240"/>
      <c r="I117" s="240"/>
      <c r="J117" s="240"/>
      <c r="K117" s="240"/>
      <c r="L117" s="240"/>
      <c r="M117" s="240"/>
      <c r="N117" s="240"/>
      <c r="O117" s="240"/>
      <c r="P117" s="240"/>
      <c r="Q117" s="240"/>
      <c r="R117" s="24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row>
    <row r="118" spans="1:72" ht="12" customHeight="1">
      <c r="A118" s="120"/>
      <c r="B118" s="116" t="s">
        <v>310</v>
      </c>
      <c r="C118" s="126">
        <v>2</v>
      </c>
      <c r="D118" s="101">
        <v>3</v>
      </c>
      <c r="E118" s="101">
        <v>8</v>
      </c>
      <c r="F118" s="101">
        <v>9</v>
      </c>
      <c r="G118" s="101">
        <v>17</v>
      </c>
      <c r="H118" s="101">
        <v>12</v>
      </c>
      <c r="I118" s="101">
        <v>13</v>
      </c>
      <c r="J118" s="101">
        <v>9</v>
      </c>
      <c r="K118" s="101">
        <v>6</v>
      </c>
      <c r="L118" s="101">
        <v>4</v>
      </c>
      <c r="M118" s="236"/>
      <c r="N118" s="236"/>
      <c r="O118" s="236"/>
      <c r="P118" s="236"/>
      <c r="Q118" s="236"/>
      <c r="R118" s="237"/>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c r="BS118" s="101"/>
      <c r="BT118" s="101"/>
    </row>
    <row r="119" spans="1:72" ht="12" customHeight="1">
      <c r="A119" s="120"/>
      <c r="B119" s="138" t="s">
        <v>311</v>
      </c>
      <c r="C119" s="235"/>
      <c r="D119" s="236"/>
      <c r="E119" s="236"/>
      <c r="F119" s="236"/>
      <c r="G119" s="236"/>
      <c r="H119" s="236"/>
      <c r="I119" s="236"/>
      <c r="J119" s="236"/>
      <c r="K119" s="236"/>
      <c r="L119" s="236"/>
      <c r="M119" s="236"/>
      <c r="N119" s="236"/>
      <c r="O119" s="236"/>
      <c r="P119" s="236"/>
      <c r="Q119" s="236"/>
      <c r="R119" s="237"/>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row>
    <row r="120" spans="1:72" ht="12" customHeight="1">
      <c r="A120" s="120"/>
      <c r="B120" s="138" t="s">
        <v>312</v>
      </c>
      <c r="C120" s="235"/>
      <c r="D120" s="236"/>
      <c r="E120" s="236"/>
      <c r="F120" s="236"/>
      <c r="G120" s="236"/>
      <c r="H120" s="236"/>
      <c r="I120" s="236"/>
      <c r="J120" s="236"/>
      <c r="K120" s="236"/>
      <c r="L120" s="236"/>
      <c r="M120" s="236"/>
      <c r="N120" s="236"/>
      <c r="O120" s="236"/>
      <c r="P120" s="236"/>
      <c r="Q120" s="236"/>
      <c r="R120" s="237"/>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row>
    <row r="121" spans="1:72" ht="12" customHeight="1">
      <c r="A121" s="120"/>
      <c r="B121" s="138" t="s">
        <v>313</v>
      </c>
      <c r="C121" s="235"/>
      <c r="D121" s="236"/>
      <c r="E121" s="236"/>
      <c r="F121" s="236"/>
      <c r="G121" s="236"/>
      <c r="H121" s="236"/>
      <c r="I121" s="236"/>
      <c r="J121" s="236"/>
      <c r="K121" s="236"/>
      <c r="L121" s="236"/>
      <c r="M121" s="236"/>
      <c r="N121" s="236"/>
      <c r="O121" s="236"/>
      <c r="P121" s="236"/>
      <c r="Q121" s="236"/>
      <c r="R121" s="237"/>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row>
    <row r="122" spans="1:72" ht="12" customHeight="1">
      <c r="A122" s="120"/>
      <c r="B122" s="248" t="s">
        <v>37</v>
      </c>
      <c r="C122" s="239"/>
      <c r="D122" s="240"/>
      <c r="E122" s="240"/>
      <c r="F122" s="240"/>
      <c r="G122" s="240"/>
      <c r="H122" s="240"/>
      <c r="I122" s="240"/>
      <c r="J122" s="240"/>
      <c r="K122" s="240"/>
      <c r="L122" s="240"/>
      <c r="M122" s="240"/>
      <c r="N122" s="240"/>
      <c r="O122" s="240"/>
      <c r="P122" s="240"/>
      <c r="Q122" s="240"/>
      <c r="R122" s="24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c r="BT122" s="101"/>
    </row>
    <row r="123" spans="1:72" ht="12" customHeight="1">
      <c r="A123" s="120"/>
      <c r="B123" s="247" t="s">
        <v>38</v>
      </c>
      <c r="C123" s="239"/>
      <c r="D123" s="240"/>
      <c r="E123" s="240"/>
      <c r="F123" s="240"/>
      <c r="G123" s="240"/>
      <c r="H123" s="240"/>
      <c r="I123" s="240"/>
      <c r="J123" s="240"/>
      <c r="K123" s="240"/>
      <c r="L123" s="240"/>
      <c r="M123" s="240"/>
      <c r="N123" s="240"/>
      <c r="O123" s="240"/>
      <c r="P123" s="240"/>
      <c r="Q123" s="240"/>
      <c r="R123" s="24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row>
    <row r="124" spans="1:72" ht="12" customHeight="1">
      <c r="A124" s="120"/>
      <c r="B124" s="238" t="s">
        <v>39</v>
      </c>
      <c r="C124" s="239"/>
      <c r="D124" s="240"/>
      <c r="E124" s="240"/>
      <c r="F124" s="240"/>
      <c r="G124" s="240"/>
      <c r="H124" s="240"/>
      <c r="I124" s="240"/>
      <c r="J124" s="240"/>
      <c r="K124" s="240"/>
      <c r="L124" s="240"/>
      <c r="M124" s="240"/>
      <c r="N124" s="240"/>
      <c r="O124" s="240"/>
      <c r="P124" s="240"/>
      <c r="Q124" s="240"/>
      <c r="R124" s="24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c r="BN124" s="101"/>
      <c r="BO124" s="101"/>
      <c r="BP124" s="101"/>
      <c r="BQ124" s="101"/>
      <c r="BR124" s="101"/>
      <c r="BS124" s="101"/>
      <c r="BT124" s="101"/>
    </row>
    <row r="125" spans="1:72" ht="12" customHeight="1">
      <c r="A125" s="120"/>
      <c r="B125" s="238" t="s">
        <v>40</v>
      </c>
      <c r="C125" s="239"/>
      <c r="D125" s="240"/>
      <c r="E125" s="240"/>
      <c r="F125" s="240"/>
      <c r="G125" s="240"/>
      <c r="H125" s="240"/>
      <c r="I125" s="240"/>
      <c r="J125" s="240"/>
      <c r="K125" s="240"/>
      <c r="L125" s="240"/>
      <c r="M125" s="240"/>
      <c r="N125" s="240"/>
      <c r="O125" s="240"/>
      <c r="P125" s="240"/>
      <c r="Q125" s="240"/>
      <c r="R125" s="24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row>
    <row r="126" spans="1:72" ht="12" customHeight="1">
      <c r="A126" s="120"/>
      <c r="B126" s="249" t="s">
        <v>41</v>
      </c>
      <c r="C126" s="250"/>
      <c r="D126" s="251"/>
      <c r="E126" s="251"/>
      <c r="F126" s="251"/>
      <c r="G126" s="251"/>
      <c r="H126" s="251"/>
      <c r="I126" s="251"/>
      <c r="J126" s="251"/>
      <c r="K126" s="251"/>
      <c r="L126" s="251"/>
      <c r="M126" s="251"/>
      <c r="N126" s="251"/>
      <c r="O126" s="251"/>
      <c r="P126" s="251"/>
      <c r="Q126" s="251"/>
      <c r="R126" s="252"/>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row>
    <row r="127" spans="1:72" ht="12" customHeight="1">
      <c r="A127" s="142" t="s">
        <v>217</v>
      </c>
      <c r="B127" s="181" t="s">
        <v>214</v>
      </c>
      <c r="C127" s="235"/>
      <c r="D127" s="236"/>
      <c r="E127" s="236"/>
      <c r="F127" s="236"/>
      <c r="G127" s="236"/>
      <c r="H127" s="236"/>
      <c r="I127" s="236"/>
      <c r="J127" s="236"/>
      <c r="K127" s="236"/>
      <c r="L127" s="236"/>
      <c r="M127" s="236"/>
      <c r="N127" s="236"/>
      <c r="O127" s="236"/>
      <c r="P127" s="236"/>
      <c r="Q127" s="236"/>
      <c r="R127" s="237"/>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c r="BN127" s="101"/>
      <c r="BO127" s="101"/>
      <c r="BP127" s="101"/>
      <c r="BQ127" s="101"/>
      <c r="BR127" s="101"/>
      <c r="BS127" s="101"/>
      <c r="BT127" s="101"/>
    </row>
    <row r="128" spans="1:72" ht="12" customHeight="1">
      <c r="A128" s="263" t="s">
        <v>314</v>
      </c>
      <c r="B128" s="116" t="s">
        <v>242</v>
      </c>
      <c r="C128" s="235"/>
      <c r="D128" s="236"/>
      <c r="E128" s="236"/>
      <c r="F128" s="236"/>
      <c r="G128" s="236"/>
      <c r="H128" s="236"/>
      <c r="I128" s="236"/>
      <c r="J128" s="236"/>
      <c r="K128" s="236"/>
      <c r="L128" s="236"/>
      <c r="M128" s="236"/>
      <c r="N128" s="236"/>
      <c r="O128" s="236"/>
      <c r="P128" s="236"/>
      <c r="Q128" s="236"/>
      <c r="R128" s="237"/>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row>
    <row r="129" spans="1:72" ht="12" customHeight="1">
      <c r="A129" s="120"/>
      <c r="B129" s="138" t="s">
        <v>243</v>
      </c>
      <c r="C129" s="235"/>
      <c r="D129" s="236"/>
      <c r="E129" s="236"/>
      <c r="F129" s="236"/>
      <c r="G129" s="236"/>
      <c r="H129" s="236"/>
      <c r="I129" s="236"/>
      <c r="J129" s="236"/>
      <c r="K129" s="236"/>
      <c r="L129" s="236"/>
      <c r="M129" s="236"/>
      <c r="N129" s="236"/>
      <c r="O129" s="236"/>
      <c r="P129" s="236"/>
      <c r="Q129" s="236"/>
      <c r="R129" s="237"/>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c r="BN129" s="101"/>
      <c r="BO129" s="101"/>
      <c r="BP129" s="101"/>
      <c r="BQ129" s="101"/>
      <c r="BR129" s="101"/>
      <c r="BS129" s="101"/>
      <c r="BT129" s="101"/>
    </row>
    <row r="130" spans="1:72" ht="12" customHeight="1">
      <c r="A130" s="120"/>
      <c r="B130" s="138" t="s">
        <v>244</v>
      </c>
      <c r="C130" s="235"/>
      <c r="D130" s="236"/>
      <c r="E130" s="236"/>
      <c r="F130" s="236"/>
      <c r="G130" s="236"/>
      <c r="H130" s="236"/>
      <c r="I130" s="236"/>
      <c r="J130" s="236"/>
      <c r="K130" s="236"/>
      <c r="L130" s="236"/>
      <c r="M130" s="236"/>
      <c r="N130" s="236"/>
      <c r="O130" s="236"/>
      <c r="P130" s="236"/>
      <c r="Q130" s="236"/>
      <c r="R130" s="237"/>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c r="BN130" s="101"/>
      <c r="BO130" s="101"/>
      <c r="BP130" s="101"/>
      <c r="BQ130" s="101"/>
      <c r="BR130" s="101"/>
      <c r="BS130" s="101"/>
      <c r="BT130" s="101"/>
    </row>
    <row r="131" spans="1:72" ht="12" customHeight="1">
      <c r="A131" s="120"/>
      <c r="B131" s="138" t="s">
        <v>248</v>
      </c>
      <c r="C131" s="235"/>
      <c r="D131" s="236"/>
      <c r="E131" s="236"/>
      <c r="F131" s="236"/>
      <c r="G131" s="236"/>
      <c r="H131" s="236"/>
      <c r="I131" s="236"/>
      <c r="J131" s="236"/>
      <c r="K131" s="236"/>
      <c r="L131" s="236"/>
      <c r="M131" s="236"/>
      <c r="N131" s="236"/>
      <c r="O131" s="236"/>
      <c r="P131" s="236"/>
      <c r="Q131" s="236"/>
      <c r="R131" s="237"/>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row>
    <row r="132" spans="1:72" ht="12" customHeight="1">
      <c r="A132" s="120"/>
      <c r="B132" s="138" t="s">
        <v>246</v>
      </c>
      <c r="C132" s="235"/>
      <c r="D132" s="236"/>
      <c r="E132" s="236"/>
      <c r="F132" s="236"/>
      <c r="G132" s="236"/>
      <c r="H132" s="236"/>
      <c r="I132" s="236"/>
      <c r="J132" s="236"/>
      <c r="K132" s="236"/>
      <c r="L132" s="236"/>
      <c r="M132" s="236"/>
      <c r="N132" s="236"/>
      <c r="O132" s="236"/>
      <c r="P132" s="236"/>
      <c r="Q132" s="236"/>
      <c r="R132" s="237"/>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c r="BN132" s="101"/>
      <c r="BO132" s="101"/>
      <c r="BP132" s="101"/>
      <c r="BQ132" s="101"/>
      <c r="BR132" s="101"/>
      <c r="BS132" s="101"/>
      <c r="BT132" s="101"/>
    </row>
    <row r="133" spans="1:72" ht="12" customHeight="1">
      <c r="A133" s="120"/>
      <c r="B133" s="121" t="s">
        <v>238</v>
      </c>
      <c r="C133" s="264"/>
      <c r="D133" s="265"/>
      <c r="E133" s="265"/>
      <c r="F133" s="265"/>
      <c r="G133" s="265"/>
      <c r="H133" s="265"/>
      <c r="I133" s="265"/>
      <c r="J133" s="265"/>
      <c r="K133" s="265"/>
      <c r="L133" s="265"/>
      <c r="M133" s="265"/>
      <c r="N133" s="265"/>
      <c r="O133" s="265"/>
      <c r="P133" s="265"/>
      <c r="Q133" s="265"/>
      <c r="R133" s="266"/>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row>
    <row r="134" spans="1:72" ht="12" customHeight="1">
      <c r="A134" s="120"/>
      <c r="B134" s="121" t="s">
        <v>239</v>
      </c>
      <c r="C134" s="261"/>
      <c r="D134" s="254"/>
      <c r="E134" s="254"/>
      <c r="F134" s="254"/>
      <c r="G134" s="254"/>
      <c r="H134" s="254"/>
      <c r="I134" s="254"/>
      <c r="J134" s="254"/>
      <c r="K134" s="254"/>
      <c r="L134" s="254"/>
      <c r="M134" s="254"/>
      <c r="N134" s="254"/>
      <c r="O134" s="254"/>
      <c r="P134" s="254"/>
      <c r="Q134" s="254"/>
      <c r="R134" s="255"/>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c r="BN134" s="101"/>
      <c r="BO134" s="101"/>
      <c r="BP134" s="101"/>
      <c r="BQ134" s="101"/>
      <c r="BR134" s="101"/>
      <c r="BS134" s="101"/>
      <c r="BT134" s="101"/>
    </row>
    <row r="135" spans="1:72" ht="12" customHeight="1">
      <c r="A135" s="120"/>
      <c r="B135" s="116" t="s">
        <v>301</v>
      </c>
      <c r="C135" s="235"/>
      <c r="D135" s="236"/>
      <c r="E135" s="236"/>
      <c r="F135" s="236"/>
      <c r="G135" s="236"/>
      <c r="H135" s="236"/>
      <c r="I135" s="236"/>
      <c r="J135" s="236"/>
      <c r="K135" s="101"/>
      <c r="L135" s="101"/>
      <c r="M135" s="101"/>
      <c r="N135" s="101"/>
      <c r="O135" s="101"/>
      <c r="P135" s="101"/>
      <c r="Q135" s="101"/>
      <c r="R135" s="128"/>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c r="BN135" s="101"/>
      <c r="BO135" s="101"/>
      <c r="BP135" s="101"/>
      <c r="BQ135" s="101"/>
      <c r="BR135" s="101"/>
      <c r="BS135" s="101"/>
      <c r="BT135" s="101"/>
    </row>
    <row r="136" spans="1:72" ht="12" customHeight="1">
      <c r="A136" s="120"/>
      <c r="B136" s="116" t="s">
        <v>302</v>
      </c>
      <c r="C136" s="126"/>
      <c r="D136" s="101"/>
      <c r="E136" s="101"/>
      <c r="F136" s="101"/>
      <c r="G136" s="101"/>
      <c r="H136" s="101"/>
      <c r="I136" s="101"/>
      <c r="J136" s="101"/>
      <c r="K136" s="101"/>
      <c r="L136" s="101"/>
      <c r="M136" s="101"/>
      <c r="N136" s="101"/>
      <c r="O136" s="101"/>
      <c r="P136" s="101"/>
      <c r="Q136" s="101"/>
      <c r="R136" s="128"/>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row>
    <row r="137" spans="1:72" ht="12" customHeight="1">
      <c r="A137" s="120"/>
      <c r="B137" s="121" t="s">
        <v>303</v>
      </c>
      <c r="C137" s="122"/>
      <c r="D137" s="123"/>
      <c r="E137" s="123"/>
      <c r="F137" s="123"/>
      <c r="G137" s="123"/>
      <c r="H137" s="123"/>
      <c r="I137" s="123"/>
      <c r="J137" s="123"/>
      <c r="K137" s="123"/>
      <c r="L137" s="123"/>
      <c r="M137" s="123"/>
      <c r="N137" s="123"/>
      <c r="O137" s="123"/>
      <c r="P137" s="123"/>
      <c r="Q137" s="123"/>
      <c r="R137" s="124"/>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c r="BJ137" s="101"/>
      <c r="BK137" s="101"/>
      <c r="BL137" s="101"/>
      <c r="BM137" s="101"/>
      <c r="BN137" s="101"/>
      <c r="BO137" s="101"/>
      <c r="BP137" s="101"/>
      <c r="BQ137" s="101"/>
      <c r="BR137" s="101"/>
      <c r="BS137" s="101"/>
      <c r="BT137" s="101"/>
    </row>
    <row r="138" spans="1:72" ht="12" customHeight="1">
      <c r="A138" s="120"/>
      <c r="B138" s="116" t="s">
        <v>250</v>
      </c>
      <c r="C138" s="126"/>
      <c r="D138" s="101"/>
      <c r="E138" s="101"/>
      <c r="F138" s="101"/>
      <c r="G138" s="101"/>
      <c r="H138" s="101"/>
      <c r="I138" s="101"/>
      <c r="J138" s="101"/>
      <c r="K138" s="101"/>
      <c r="L138" s="101"/>
      <c r="M138" s="101"/>
      <c r="N138" s="101"/>
      <c r="O138" s="101"/>
      <c r="P138" s="101"/>
      <c r="Q138" s="101"/>
      <c r="R138" s="128"/>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c r="BM138" s="101"/>
      <c r="BN138" s="101"/>
      <c r="BO138" s="101"/>
      <c r="BP138" s="101"/>
      <c r="BQ138" s="101"/>
      <c r="BR138" s="101"/>
      <c r="BS138" s="101"/>
      <c r="BT138" s="101"/>
    </row>
    <row r="139" spans="1:72" ht="12" customHeight="1">
      <c r="A139" s="120"/>
      <c r="B139" s="116" t="s">
        <v>251</v>
      </c>
      <c r="C139" s="126"/>
      <c r="D139" s="101"/>
      <c r="E139" s="101"/>
      <c r="F139" s="101"/>
      <c r="G139" s="101"/>
      <c r="H139" s="101"/>
      <c r="I139" s="101"/>
      <c r="J139" s="101"/>
      <c r="K139" s="101"/>
      <c r="L139" s="101"/>
      <c r="M139" s="101"/>
      <c r="N139" s="101"/>
      <c r="O139" s="101"/>
      <c r="P139" s="101"/>
      <c r="Q139" s="101"/>
      <c r="R139" s="128"/>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BJ139" s="101"/>
      <c r="BK139" s="101"/>
      <c r="BL139" s="101"/>
      <c r="BM139" s="101"/>
      <c r="BN139" s="101"/>
      <c r="BO139" s="101"/>
      <c r="BP139" s="101"/>
      <c r="BQ139" s="101"/>
      <c r="BR139" s="101"/>
      <c r="BS139" s="101"/>
      <c r="BT139" s="101"/>
    </row>
    <row r="140" spans="1:72" ht="12" customHeight="1">
      <c r="A140" s="120"/>
      <c r="B140" s="116" t="s">
        <v>252</v>
      </c>
      <c r="C140" s="126"/>
      <c r="D140" s="101"/>
      <c r="E140" s="101"/>
      <c r="F140" s="101"/>
      <c r="G140" s="101"/>
      <c r="H140" s="101"/>
      <c r="I140" s="101"/>
      <c r="J140" s="101"/>
      <c r="K140" s="101"/>
      <c r="L140" s="101"/>
      <c r="M140" s="101"/>
      <c r="N140" s="101"/>
      <c r="O140" s="101"/>
      <c r="P140" s="101"/>
      <c r="Q140" s="101"/>
      <c r="R140" s="128"/>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c r="BS140" s="101"/>
      <c r="BT140" s="101"/>
    </row>
    <row r="141" spans="1:72" ht="12" customHeight="1">
      <c r="A141" s="120"/>
      <c r="B141" s="116" t="s">
        <v>253</v>
      </c>
      <c r="C141" s="126"/>
      <c r="D141" s="101"/>
      <c r="E141" s="101"/>
      <c r="F141" s="101"/>
      <c r="G141" s="101"/>
      <c r="H141" s="101"/>
      <c r="I141" s="101"/>
      <c r="J141" s="101"/>
      <c r="K141" s="101"/>
      <c r="L141" s="101"/>
      <c r="M141" s="101"/>
      <c r="N141" s="101"/>
      <c r="O141" s="101"/>
      <c r="P141" s="101"/>
      <c r="Q141" s="101"/>
      <c r="R141" s="128"/>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c r="BJ141" s="101"/>
      <c r="BK141" s="101"/>
      <c r="BL141" s="101"/>
      <c r="BM141" s="101"/>
      <c r="BN141" s="101"/>
      <c r="BO141" s="101"/>
      <c r="BP141" s="101"/>
      <c r="BQ141" s="101"/>
      <c r="BR141" s="101"/>
      <c r="BS141" s="101"/>
      <c r="BT141" s="101"/>
    </row>
    <row r="142" spans="1:72" ht="12" customHeight="1">
      <c r="A142" s="120"/>
      <c r="B142" s="116" t="s">
        <v>254</v>
      </c>
      <c r="C142" s="126"/>
      <c r="D142" s="101"/>
      <c r="E142" s="101"/>
      <c r="F142" s="101"/>
      <c r="G142" s="101"/>
      <c r="H142" s="101"/>
      <c r="I142" s="101"/>
      <c r="J142" s="101"/>
      <c r="K142" s="101"/>
      <c r="L142" s="101"/>
      <c r="M142" s="101"/>
      <c r="N142" s="101"/>
      <c r="O142" s="101"/>
      <c r="P142" s="101"/>
      <c r="Q142" s="101"/>
      <c r="R142" s="128"/>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c r="BJ142" s="101"/>
      <c r="BK142" s="101"/>
      <c r="BL142" s="101"/>
      <c r="BM142" s="101"/>
      <c r="BN142" s="101"/>
      <c r="BO142" s="101"/>
      <c r="BP142" s="101"/>
      <c r="BQ142" s="101"/>
      <c r="BR142" s="101"/>
      <c r="BS142" s="101"/>
      <c r="BT142" s="101"/>
    </row>
    <row r="143" spans="1:72" ht="12" customHeight="1">
      <c r="A143" s="120"/>
      <c r="B143" s="116" t="s">
        <v>255</v>
      </c>
      <c r="C143" s="126"/>
      <c r="D143" s="101"/>
      <c r="E143" s="101"/>
      <c r="F143" s="101"/>
      <c r="G143" s="101"/>
      <c r="H143" s="101"/>
      <c r="I143" s="101"/>
      <c r="J143" s="101"/>
      <c r="K143" s="101"/>
      <c r="L143" s="101"/>
      <c r="M143" s="101"/>
      <c r="N143" s="101"/>
      <c r="O143" s="101"/>
      <c r="P143" s="101"/>
      <c r="Q143" s="101"/>
      <c r="R143" s="128"/>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c r="BI143" s="101"/>
      <c r="BJ143" s="101"/>
      <c r="BK143" s="101"/>
      <c r="BL143" s="101"/>
      <c r="BM143" s="101"/>
      <c r="BN143" s="101"/>
      <c r="BO143" s="101"/>
      <c r="BP143" s="101"/>
      <c r="BQ143" s="101"/>
      <c r="BR143" s="101"/>
      <c r="BS143" s="101"/>
      <c r="BT143" s="101"/>
    </row>
    <row r="144" spans="1:72" ht="12" customHeight="1">
      <c r="A144" s="120"/>
      <c r="B144" s="183" t="s">
        <v>256</v>
      </c>
      <c r="C144" s="168"/>
      <c r="D144" s="169"/>
      <c r="E144" s="169"/>
      <c r="F144" s="169"/>
      <c r="G144" s="169"/>
      <c r="H144" s="169"/>
      <c r="I144" s="169"/>
      <c r="J144" s="169"/>
      <c r="K144" s="169"/>
      <c r="L144" s="169"/>
      <c r="M144" s="169"/>
      <c r="N144" s="169"/>
      <c r="O144" s="169"/>
      <c r="P144" s="169"/>
      <c r="Q144" s="169"/>
      <c r="R144" s="170"/>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BM144" s="101"/>
      <c r="BN144" s="101"/>
      <c r="BO144" s="101"/>
      <c r="BP144" s="101"/>
      <c r="BQ144" s="101"/>
      <c r="BR144" s="101"/>
      <c r="BS144" s="101"/>
      <c r="BT144" s="101"/>
    </row>
    <row r="145" spans="1:72" ht="12" customHeight="1">
      <c r="A145" s="120"/>
      <c r="B145" s="116" t="s">
        <v>10</v>
      </c>
      <c r="C145" s="126"/>
      <c r="D145" s="101"/>
      <c r="E145" s="101"/>
      <c r="F145" s="101"/>
      <c r="G145" s="101"/>
      <c r="H145" s="101"/>
      <c r="I145" s="101"/>
      <c r="J145" s="101"/>
      <c r="K145" s="101"/>
      <c r="L145" s="101"/>
      <c r="M145" s="101"/>
      <c r="N145" s="101"/>
      <c r="O145" s="101"/>
      <c r="P145" s="101"/>
      <c r="Q145" s="101"/>
      <c r="R145" s="128"/>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row>
    <row r="146" spans="1:72" ht="12" customHeight="1">
      <c r="A146" s="120"/>
      <c r="B146" s="116" t="s">
        <v>11</v>
      </c>
      <c r="C146" s="126"/>
      <c r="D146" s="101"/>
      <c r="E146" s="101"/>
      <c r="F146" s="101"/>
      <c r="G146" s="101"/>
      <c r="H146" s="101"/>
      <c r="I146" s="101"/>
      <c r="J146" s="101"/>
      <c r="K146" s="101"/>
      <c r="L146" s="101"/>
      <c r="M146" s="101"/>
      <c r="N146" s="101"/>
      <c r="O146" s="101"/>
      <c r="P146" s="101"/>
      <c r="Q146" s="101"/>
      <c r="R146" s="128"/>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c r="BM146" s="101"/>
      <c r="BN146" s="101"/>
      <c r="BO146" s="101"/>
      <c r="BP146" s="101"/>
      <c r="BQ146" s="101"/>
      <c r="BR146" s="101"/>
      <c r="BS146" s="101"/>
      <c r="BT146" s="101"/>
    </row>
    <row r="147" spans="1:72" ht="12" customHeight="1">
      <c r="A147" s="120"/>
      <c r="B147" s="116" t="s">
        <v>259</v>
      </c>
      <c r="C147" s="126"/>
      <c r="D147" s="101"/>
      <c r="E147" s="101"/>
      <c r="F147" s="101"/>
      <c r="G147" s="101"/>
      <c r="H147" s="101"/>
      <c r="I147" s="101"/>
      <c r="J147" s="101"/>
      <c r="K147" s="101"/>
      <c r="L147" s="101"/>
      <c r="M147" s="101"/>
      <c r="N147" s="101"/>
      <c r="O147" s="101"/>
      <c r="P147" s="101"/>
      <c r="Q147" s="101"/>
      <c r="R147" s="128"/>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c r="BN147" s="101"/>
      <c r="BO147" s="101"/>
      <c r="BP147" s="101"/>
      <c r="BQ147" s="101"/>
      <c r="BR147" s="101"/>
      <c r="BS147" s="101"/>
      <c r="BT147" s="101"/>
    </row>
    <row r="148" spans="1:72" ht="12" customHeight="1">
      <c r="A148" s="120"/>
      <c r="B148" s="116" t="s">
        <v>13</v>
      </c>
      <c r="C148" s="126"/>
      <c r="D148" s="101"/>
      <c r="E148" s="101"/>
      <c r="F148" s="101"/>
      <c r="G148" s="101"/>
      <c r="H148" s="101"/>
      <c r="I148" s="101"/>
      <c r="J148" s="101"/>
      <c r="K148" s="101"/>
      <c r="L148" s="101"/>
      <c r="M148" s="101"/>
      <c r="N148" s="101"/>
      <c r="O148" s="101"/>
      <c r="P148" s="101"/>
      <c r="Q148" s="101"/>
      <c r="R148" s="128"/>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BM148" s="101"/>
      <c r="BN148" s="101"/>
      <c r="BO148" s="101"/>
      <c r="BP148" s="101"/>
      <c r="BQ148" s="101"/>
      <c r="BR148" s="101"/>
      <c r="BS148" s="101"/>
      <c r="BT148" s="101"/>
    </row>
    <row r="149" spans="1:72" ht="12" customHeight="1">
      <c r="A149" s="120"/>
      <c r="B149" s="116" t="s">
        <v>260</v>
      </c>
      <c r="C149" s="126"/>
      <c r="D149" s="101"/>
      <c r="E149" s="101"/>
      <c r="F149" s="101"/>
      <c r="G149" s="101"/>
      <c r="H149" s="101"/>
      <c r="I149" s="101"/>
      <c r="J149" s="101"/>
      <c r="K149" s="101"/>
      <c r="L149" s="101"/>
      <c r="M149" s="101"/>
      <c r="N149" s="101"/>
      <c r="O149" s="101"/>
      <c r="P149" s="101"/>
      <c r="Q149" s="101"/>
      <c r="R149" s="128"/>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c r="BI149" s="101"/>
      <c r="BJ149" s="101"/>
      <c r="BK149" s="101"/>
      <c r="BL149" s="101"/>
      <c r="BM149" s="101"/>
      <c r="BN149" s="101"/>
      <c r="BO149" s="101"/>
      <c r="BP149" s="101"/>
      <c r="BQ149" s="101"/>
      <c r="BR149" s="101"/>
      <c r="BS149" s="101"/>
      <c r="BT149" s="101"/>
    </row>
    <row r="150" spans="1:72" ht="12" customHeight="1">
      <c r="A150" s="120"/>
      <c r="B150" s="257" t="s">
        <v>304</v>
      </c>
      <c r="C150" s="122"/>
      <c r="D150" s="123"/>
      <c r="E150" s="123"/>
      <c r="F150" s="123"/>
      <c r="G150" s="123"/>
      <c r="H150" s="123"/>
      <c r="I150" s="123"/>
      <c r="J150" s="123"/>
      <c r="K150" s="123"/>
      <c r="L150" s="123"/>
      <c r="M150" s="123"/>
      <c r="N150" s="123"/>
      <c r="O150" s="123"/>
      <c r="P150" s="123"/>
      <c r="Q150" s="123"/>
      <c r="R150" s="124"/>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c r="BQ150" s="101"/>
      <c r="BR150" s="101"/>
      <c r="BS150" s="101"/>
      <c r="BT150" s="101"/>
    </row>
    <row r="151" spans="1:72" ht="12" customHeight="1">
      <c r="A151" s="120"/>
      <c r="B151" s="143" t="s">
        <v>305</v>
      </c>
      <c r="C151" s="122"/>
      <c r="D151" s="123"/>
      <c r="E151" s="123"/>
      <c r="F151" s="123"/>
      <c r="G151" s="123"/>
      <c r="H151" s="123"/>
      <c r="I151" s="123"/>
      <c r="J151" s="123"/>
      <c r="K151" s="123"/>
      <c r="L151" s="123"/>
      <c r="M151" s="123"/>
      <c r="N151" s="123"/>
      <c r="O151" s="123"/>
      <c r="P151" s="123"/>
      <c r="Q151" s="123"/>
      <c r="R151" s="124"/>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c r="AW151" s="101"/>
      <c r="AX151" s="101"/>
      <c r="AY151" s="101"/>
      <c r="AZ151" s="101"/>
      <c r="BA151" s="101"/>
      <c r="BB151" s="101"/>
      <c r="BC151" s="101"/>
      <c r="BD151" s="101"/>
      <c r="BE151" s="101"/>
      <c r="BF151" s="101"/>
      <c r="BG151" s="101"/>
      <c r="BH151" s="101"/>
      <c r="BI151" s="101"/>
      <c r="BJ151" s="101"/>
      <c r="BK151" s="101"/>
      <c r="BL151" s="101"/>
      <c r="BM151" s="101"/>
      <c r="BN151" s="101"/>
      <c r="BO151" s="101"/>
      <c r="BP151" s="101"/>
      <c r="BQ151" s="101"/>
      <c r="BR151" s="101"/>
      <c r="BS151" s="101"/>
      <c r="BT151" s="101"/>
    </row>
    <row r="152" spans="1:72" ht="12" customHeight="1">
      <c r="A152" s="120"/>
      <c r="B152" s="143" t="s">
        <v>306</v>
      </c>
      <c r="C152" s="122"/>
      <c r="D152" s="123"/>
      <c r="E152" s="123"/>
      <c r="F152" s="123"/>
      <c r="G152" s="123"/>
      <c r="H152" s="123"/>
      <c r="I152" s="123"/>
      <c r="J152" s="123"/>
      <c r="K152" s="123"/>
      <c r="L152" s="123"/>
      <c r="M152" s="123"/>
      <c r="N152" s="123"/>
      <c r="O152" s="123"/>
      <c r="P152" s="123"/>
      <c r="Q152" s="123"/>
      <c r="R152" s="124"/>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BM152" s="101"/>
      <c r="BN152" s="101"/>
      <c r="BO152" s="101"/>
      <c r="BP152" s="101"/>
      <c r="BQ152" s="101"/>
      <c r="BR152" s="101"/>
      <c r="BS152" s="101"/>
      <c r="BT152" s="101"/>
    </row>
    <row r="153" spans="1:72" ht="12" customHeight="1">
      <c r="A153" s="120"/>
      <c r="B153" s="143" t="s">
        <v>307</v>
      </c>
      <c r="C153" s="122"/>
      <c r="D153" s="123"/>
      <c r="E153" s="123"/>
      <c r="F153" s="123"/>
      <c r="G153" s="123"/>
      <c r="H153" s="123"/>
      <c r="I153" s="123"/>
      <c r="J153" s="123"/>
      <c r="K153" s="123"/>
      <c r="L153" s="123"/>
      <c r="M153" s="123"/>
      <c r="N153" s="123"/>
      <c r="O153" s="123"/>
      <c r="P153" s="123"/>
      <c r="Q153" s="123"/>
      <c r="R153" s="124"/>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c r="BS153" s="101"/>
      <c r="BT153" s="101"/>
    </row>
    <row r="154" spans="1:72" ht="12" customHeight="1">
      <c r="A154" s="120"/>
      <c r="B154" s="143" t="s">
        <v>308</v>
      </c>
      <c r="C154" s="157"/>
      <c r="D154" s="158"/>
      <c r="E154" s="158"/>
      <c r="F154" s="158"/>
      <c r="G154" s="158"/>
      <c r="H154" s="158"/>
      <c r="I154" s="158"/>
      <c r="J154" s="158"/>
      <c r="K154" s="158"/>
      <c r="L154" s="158"/>
      <c r="M154" s="158"/>
      <c r="N154" s="158"/>
      <c r="O154" s="158"/>
      <c r="P154" s="158"/>
      <c r="Q154" s="158"/>
      <c r="R154" s="159"/>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c r="BS154" s="101"/>
      <c r="BT154" s="101"/>
    </row>
    <row r="155" spans="1:72" ht="12" customHeight="1">
      <c r="A155" s="120"/>
      <c r="B155" s="143" t="s">
        <v>309</v>
      </c>
      <c r="C155" s="157"/>
      <c r="D155" s="158"/>
      <c r="E155" s="158"/>
      <c r="F155" s="158"/>
      <c r="G155" s="158"/>
      <c r="H155" s="158"/>
      <c r="I155" s="158"/>
      <c r="J155" s="158"/>
      <c r="K155" s="158"/>
      <c r="L155" s="158"/>
      <c r="M155" s="158"/>
      <c r="N155" s="158"/>
      <c r="O155" s="158"/>
      <c r="P155" s="158"/>
      <c r="Q155" s="158"/>
      <c r="R155" s="159"/>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c r="BI155" s="101"/>
      <c r="BJ155" s="101"/>
      <c r="BK155" s="101"/>
      <c r="BL155" s="101"/>
      <c r="BM155" s="101"/>
      <c r="BN155" s="101"/>
      <c r="BO155" s="101"/>
      <c r="BP155" s="101"/>
      <c r="BQ155" s="101"/>
      <c r="BR155" s="101"/>
      <c r="BS155" s="101"/>
      <c r="BT155" s="101"/>
    </row>
    <row r="156" spans="1:72" ht="12" customHeight="1">
      <c r="A156" s="120"/>
      <c r="B156" s="143" t="s">
        <v>48</v>
      </c>
      <c r="C156" s="157"/>
      <c r="D156" s="158"/>
      <c r="E156" s="158"/>
      <c r="F156" s="158"/>
      <c r="G156" s="158"/>
      <c r="H156" s="158"/>
      <c r="I156" s="158"/>
      <c r="J156" s="158"/>
      <c r="K156" s="158"/>
      <c r="L156" s="158"/>
      <c r="M156" s="158"/>
      <c r="N156" s="158"/>
      <c r="O156" s="158"/>
      <c r="P156" s="158"/>
      <c r="Q156" s="158"/>
      <c r="R156" s="159"/>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c r="BM156" s="101"/>
      <c r="BN156" s="101"/>
      <c r="BO156" s="101"/>
      <c r="BP156" s="101"/>
      <c r="BQ156" s="101"/>
      <c r="BR156" s="101"/>
      <c r="BS156" s="101"/>
      <c r="BT156" s="101"/>
    </row>
    <row r="157" spans="1:72" ht="12" customHeight="1">
      <c r="A157" s="120"/>
      <c r="B157" s="143" t="s">
        <v>49</v>
      </c>
      <c r="C157" s="157"/>
      <c r="D157" s="158"/>
      <c r="E157" s="158"/>
      <c r="F157" s="158"/>
      <c r="G157" s="158"/>
      <c r="H157" s="158"/>
      <c r="I157" s="158"/>
      <c r="J157" s="158"/>
      <c r="K157" s="158"/>
      <c r="L157" s="158"/>
      <c r="M157" s="158"/>
      <c r="N157" s="158"/>
      <c r="O157" s="158"/>
      <c r="P157" s="158"/>
      <c r="Q157" s="158"/>
      <c r="R157" s="159"/>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BM157" s="101"/>
      <c r="BN157" s="101"/>
      <c r="BO157" s="101"/>
      <c r="BP157" s="101"/>
      <c r="BQ157" s="101"/>
      <c r="BR157" s="101"/>
      <c r="BS157" s="101"/>
      <c r="BT157" s="101"/>
    </row>
    <row r="158" spans="1:72" ht="12" customHeight="1">
      <c r="A158" s="120"/>
      <c r="B158" s="116" t="s">
        <v>310</v>
      </c>
      <c r="C158" s="126"/>
      <c r="D158" s="101"/>
      <c r="E158" s="101"/>
      <c r="F158" s="101"/>
      <c r="G158" s="101"/>
      <c r="H158" s="101"/>
      <c r="I158" s="101"/>
      <c r="J158" s="101"/>
      <c r="K158" s="101"/>
      <c r="L158" s="101"/>
      <c r="M158" s="101"/>
      <c r="N158" s="101"/>
      <c r="O158" s="101"/>
      <c r="P158" s="101"/>
      <c r="Q158" s="101"/>
      <c r="R158" s="128"/>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c r="BM158" s="101"/>
      <c r="BN158" s="101"/>
      <c r="BO158" s="101"/>
      <c r="BP158" s="101"/>
      <c r="BQ158" s="101"/>
      <c r="BR158" s="101"/>
      <c r="BS158" s="101"/>
      <c r="BT158" s="101"/>
    </row>
    <row r="159" spans="1:72" ht="12" customHeight="1">
      <c r="A159" s="120"/>
      <c r="B159" s="116" t="s">
        <v>311</v>
      </c>
      <c r="C159" s="126"/>
      <c r="D159" s="101"/>
      <c r="E159" s="101"/>
      <c r="F159" s="101"/>
      <c r="G159" s="101"/>
      <c r="H159" s="101"/>
      <c r="I159" s="101"/>
      <c r="J159" s="101"/>
      <c r="K159" s="101"/>
      <c r="L159" s="101"/>
      <c r="M159" s="101"/>
      <c r="N159" s="101"/>
      <c r="O159" s="101"/>
      <c r="P159" s="101"/>
      <c r="Q159" s="101"/>
      <c r="R159" s="128"/>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c r="AW159" s="101"/>
      <c r="AX159" s="101"/>
      <c r="AY159" s="101"/>
      <c r="AZ159" s="101"/>
      <c r="BA159" s="101"/>
      <c r="BB159" s="101"/>
      <c r="BC159" s="101"/>
      <c r="BD159" s="101"/>
      <c r="BE159" s="101"/>
      <c r="BF159" s="101"/>
      <c r="BG159" s="101"/>
      <c r="BH159" s="101"/>
      <c r="BI159" s="101"/>
      <c r="BJ159" s="101"/>
      <c r="BK159" s="101"/>
      <c r="BL159" s="101"/>
      <c r="BM159" s="101"/>
      <c r="BN159" s="101"/>
      <c r="BO159" s="101"/>
      <c r="BP159" s="101"/>
      <c r="BQ159" s="101"/>
      <c r="BR159" s="101"/>
      <c r="BS159" s="101"/>
      <c r="BT159" s="101"/>
    </row>
    <row r="160" spans="1:72" ht="12" customHeight="1">
      <c r="A160" s="120"/>
      <c r="B160" s="116" t="s">
        <v>312</v>
      </c>
      <c r="C160" s="126"/>
      <c r="D160" s="101"/>
      <c r="E160" s="101"/>
      <c r="F160" s="101"/>
      <c r="G160" s="101"/>
      <c r="H160" s="101"/>
      <c r="I160" s="101"/>
      <c r="J160" s="101"/>
      <c r="K160" s="101"/>
      <c r="L160" s="101"/>
      <c r="M160" s="101"/>
      <c r="N160" s="101"/>
      <c r="O160" s="101"/>
      <c r="P160" s="101"/>
      <c r="Q160" s="101"/>
      <c r="R160" s="128"/>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c r="BC160" s="101"/>
      <c r="BD160" s="101"/>
      <c r="BE160" s="101"/>
      <c r="BF160" s="101"/>
      <c r="BG160" s="101"/>
      <c r="BH160" s="101"/>
      <c r="BI160" s="101"/>
      <c r="BJ160" s="101"/>
      <c r="BK160" s="101"/>
      <c r="BL160" s="101"/>
      <c r="BM160" s="101"/>
      <c r="BN160" s="101"/>
      <c r="BO160" s="101"/>
      <c r="BP160" s="101"/>
      <c r="BQ160" s="101"/>
      <c r="BR160" s="101"/>
      <c r="BS160" s="101"/>
      <c r="BT160" s="101"/>
    </row>
    <row r="161" spans="1:72" ht="12" customHeight="1">
      <c r="A161" s="120"/>
      <c r="B161" s="116" t="s">
        <v>313</v>
      </c>
      <c r="C161" s="126"/>
      <c r="D161" s="101"/>
      <c r="E161" s="101"/>
      <c r="F161" s="101"/>
      <c r="G161" s="101"/>
      <c r="H161" s="101"/>
      <c r="I161" s="101"/>
      <c r="J161" s="101"/>
      <c r="K161" s="101"/>
      <c r="L161" s="101"/>
      <c r="M161" s="101"/>
      <c r="N161" s="101"/>
      <c r="O161" s="101"/>
      <c r="P161" s="101"/>
      <c r="Q161" s="101"/>
      <c r="R161" s="128"/>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c r="BI161" s="101"/>
      <c r="BJ161" s="101"/>
      <c r="BK161" s="101"/>
      <c r="BL161" s="101"/>
      <c r="BM161" s="101"/>
      <c r="BN161" s="101"/>
      <c r="BO161" s="101"/>
      <c r="BP161" s="101"/>
      <c r="BQ161" s="101"/>
      <c r="BR161" s="101"/>
      <c r="BS161" s="101"/>
      <c r="BT161" s="101"/>
    </row>
    <row r="162" spans="1:72" ht="12" customHeight="1">
      <c r="A162" s="120"/>
      <c r="B162" s="121" t="s">
        <v>37</v>
      </c>
      <c r="C162" s="122"/>
      <c r="D162" s="123"/>
      <c r="E162" s="123"/>
      <c r="F162" s="123"/>
      <c r="G162" s="123"/>
      <c r="H162" s="123"/>
      <c r="I162" s="123"/>
      <c r="J162" s="123"/>
      <c r="K162" s="123"/>
      <c r="L162" s="123"/>
      <c r="M162" s="123"/>
      <c r="N162" s="123"/>
      <c r="O162" s="123"/>
      <c r="P162" s="123"/>
      <c r="Q162" s="123"/>
      <c r="R162" s="124"/>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BM162" s="101"/>
      <c r="BN162" s="101"/>
      <c r="BO162" s="101"/>
      <c r="BP162" s="101"/>
      <c r="BQ162" s="101"/>
      <c r="BR162" s="101"/>
      <c r="BS162" s="101"/>
      <c r="BT162" s="101"/>
    </row>
    <row r="163" spans="1:72" ht="12" customHeight="1">
      <c r="A163" s="120"/>
      <c r="B163" s="121" t="s">
        <v>38</v>
      </c>
      <c r="C163" s="122"/>
      <c r="D163" s="123"/>
      <c r="E163" s="123"/>
      <c r="F163" s="123"/>
      <c r="G163" s="123"/>
      <c r="H163" s="123"/>
      <c r="I163" s="123"/>
      <c r="J163" s="123"/>
      <c r="K163" s="123"/>
      <c r="L163" s="123"/>
      <c r="M163" s="123"/>
      <c r="N163" s="123"/>
      <c r="O163" s="123"/>
      <c r="P163" s="123"/>
      <c r="Q163" s="123"/>
      <c r="R163" s="124"/>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c r="BT163" s="101"/>
    </row>
    <row r="164" spans="1:72" ht="12" customHeight="1">
      <c r="A164" s="120"/>
      <c r="B164" s="121" t="s">
        <v>39</v>
      </c>
      <c r="C164" s="122"/>
      <c r="D164" s="123"/>
      <c r="E164" s="123"/>
      <c r="F164" s="123"/>
      <c r="G164" s="123"/>
      <c r="H164" s="123"/>
      <c r="I164" s="123"/>
      <c r="J164" s="123"/>
      <c r="K164" s="123"/>
      <c r="L164" s="123"/>
      <c r="M164" s="123"/>
      <c r="N164" s="123"/>
      <c r="O164" s="123"/>
      <c r="P164" s="123"/>
      <c r="Q164" s="123"/>
      <c r="R164" s="124"/>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row>
    <row r="165" spans="1:72" ht="12" customHeight="1">
      <c r="A165" s="120"/>
      <c r="B165" s="121" t="s">
        <v>40</v>
      </c>
      <c r="C165" s="122"/>
      <c r="D165" s="123"/>
      <c r="E165" s="123"/>
      <c r="F165" s="123"/>
      <c r="G165" s="123"/>
      <c r="H165" s="123"/>
      <c r="I165" s="123"/>
      <c r="J165" s="123"/>
      <c r="K165" s="123"/>
      <c r="L165" s="123"/>
      <c r="M165" s="123"/>
      <c r="N165" s="123"/>
      <c r="O165" s="123"/>
      <c r="P165" s="123"/>
      <c r="Q165" s="123"/>
      <c r="R165" s="124"/>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c r="BN165" s="101"/>
      <c r="BO165" s="101"/>
      <c r="BP165" s="101"/>
      <c r="BQ165" s="101"/>
      <c r="BR165" s="101"/>
      <c r="BS165" s="101"/>
      <c r="BT165" s="101"/>
    </row>
    <row r="166" spans="1:72" ht="12" customHeight="1">
      <c r="A166" s="120"/>
      <c r="B166" s="184" t="s">
        <v>41</v>
      </c>
      <c r="C166" s="160"/>
      <c r="D166" s="161"/>
      <c r="E166" s="161"/>
      <c r="F166" s="161"/>
      <c r="G166" s="161"/>
      <c r="H166" s="161"/>
      <c r="I166" s="161"/>
      <c r="J166" s="161"/>
      <c r="K166" s="161"/>
      <c r="L166" s="161"/>
      <c r="M166" s="161"/>
      <c r="N166" s="161"/>
      <c r="O166" s="161"/>
      <c r="P166" s="161"/>
      <c r="Q166" s="161"/>
      <c r="R166" s="162"/>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c r="BN166" s="101"/>
      <c r="BO166" s="101"/>
      <c r="BP166" s="101"/>
      <c r="BQ166" s="101"/>
      <c r="BR166" s="101"/>
      <c r="BS166" s="101"/>
      <c r="BT166" s="101"/>
    </row>
    <row r="167" spans="1:72" ht="12" customHeight="1">
      <c r="A167" s="142" t="s">
        <v>218</v>
      </c>
      <c r="B167" s="181" t="s">
        <v>214</v>
      </c>
      <c r="C167" s="182">
        <v>8</v>
      </c>
      <c r="D167" s="117">
        <v>2</v>
      </c>
      <c r="E167" s="117">
        <v>2</v>
      </c>
      <c r="F167" s="117">
        <v>2</v>
      </c>
      <c r="G167" s="117">
        <v>4</v>
      </c>
      <c r="H167" s="117">
        <v>9</v>
      </c>
      <c r="I167" s="117">
        <v>6</v>
      </c>
      <c r="J167" s="117">
        <v>6</v>
      </c>
      <c r="K167" s="117">
        <v>6</v>
      </c>
      <c r="L167" s="117">
        <v>16</v>
      </c>
      <c r="M167" s="117">
        <v>5</v>
      </c>
      <c r="N167" s="117">
        <v>11</v>
      </c>
      <c r="O167" s="117">
        <v>8</v>
      </c>
      <c r="P167" s="117"/>
      <c r="Q167" s="117">
        <v>1</v>
      </c>
      <c r="R167" s="119">
        <v>3</v>
      </c>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c r="BN167" s="101"/>
      <c r="BO167" s="101"/>
      <c r="BP167" s="101"/>
      <c r="BQ167" s="101"/>
      <c r="BR167" s="101"/>
      <c r="BS167" s="101"/>
      <c r="BT167" s="101"/>
    </row>
    <row r="168" spans="1:72" ht="12" customHeight="1">
      <c r="A168" s="120"/>
      <c r="B168" s="116" t="s">
        <v>242</v>
      </c>
      <c r="C168" s="235"/>
      <c r="D168" s="236"/>
      <c r="E168" s="236"/>
      <c r="F168" s="236"/>
      <c r="G168" s="236"/>
      <c r="H168" s="236"/>
      <c r="I168" s="236"/>
      <c r="J168" s="236"/>
      <c r="K168" s="236"/>
      <c r="L168" s="236"/>
      <c r="M168" s="236"/>
      <c r="N168" s="236"/>
      <c r="O168" s="236"/>
      <c r="P168" s="236"/>
      <c r="Q168" s="236"/>
      <c r="R168" s="237"/>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c r="BM168" s="101"/>
      <c r="BN168" s="101"/>
      <c r="BO168" s="101"/>
      <c r="BP168" s="101"/>
      <c r="BQ168" s="101"/>
      <c r="BR168" s="101"/>
      <c r="BS168" s="101"/>
      <c r="BT168" s="101"/>
    </row>
    <row r="169" spans="1:72" ht="12" customHeight="1">
      <c r="A169" s="120"/>
      <c r="B169" s="116" t="s">
        <v>243</v>
      </c>
      <c r="C169" s="126">
        <v>2</v>
      </c>
      <c r="D169" s="236"/>
      <c r="E169" s="236"/>
      <c r="F169" s="101">
        <v>4</v>
      </c>
      <c r="G169" s="101">
        <v>3</v>
      </c>
      <c r="H169" s="101">
        <v>1</v>
      </c>
      <c r="I169" s="236"/>
      <c r="J169" s="101">
        <v>1</v>
      </c>
      <c r="K169" s="101">
        <v>1</v>
      </c>
      <c r="L169" s="236"/>
      <c r="M169" s="101">
        <v>1</v>
      </c>
      <c r="N169" s="101">
        <v>2</v>
      </c>
      <c r="O169" s="101">
        <v>1</v>
      </c>
      <c r="P169" s="236"/>
      <c r="Q169" s="236">
        <v>1</v>
      </c>
      <c r="R169" s="237"/>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c r="BN169" s="101"/>
      <c r="BO169" s="101"/>
      <c r="BP169" s="101"/>
      <c r="BQ169" s="101"/>
      <c r="BR169" s="101"/>
      <c r="BS169" s="101"/>
      <c r="BT169" s="101"/>
    </row>
    <row r="170" spans="1:72" ht="12" customHeight="1">
      <c r="A170" s="120"/>
      <c r="B170" s="116" t="s">
        <v>244</v>
      </c>
      <c r="C170" s="235"/>
      <c r="D170" s="101">
        <v>1</v>
      </c>
      <c r="E170" s="236"/>
      <c r="F170" s="236"/>
      <c r="G170" s="101">
        <v>1</v>
      </c>
      <c r="H170" s="236"/>
      <c r="I170" s="236"/>
      <c r="J170" s="236"/>
      <c r="K170" s="236"/>
      <c r="L170" s="236"/>
      <c r="M170" s="236"/>
      <c r="N170" s="236"/>
      <c r="O170" s="236"/>
      <c r="P170" s="236"/>
      <c r="Q170" s="236"/>
      <c r="R170" s="237"/>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c r="BM170" s="101"/>
      <c r="BN170" s="101"/>
      <c r="BO170" s="101"/>
      <c r="BP170" s="101"/>
      <c r="BQ170" s="101"/>
      <c r="BR170" s="101"/>
      <c r="BS170" s="101"/>
      <c r="BT170" s="101"/>
    </row>
    <row r="171" spans="1:72" ht="12" customHeight="1">
      <c r="A171" s="120"/>
      <c r="B171" s="116" t="s">
        <v>248</v>
      </c>
      <c r="C171" s="126">
        <v>1</v>
      </c>
      <c r="D171" s="101">
        <v>1</v>
      </c>
      <c r="E171" s="236"/>
      <c r="F171" s="101">
        <v>1</v>
      </c>
      <c r="G171" s="236"/>
      <c r="H171" s="236"/>
      <c r="I171" s="236"/>
      <c r="J171" s="236"/>
      <c r="K171" s="236"/>
      <c r="L171" s="236"/>
      <c r="M171" s="101">
        <v>1</v>
      </c>
      <c r="N171" s="236"/>
      <c r="O171" s="101">
        <v>1</v>
      </c>
      <c r="P171" s="236"/>
      <c r="Q171" s="236"/>
      <c r="R171" s="237"/>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c r="BT171" s="101"/>
    </row>
    <row r="172" spans="1:72" ht="12" customHeight="1">
      <c r="A172" s="120"/>
      <c r="B172" s="116" t="s">
        <v>246</v>
      </c>
      <c r="C172" s="235"/>
      <c r="D172" s="236"/>
      <c r="E172" s="236"/>
      <c r="F172" s="236"/>
      <c r="G172" s="236"/>
      <c r="H172" s="236"/>
      <c r="I172" s="236"/>
      <c r="J172" s="101">
        <v>1</v>
      </c>
      <c r="K172" s="101">
        <v>1</v>
      </c>
      <c r="L172" s="236"/>
      <c r="M172" s="236"/>
      <c r="N172" s="236"/>
      <c r="O172" s="236"/>
      <c r="P172" s="236"/>
      <c r="Q172" s="236"/>
      <c r="R172" s="237"/>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c r="BN172" s="101"/>
      <c r="BO172" s="101"/>
      <c r="BP172" s="101"/>
      <c r="BQ172" s="101"/>
      <c r="BR172" s="101"/>
      <c r="BS172" s="101"/>
      <c r="BT172" s="101"/>
    </row>
    <row r="173" spans="1:72" ht="12" customHeight="1">
      <c r="A173" s="120"/>
      <c r="B173" s="121" t="s">
        <v>238</v>
      </c>
      <c r="C173" s="261"/>
      <c r="D173" s="123">
        <v>5</v>
      </c>
      <c r="E173" s="123">
        <v>3</v>
      </c>
      <c r="F173" s="123">
        <v>1</v>
      </c>
      <c r="G173" s="123">
        <v>1</v>
      </c>
      <c r="H173" s="123">
        <v>2</v>
      </c>
      <c r="I173" s="123">
        <v>1</v>
      </c>
      <c r="J173" s="123">
        <v>4</v>
      </c>
      <c r="K173" s="123">
        <v>4</v>
      </c>
      <c r="L173" s="123">
        <v>3</v>
      </c>
      <c r="M173" s="123">
        <v>1</v>
      </c>
      <c r="N173" s="254"/>
      <c r="O173" s="123">
        <v>2</v>
      </c>
      <c r="P173" s="254"/>
      <c r="Q173" s="123">
        <v>1</v>
      </c>
      <c r="R173" s="255"/>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c r="BN173" s="101"/>
      <c r="BO173" s="101"/>
      <c r="BP173" s="101"/>
      <c r="BQ173" s="101"/>
      <c r="BR173" s="101"/>
      <c r="BS173" s="101"/>
      <c r="BT173" s="101"/>
    </row>
    <row r="174" spans="1:72" ht="12" customHeight="1">
      <c r="A174" s="120"/>
      <c r="B174" s="121" t="s">
        <v>239</v>
      </c>
      <c r="C174" s="261"/>
      <c r="D174" s="123">
        <v>2</v>
      </c>
      <c r="E174" s="254"/>
      <c r="F174" s="254"/>
      <c r="G174" s="254"/>
      <c r="H174" s="254"/>
      <c r="I174" s="254"/>
      <c r="J174" s="254"/>
      <c r="K174" s="254"/>
      <c r="L174" s="254"/>
      <c r="M174" s="254"/>
      <c r="N174" s="254"/>
      <c r="O174" s="254"/>
      <c r="P174" s="254"/>
      <c r="Q174" s="254"/>
      <c r="R174" s="255"/>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101"/>
      <c r="BQ174" s="101"/>
      <c r="BR174" s="101"/>
      <c r="BS174" s="101"/>
      <c r="BT174" s="101"/>
    </row>
    <row r="175" spans="1:72" ht="12" customHeight="1">
      <c r="A175" s="120"/>
      <c r="B175" s="116" t="s">
        <v>301</v>
      </c>
      <c r="C175" s="126">
        <v>1</v>
      </c>
      <c r="D175" s="236"/>
      <c r="E175" s="101">
        <v>1</v>
      </c>
      <c r="F175" s="101">
        <v>1</v>
      </c>
      <c r="G175" s="101">
        <v>2</v>
      </c>
      <c r="H175" s="101">
        <v>2</v>
      </c>
      <c r="I175" s="101">
        <v>3</v>
      </c>
      <c r="J175" s="236"/>
      <c r="K175" s="236"/>
      <c r="L175" s="236"/>
      <c r="M175" s="236"/>
      <c r="N175" s="236"/>
      <c r="O175" s="236"/>
      <c r="P175" s="236"/>
      <c r="Q175" s="236"/>
      <c r="R175" s="237"/>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101"/>
      <c r="BQ175" s="101"/>
      <c r="BR175" s="101"/>
      <c r="BS175" s="101"/>
      <c r="BT175" s="101"/>
    </row>
    <row r="176" spans="1:72" ht="12" customHeight="1">
      <c r="A176" s="120"/>
      <c r="B176" s="138" t="s">
        <v>302</v>
      </c>
      <c r="C176" s="235"/>
      <c r="D176" s="236"/>
      <c r="E176" s="236"/>
      <c r="F176" s="236"/>
      <c r="G176" s="236"/>
      <c r="H176" s="236"/>
      <c r="I176" s="236"/>
      <c r="J176" s="236"/>
      <c r="K176" s="236"/>
      <c r="L176" s="236"/>
      <c r="M176" s="236"/>
      <c r="N176" s="236"/>
      <c r="O176" s="236"/>
      <c r="P176" s="236"/>
      <c r="Q176" s="236"/>
      <c r="R176" s="237"/>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c r="BM176" s="101"/>
      <c r="BN176" s="101"/>
      <c r="BO176" s="101"/>
      <c r="BP176" s="101"/>
      <c r="BQ176" s="101"/>
      <c r="BR176" s="101"/>
      <c r="BS176" s="101"/>
      <c r="BT176" s="101"/>
    </row>
    <row r="177" spans="1:72" ht="12" customHeight="1">
      <c r="A177" s="120"/>
      <c r="B177" s="121" t="s">
        <v>303</v>
      </c>
      <c r="C177" s="190">
        <v>140</v>
      </c>
      <c r="D177" s="191">
        <v>241</v>
      </c>
      <c r="E177" s="191">
        <v>240</v>
      </c>
      <c r="F177" s="191">
        <v>95</v>
      </c>
      <c r="G177" s="191">
        <v>133</v>
      </c>
      <c r="H177" s="191">
        <v>105</v>
      </c>
      <c r="I177" s="191">
        <v>104</v>
      </c>
      <c r="J177" s="191">
        <v>58</v>
      </c>
      <c r="K177" s="191">
        <v>58</v>
      </c>
      <c r="L177" s="191">
        <v>91</v>
      </c>
      <c r="M177" s="191">
        <v>61</v>
      </c>
      <c r="N177" s="191">
        <v>147</v>
      </c>
      <c r="O177" s="191">
        <v>197</v>
      </c>
      <c r="P177" s="191">
        <v>40</v>
      </c>
      <c r="Q177" s="191">
        <v>48</v>
      </c>
      <c r="R177" s="192">
        <v>2</v>
      </c>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c r="BQ177" s="101"/>
      <c r="BR177" s="101"/>
      <c r="BS177" s="101"/>
      <c r="BT177" s="101"/>
    </row>
    <row r="178" spans="1:72" ht="12" customHeight="1">
      <c r="A178" s="120"/>
      <c r="B178" s="116" t="s">
        <v>250</v>
      </c>
      <c r="C178" s="126">
        <v>18</v>
      </c>
      <c r="D178" s="101">
        <v>48</v>
      </c>
      <c r="E178" s="101">
        <v>57</v>
      </c>
      <c r="F178" s="101">
        <v>16</v>
      </c>
      <c r="G178" s="101">
        <v>19</v>
      </c>
      <c r="H178" s="101">
        <v>32</v>
      </c>
      <c r="I178" s="101">
        <v>20</v>
      </c>
      <c r="J178" s="101">
        <v>11</v>
      </c>
      <c r="K178" s="101">
        <v>11</v>
      </c>
      <c r="L178" s="101">
        <v>8</v>
      </c>
      <c r="M178" s="101">
        <v>8</v>
      </c>
      <c r="N178" s="101">
        <v>10</v>
      </c>
      <c r="O178" s="236"/>
      <c r="P178" s="101">
        <v>3</v>
      </c>
      <c r="Q178" s="101">
        <v>6</v>
      </c>
      <c r="R178" s="237"/>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c r="BI178" s="101"/>
      <c r="BJ178" s="101"/>
      <c r="BK178" s="101"/>
      <c r="BL178" s="101"/>
      <c r="BM178" s="101"/>
      <c r="BN178" s="101"/>
      <c r="BO178" s="101"/>
      <c r="BP178" s="101"/>
      <c r="BQ178" s="101"/>
      <c r="BR178" s="101"/>
      <c r="BS178" s="101"/>
      <c r="BT178" s="101"/>
    </row>
    <row r="179" spans="1:72" ht="12" customHeight="1">
      <c r="A179" s="120"/>
      <c r="B179" s="116" t="s">
        <v>251</v>
      </c>
      <c r="C179" s="235"/>
      <c r="D179" s="101">
        <v>2</v>
      </c>
      <c r="E179" s="236"/>
      <c r="F179" s="236"/>
      <c r="G179" s="101">
        <v>1</v>
      </c>
      <c r="H179" s="101">
        <v>2</v>
      </c>
      <c r="I179" s="101">
        <v>4</v>
      </c>
      <c r="J179" s="236"/>
      <c r="K179" s="236"/>
      <c r="L179" s="101">
        <v>1</v>
      </c>
      <c r="M179" s="236"/>
      <c r="N179" s="101">
        <v>2</v>
      </c>
      <c r="O179" s="236"/>
      <c r="P179" s="236"/>
      <c r="Q179" s="101">
        <v>1</v>
      </c>
      <c r="R179" s="237"/>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c r="BM179" s="101"/>
      <c r="BN179" s="101"/>
      <c r="BO179" s="101"/>
      <c r="BP179" s="101"/>
      <c r="BQ179" s="101"/>
      <c r="BR179" s="101"/>
      <c r="BS179" s="101"/>
      <c r="BT179" s="101"/>
    </row>
    <row r="180" spans="1:72" ht="12" customHeight="1">
      <c r="A180" s="120"/>
      <c r="B180" s="116" t="s">
        <v>252</v>
      </c>
      <c r="C180" s="235"/>
      <c r="D180" s="236"/>
      <c r="E180" s="236"/>
      <c r="F180" s="236"/>
      <c r="G180" s="236"/>
      <c r="H180" s="236"/>
      <c r="I180" s="101">
        <v>1</v>
      </c>
      <c r="J180" s="236"/>
      <c r="K180" s="236"/>
      <c r="L180" s="236"/>
      <c r="M180" s="236"/>
      <c r="N180" s="236"/>
      <c r="O180" s="236"/>
      <c r="P180" s="236"/>
      <c r="Q180" s="236"/>
      <c r="R180" s="237"/>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c r="AW180" s="101"/>
      <c r="AX180" s="101"/>
      <c r="AY180" s="101"/>
      <c r="AZ180" s="101"/>
      <c r="BA180" s="101"/>
      <c r="BB180" s="101"/>
      <c r="BC180" s="101"/>
      <c r="BD180" s="101"/>
      <c r="BE180" s="101"/>
      <c r="BF180" s="101"/>
      <c r="BG180" s="101"/>
      <c r="BH180" s="101"/>
      <c r="BI180" s="101"/>
      <c r="BJ180" s="101"/>
      <c r="BK180" s="101"/>
      <c r="BL180" s="101"/>
      <c r="BM180" s="101"/>
      <c r="BN180" s="101"/>
      <c r="BO180" s="101"/>
      <c r="BP180" s="101"/>
      <c r="BQ180" s="101"/>
      <c r="BR180" s="101"/>
      <c r="BS180" s="101"/>
      <c r="BT180" s="101"/>
    </row>
    <row r="181" spans="1:72" ht="12" customHeight="1">
      <c r="A181" s="120"/>
      <c r="B181" s="138" t="s">
        <v>253</v>
      </c>
      <c r="C181" s="235"/>
      <c r="D181" s="236"/>
      <c r="E181" s="236"/>
      <c r="F181" s="236"/>
      <c r="G181" s="236"/>
      <c r="H181" s="236"/>
      <c r="I181" s="236"/>
      <c r="J181" s="236"/>
      <c r="K181" s="236"/>
      <c r="L181" s="236"/>
      <c r="M181" s="236"/>
      <c r="N181" s="236"/>
      <c r="O181" s="236"/>
      <c r="P181" s="236"/>
      <c r="Q181" s="236"/>
      <c r="R181" s="237"/>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c r="AX181" s="101"/>
      <c r="AY181" s="101"/>
      <c r="AZ181" s="101"/>
      <c r="BA181" s="101"/>
      <c r="BB181" s="101"/>
      <c r="BC181" s="101"/>
      <c r="BD181" s="101"/>
      <c r="BE181" s="101"/>
      <c r="BF181" s="101"/>
      <c r="BG181" s="101"/>
      <c r="BH181" s="101"/>
      <c r="BI181" s="101"/>
      <c r="BJ181" s="101"/>
      <c r="BK181" s="101"/>
      <c r="BL181" s="101"/>
      <c r="BM181" s="101"/>
      <c r="BN181" s="101"/>
      <c r="BO181" s="101"/>
      <c r="BP181" s="101"/>
      <c r="BQ181" s="101"/>
      <c r="BR181" s="101"/>
      <c r="BS181" s="101"/>
      <c r="BT181" s="101"/>
    </row>
    <row r="182" spans="1:72" ht="12" customHeight="1">
      <c r="A182" s="120"/>
      <c r="B182" s="138" t="s">
        <v>254</v>
      </c>
      <c r="C182" s="235"/>
      <c r="D182" s="236"/>
      <c r="E182" s="236"/>
      <c r="F182" s="236"/>
      <c r="G182" s="236"/>
      <c r="H182" s="236"/>
      <c r="I182" s="236"/>
      <c r="J182" s="236"/>
      <c r="K182" s="236"/>
      <c r="L182" s="236"/>
      <c r="M182" s="236"/>
      <c r="N182" s="236"/>
      <c r="O182" s="236"/>
      <c r="P182" s="236"/>
      <c r="Q182" s="236"/>
      <c r="R182" s="237"/>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c r="AW182" s="101"/>
      <c r="AX182" s="101"/>
      <c r="AY182" s="101"/>
      <c r="AZ182" s="101"/>
      <c r="BA182" s="101"/>
      <c r="BB182" s="101"/>
      <c r="BC182" s="101"/>
      <c r="BD182" s="101"/>
      <c r="BE182" s="101"/>
      <c r="BF182" s="101"/>
      <c r="BG182" s="101"/>
      <c r="BH182" s="101"/>
      <c r="BI182" s="101"/>
      <c r="BJ182" s="101"/>
      <c r="BK182" s="101"/>
      <c r="BL182" s="101"/>
      <c r="BM182" s="101"/>
      <c r="BN182" s="101"/>
      <c r="BO182" s="101"/>
      <c r="BP182" s="101"/>
      <c r="BQ182" s="101"/>
      <c r="BR182" s="101"/>
      <c r="BS182" s="101"/>
      <c r="BT182" s="101"/>
    </row>
    <row r="183" spans="1:72" ht="12" customHeight="1">
      <c r="A183" s="120"/>
      <c r="B183" s="138" t="s">
        <v>255</v>
      </c>
      <c r="C183" s="235"/>
      <c r="D183" s="236"/>
      <c r="E183" s="236"/>
      <c r="F183" s="236"/>
      <c r="G183" s="236"/>
      <c r="H183" s="236"/>
      <c r="I183" s="236"/>
      <c r="J183" s="236"/>
      <c r="K183" s="236"/>
      <c r="L183" s="236"/>
      <c r="M183" s="236"/>
      <c r="N183" s="236"/>
      <c r="O183" s="236"/>
      <c r="P183" s="236"/>
      <c r="Q183" s="236"/>
      <c r="R183" s="237"/>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c r="BN183" s="101"/>
      <c r="BO183" s="101"/>
      <c r="BP183" s="101"/>
      <c r="BQ183" s="101"/>
      <c r="BR183" s="101"/>
      <c r="BS183" s="101"/>
      <c r="BT183" s="101"/>
    </row>
    <row r="184" spans="1:72" ht="12" customHeight="1">
      <c r="A184" s="120"/>
      <c r="B184" s="183" t="s">
        <v>256</v>
      </c>
      <c r="C184" s="242"/>
      <c r="D184" s="243"/>
      <c r="E184" s="243"/>
      <c r="F184" s="243"/>
      <c r="G184" s="243"/>
      <c r="H184" s="243"/>
      <c r="I184" s="243"/>
      <c r="J184" s="243"/>
      <c r="K184" s="243"/>
      <c r="L184" s="243"/>
      <c r="M184" s="243"/>
      <c r="N184" s="243"/>
      <c r="O184" s="243"/>
      <c r="P184" s="243"/>
      <c r="Q184" s="243"/>
      <c r="R184" s="244"/>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c r="BQ184" s="101"/>
      <c r="BR184" s="101"/>
      <c r="BS184" s="101"/>
      <c r="BT184" s="101"/>
    </row>
    <row r="185" spans="1:72" ht="12" customHeight="1">
      <c r="A185" s="120"/>
      <c r="B185" s="116" t="s">
        <v>10</v>
      </c>
      <c r="C185" s="126">
        <v>1</v>
      </c>
      <c r="D185" s="236"/>
      <c r="E185" s="236"/>
      <c r="F185" s="236"/>
      <c r="G185" s="236"/>
      <c r="H185" s="236"/>
      <c r="I185" s="236"/>
      <c r="J185" s="236"/>
      <c r="K185" s="236"/>
      <c r="L185" s="236"/>
      <c r="M185" s="236"/>
      <c r="N185" s="236"/>
      <c r="O185" s="236"/>
      <c r="P185" s="236"/>
      <c r="Q185" s="236"/>
      <c r="R185" s="237"/>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c r="BI185" s="101"/>
      <c r="BJ185" s="101"/>
      <c r="BK185" s="101"/>
      <c r="BL185" s="101"/>
      <c r="BM185" s="101"/>
      <c r="BN185" s="101"/>
      <c r="BO185" s="101"/>
      <c r="BP185" s="101"/>
      <c r="BQ185" s="101"/>
      <c r="BR185" s="101"/>
      <c r="BS185" s="101"/>
      <c r="BT185" s="101"/>
    </row>
    <row r="186" spans="1:72" ht="12" customHeight="1">
      <c r="A186" s="120"/>
      <c r="B186" s="116" t="s">
        <v>11</v>
      </c>
      <c r="C186" s="126">
        <v>3</v>
      </c>
      <c r="D186" s="236"/>
      <c r="E186" s="101">
        <v>5</v>
      </c>
      <c r="F186" s="101">
        <v>2</v>
      </c>
      <c r="G186" s="101">
        <v>15</v>
      </c>
      <c r="H186" s="101">
        <v>3</v>
      </c>
      <c r="I186" s="101">
        <v>6</v>
      </c>
      <c r="J186" s="101">
        <v>12</v>
      </c>
      <c r="K186" s="101">
        <v>13</v>
      </c>
      <c r="L186" s="101">
        <v>15</v>
      </c>
      <c r="M186" s="101">
        <v>8</v>
      </c>
      <c r="N186" s="101">
        <v>10</v>
      </c>
      <c r="O186" s="101">
        <v>5</v>
      </c>
      <c r="P186" s="236"/>
      <c r="Q186" s="236"/>
      <c r="R186" s="237"/>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c r="AW186" s="101"/>
      <c r="AX186" s="101"/>
      <c r="AY186" s="101"/>
      <c r="AZ186" s="101"/>
      <c r="BA186" s="101"/>
      <c r="BB186" s="101"/>
      <c r="BC186" s="101"/>
      <c r="BD186" s="101"/>
      <c r="BE186" s="101"/>
      <c r="BF186" s="101"/>
      <c r="BG186" s="101"/>
      <c r="BH186" s="101"/>
      <c r="BI186" s="101"/>
      <c r="BJ186" s="101"/>
      <c r="BK186" s="101"/>
      <c r="BL186" s="101"/>
      <c r="BM186" s="101"/>
      <c r="BN186" s="101"/>
      <c r="BO186" s="101"/>
      <c r="BP186" s="101"/>
      <c r="BQ186" s="101"/>
      <c r="BR186" s="101"/>
      <c r="BS186" s="101"/>
      <c r="BT186" s="101"/>
    </row>
    <row r="187" spans="1:72" ht="12" customHeight="1">
      <c r="A187" s="120"/>
      <c r="B187" s="116" t="s">
        <v>259</v>
      </c>
      <c r="C187" s="235"/>
      <c r="D187" s="236"/>
      <c r="E187" s="236"/>
      <c r="F187" s="236"/>
      <c r="G187" s="236"/>
      <c r="H187" s="236"/>
      <c r="I187" s="236"/>
      <c r="J187" s="236"/>
      <c r="K187" s="236"/>
      <c r="L187" s="236"/>
      <c r="M187" s="236"/>
      <c r="N187" s="236"/>
      <c r="O187" s="236"/>
      <c r="P187" s="236"/>
      <c r="Q187" s="236"/>
      <c r="R187" s="237"/>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c r="BN187" s="101"/>
      <c r="BO187" s="101"/>
      <c r="BP187" s="101"/>
      <c r="BQ187" s="101"/>
      <c r="BR187" s="101"/>
      <c r="BS187" s="101"/>
      <c r="BT187" s="101"/>
    </row>
    <row r="188" spans="1:72" ht="12" customHeight="1">
      <c r="A188" s="120"/>
      <c r="B188" s="116" t="s">
        <v>13</v>
      </c>
      <c r="C188" s="235"/>
      <c r="D188" s="236"/>
      <c r="E188" s="236"/>
      <c r="F188" s="236"/>
      <c r="G188" s="236"/>
      <c r="H188" s="236"/>
      <c r="I188" s="236"/>
      <c r="J188" s="236"/>
      <c r="K188" s="236"/>
      <c r="L188" s="236"/>
      <c r="M188" s="236"/>
      <c r="N188" s="236"/>
      <c r="O188" s="236"/>
      <c r="P188" s="236"/>
      <c r="Q188" s="236"/>
      <c r="R188" s="237"/>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1"/>
      <c r="AW188" s="101"/>
      <c r="AX188" s="101"/>
      <c r="AY188" s="101"/>
      <c r="AZ188" s="101"/>
      <c r="BA188" s="101"/>
      <c r="BB188" s="101"/>
      <c r="BC188" s="101"/>
      <c r="BD188" s="101"/>
      <c r="BE188" s="101"/>
      <c r="BF188" s="101"/>
      <c r="BG188" s="101"/>
      <c r="BH188" s="101"/>
      <c r="BI188" s="101"/>
      <c r="BJ188" s="101"/>
      <c r="BK188" s="101"/>
      <c r="BL188" s="101"/>
      <c r="BM188" s="101"/>
      <c r="BN188" s="101"/>
      <c r="BO188" s="101"/>
      <c r="BP188" s="101"/>
      <c r="BQ188" s="101"/>
      <c r="BR188" s="101"/>
      <c r="BS188" s="101"/>
      <c r="BT188" s="101"/>
    </row>
    <row r="189" spans="1:72" ht="12" customHeight="1">
      <c r="A189" s="120"/>
      <c r="B189" s="116" t="s">
        <v>260</v>
      </c>
      <c r="C189" s="126">
        <v>3</v>
      </c>
      <c r="D189" s="101">
        <v>19</v>
      </c>
      <c r="E189" s="101">
        <f>11+17</f>
        <v>28</v>
      </c>
      <c r="F189" s="101">
        <v>11</v>
      </c>
      <c r="G189" s="101">
        <v>11</v>
      </c>
      <c r="H189" s="101">
        <v>18</v>
      </c>
      <c r="I189" s="236">
        <v>12</v>
      </c>
      <c r="J189" s="101">
        <v>10</v>
      </c>
      <c r="K189" s="101">
        <v>10</v>
      </c>
      <c r="L189" s="101">
        <v>3</v>
      </c>
      <c r="M189" s="101">
        <v>4</v>
      </c>
      <c r="N189" s="101">
        <v>8</v>
      </c>
      <c r="O189" s="101">
        <v>2</v>
      </c>
      <c r="P189" s="101">
        <v>4</v>
      </c>
      <c r="Q189" s="101">
        <v>8</v>
      </c>
      <c r="R189" s="237"/>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c r="BS189" s="101"/>
      <c r="BT189" s="101"/>
    </row>
    <row r="190" spans="1:72" ht="12" customHeight="1">
      <c r="A190" s="120"/>
      <c r="B190" s="257" t="s">
        <v>304</v>
      </c>
      <c r="C190" s="160">
        <v>2</v>
      </c>
      <c r="D190" s="161">
        <v>5</v>
      </c>
      <c r="E190" s="161">
        <v>3</v>
      </c>
      <c r="F190" s="161">
        <v>1</v>
      </c>
      <c r="G190" s="161">
        <v>3</v>
      </c>
      <c r="H190" s="161">
        <v>2</v>
      </c>
      <c r="I190" s="161">
        <v>2</v>
      </c>
      <c r="J190" s="161">
        <v>2</v>
      </c>
      <c r="K190" s="259"/>
      <c r="L190" s="259"/>
      <c r="M190" s="161">
        <v>1</v>
      </c>
      <c r="N190" s="161">
        <v>1</v>
      </c>
      <c r="O190" s="259"/>
      <c r="P190" s="259"/>
      <c r="Q190" s="259"/>
      <c r="R190" s="260"/>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c r="BI190" s="101"/>
      <c r="BJ190" s="101"/>
      <c r="BK190" s="101"/>
      <c r="BL190" s="101"/>
      <c r="BM190" s="101"/>
      <c r="BN190" s="101"/>
      <c r="BO190" s="101"/>
      <c r="BP190" s="101"/>
      <c r="BQ190" s="101"/>
      <c r="BR190" s="101"/>
      <c r="BS190" s="101"/>
      <c r="BT190" s="101"/>
    </row>
    <row r="191" spans="1:72" ht="12" customHeight="1">
      <c r="A191" s="120"/>
      <c r="B191" s="247" t="s">
        <v>305</v>
      </c>
      <c r="C191" s="239"/>
      <c r="D191" s="240"/>
      <c r="E191" s="240"/>
      <c r="F191" s="240"/>
      <c r="G191" s="240"/>
      <c r="H191" s="240"/>
      <c r="I191" s="240"/>
      <c r="J191" s="240"/>
      <c r="K191" s="240"/>
      <c r="L191" s="240"/>
      <c r="M191" s="240"/>
      <c r="N191" s="240"/>
      <c r="O191" s="240"/>
      <c r="P191" s="240"/>
      <c r="Q191" s="240"/>
      <c r="R191" s="24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c r="BM191" s="101"/>
      <c r="BN191" s="101"/>
      <c r="BO191" s="101"/>
      <c r="BP191" s="101"/>
      <c r="BQ191" s="101"/>
      <c r="BR191" s="101"/>
      <c r="BS191" s="101"/>
      <c r="BT191" s="101"/>
    </row>
    <row r="192" spans="1:72" ht="12" customHeight="1">
      <c r="A192" s="120"/>
      <c r="B192" s="247" t="s">
        <v>306</v>
      </c>
      <c r="C192" s="239"/>
      <c r="D192" s="240"/>
      <c r="E192" s="240"/>
      <c r="F192" s="240"/>
      <c r="G192" s="240"/>
      <c r="H192" s="240"/>
      <c r="I192" s="240"/>
      <c r="J192" s="240"/>
      <c r="K192" s="240"/>
      <c r="L192" s="240"/>
      <c r="M192" s="240"/>
      <c r="N192" s="240"/>
      <c r="O192" s="240"/>
      <c r="P192" s="240"/>
      <c r="Q192" s="240"/>
      <c r="R192" s="24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c r="BM192" s="101"/>
      <c r="BN192" s="101"/>
      <c r="BO192" s="101"/>
      <c r="BP192" s="101"/>
      <c r="BQ192" s="101"/>
      <c r="BR192" s="101"/>
      <c r="BS192" s="101"/>
      <c r="BT192" s="101"/>
    </row>
    <row r="193" spans="1:72" ht="12" customHeight="1">
      <c r="A193" s="120"/>
      <c r="B193" s="247" t="s">
        <v>307</v>
      </c>
      <c r="C193" s="239"/>
      <c r="D193" s="240"/>
      <c r="E193" s="240"/>
      <c r="F193" s="240"/>
      <c r="G193" s="240"/>
      <c r="H193" s="240"/>
      <c r="I193" s="240"/>
      <c r="J193" s="240"/>
      <c r="K193" s="240"/>
      <c r="L193" s="240"/>
      <c r="M193" s="240"/>
      <c r="N193" s="240"/>
      <c r="O193" s="240"/>
      <c r="P193" s="240"/>
      <c r="Q193" s="240"/>
      <c r="R193" s="24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c r="BI193" s="101"/>
      <c r="BJ193" s="101"/>
      <c r="BK193" s="101"/>
      <c r="BL193" s="101"/>
      <c r="BM193" s="101"/>
      <c r="BN193" s="101"/>
      <c r="BO193" s="101"/>
      <c r="BP193" s="101"/>
      <c r="BQ193" s="101"/>
      <c r="BR193" s="101"/>
      <c r="BS193" s="101"/>
      <c r="BT193" s="101"/>
    </row>
    <row r="194" spans="1:72" ht="12" customHeight="1">
      <c r="A194" s="120"/>
      <c r="B194" s="247" t="s">
        <v>308</v>
      </c>
      <c r="C194" s="239"/>
      <c r="D194" s="240"/>
      <c r="E194" s="240"/>
      <c r="F194" s="240"/>
      <c r="G194" s="240"/>
      <c r="H194" s="240"/>
      <c r="I194" s="240"/>
      <c r="J194" s="240"/>
      <c r="K194" s="240"/>
      <c r="L194" s="240"/>
      <c r="M194" s="240"/>
      <c r="N194" s="240"/>
      <c r="O194" s="240"/>
      <c r="P194" s="240"/>
      <c r="Q194" s="240"/>
      <c r="R194" s="24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c r="AW194" s="101"/>
      <c r="AX194" s="101"/>
      <c r="AY194" s="101"/>
      <c r="AZ194" s="101"/>
      <c r="BA194" s="101"/>
      <c r="BB194" s="101"/>
      <c r="BC194" s="101"/>
      <c r="BD194" s="101"/>
      <c r="BE194" s="101"/>
      <c r="BF194" s="101"/>
      <c r="BG194" s="101"/>
      <c r="BH194" s="101"/>
      <c r="BI194" s="101"/>
      <c r="BJ194" s="101"/>
      <c r="BK194" s="101"/>
      <c r="BL194" s="101"/>
      <c r="BM194" s="101"/>
      <c r="BN194" s="101"/>
      <c r="BO194" s="101"/>
      <c r="BP194" s="101"/>
      <c r="BQ194" s="101"/>
      <c r="BR194" s="101"/>
      <c r="BS194" s="101"/>
      <c r="BT194" s="101"/>
    </row>
    <row r="195" spans="1:72" ht="12" customHeight="1">
      <c r="A195" s="120"/>
      <c r="B195" s="247" t="s">
        <v>309</v>
      </c>
      <c r="C195" s="239"/>
      <c r="D195" s="240"/>
      <c r="E195" s="240"/>
      <c r="F195" s="240"/>
      <c r="G195" s="240"/>
      <c r="H195" s="240"/>
      <c r="I195" s="240"/>
      <c r="J195" s="240"/>
      <c r="K195" s="240"/>
      <c r="L195" s="240"/>
      <c r="M195" s="240"/>
      <c r="N195" s="240"/>
      <c r="O195" s="240"/>
      <c r="P195" s="240"/>
      <c r="Q195" s="240"/>
      <c r="R195" s="24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c r="BN195" s="101"/>
      <c r="BO195" s="101"/>
      <c r="BP195" s="101"/>
      <c r="BQ195" s="101"/>
      <c r="BR195" s="101"/>
      <c r="BS195" s="101"/>
      <c r="BT195" s="101"/>
    </row>
    <row r="196" spans="1:72" ht="12" customHeight="1">
      <c r="A196" s="120"/>
      <c r="B196" s="247" t="s">
        <v>48</v>
      </c>
      <c r="C196" s="239"/>
      <c r="D196" s="240"/>
      <c r="E196" s="240"/>
      <c r="F196" s="240"/>
      <c r="G196" s="240"/>
      <c r="H196" s="240"/>
      <c r="I196" s="240"/>
      <c r="J196" s="240"/>
      <c r="K196" s="240"/>
      <c r="L196" s="240"/>
      <c r="M196" s="240"/>
      <c r="N196" s="240"/>
      <c r="O196" s="240"/>
      <c r="P196" s="240"/>
      <c r="Q196" s="240"/>
      <c r="R196" s="24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101"/>
      <c r="BM196" s="101"/>
      <c r="BN196" s="101"/>
      <c r="BO196" s="101"/>
      <c r="BP196" s="101"/>
      <c r="BQ196" s="101"/>
      <c r="BR196" s="101"/>
      <c r="BS196" s="101"/>
      <c r="BT196" s="101"/>
    </row>
    <row r="197" spans="1:72" ht="12" customHeight="1">
      <c r="A197" s="120"/>
      <c r="B197" s="247" t="s">
        <v>49</v>
      </c>
      <c r="C197" s="239"/>
      <c r="D197" s="240"/>
      <c r="E197" s="240"/>
      <c r="F197" s="240"/>
      <c r="G197" s="240"/>
      <c r="H197" s="240"/>
      <c r="I197" s="240"/>
      <c r="J197" s="240"/>
      <c r="K197" s="240"/>
      <c r="L197" s="240"/>
      <c r="M197" s="240"/>
      <c r="N197" s="240"/>
      <c r="O197" s="240"/>
      <c r="P197" s="240"/>
      <c r="Q197" s="240"/>
      <c r="R197" s="24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c r="BN197" s="101"/>
      <c r="BO197" s="101"/>
      <c r="BP197" s="101"/>
      <c r="BQ197" s="101"/>
      <c r="BR197" s="101"/>
      <c r="BS197" s="101"/>
      <c r="BT197" s="101"/>
    </row>
    <row r="198" spans="1:72" ht="12" customHeight="1">
      <c r="A198" s="120"/>
      <c r="B198" s="116" t="s">
        <v>310</v>
      </c>
      <c r="C198" s="126">
        <v>6</v>
      </c>
      <c r="D198" s="101">
        <v>1</v>
      </c>
      <c r="E198" s="101">
        <v>5</v>
      </c>
      <c r="F198" s="236">
        <v>0</v>
      </c>
      <c r="G198" s="101">
        <v>2</v>
      </c>
      <c r="H198" s="101">
        <v>2</v>
      </c>
      <c r="I198" s="101">
        <v>13</v>
      </c>
      <c r="J198" s="101">
        <v>8</v>
      </c>
      <c r="K198" s="236"/>
      <c r="L198" s="236"/>
      <c r="M198" s="236"/>
      <c r="N198" s="236"/>
      <c r="O198" s="236"/>
      <c r="P198" s="236"/>
      <c r="Q198" s="236"/>
      <c r="R198" s="237"/>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c r="BM198" s="101"/>
      <c r="BN198" s="101"/>
      <c r="BO198" s="101"/>
      <c r="BP198" s="101"/>
      <c r="BQ198" s="101"/>
      <c r="BR198" s="101"/>
      <c r="BS198" s="101"/>
      <c r="BT198" s="101"/>
    </row>
    <row r="199" spans="1:72" ht="12" customHeight="1">
      <c r="A199" s="120"/>
      <c r="B199" s="138" t="s">
        <v>311</v>
      </c>
      <c r="C199" s="235"/>
      <c r="D199" s="236"/>
      <c r="E199" s="236"/>
      <c r="F199" s="236"/>
      <c r="G199" s="236"/>
      <c r="H199" s="236"/>
      <c r="I199" s="236"/>
      <c r="J199" s="236"/>
      <c r="K199" s="236"/>
      <c r="L199" s="236"/>
      <c r="M199" s="236"/>
      <c r="N199" s="236"/>
      <c r="O199" s="236"/>
      <c r="P199" s="236"/>
      <c r="Q199" s="236"/>
      <c r="R199" s="237"/>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c r="BN199" s="101"/>
      <c r="BO199" s="101"/>
      <c r="BP199" s="101"/>
      <c r="BQ199" s="101"/>
      <c r="BR199" s="101"/>
      <c r="BS199" s="101"/>
      <c r="BT199" s="101"/>
    </row>
    <row r="200" spans="1:72" ht="12" customHeight="1">
      <c r="A200" s="120"/>
      <c r="B200" s="138" t="s">
        <v>312</v>
      </c>
      <c r="C200" s="235"/>
      <c r="D200" s="236"/>
      <c r="E200" s="236"/>
      <c r="F200" s="236"/>
      <c r="G200" s="236"/>
      <c r="H200" s="236"/>
      <c r="I200" s="236"/>
      <c r="J200" s="236"/>
      <c r="K200" s="236"/>
      <c r="L200" s="236"/>
      <c r="M200" s="236"/>
      <c r="N200" s="236"/>
      <c r="O200" s="236"/>
      <c r="P200" s="236"/>
      <c r="Q200" s="236"/>
      <c r="R200" s="237"/>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01"/>
      <c r="BI200" s="101"/>
      <c r="BJ200" s="101"/>
      <c r="BK200" s="101"/>
      <c r="BL200" s="101"/>
      <c r="BM200" s="101"/>
      <c r="BN200" s="101"/>
      <c r="BO200" s="101"/>
      <c r="BP200" s="101"/>
      <c r="BQ200" s="101"/>
      <c r="BR200" s="101"/>
      <c r="BS200" s="101"/>
      <c r="BT200" s="101"/>
    </row>
    <row r="201" spans="1:72" ht="12" customHeight="1">
      <c r="A201" s="120"/>
      <c r="B201" s="138" t="s">
        <v>313</v>
      </c>
      <c r="C201" s="235"/>
      <c r="D201" s="236"/>
      <c r="E201" s="236"/>
      <c r="F201" s="236"/>
      <c r="G201" s="236"/>
      <c r="H201" s="236"/>
      <c r="I201" s="236"/>
      <c r="J201" s="236"/>
      <c r="K201" s="236"/>
      <c r="L201" s="236"/>
      <c r="M201" s="236"/>
      <c r="N201" s="236"/>
      <c r="O201" s="236"/>
      <c r="P201" s="236"/>
      <c r="Q201" s="236"/>
      <c r="R201" s="237"/>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101"/>
      <c r="BQ201" s="101"/>
      <c r="BR201" s="101"/>
      <c r="BS201" s="101"/>
      <c r="BT201" s="101"/>
    </row>
    <row r="202" spans="1:72" ht="12" customHeight="1">
      <c r="A202" s="120"/>
      <c r="B202" s="238" t="s">
        <v>37</v>
      </c>
      <c r="C202" s="239"/>
      <c r="D202" s="240"/>
      <c r="E202" s="240"/>
      <c r="F202" s="240"/>
      <c r="G202" s="240"/>
      <c r="H202" s="240"/>
      <c r="I202" s="240"/>
      <c r="J202" s="240"/>
      <c r="K202" s="240"/>
      <c r="L202" s="240"/>
      <c r="M202" s="240"/>
      <c r="N202" s="240"/>
      <c r="O202" s="240"/>
      <c r="P202" s="240"/>
      <c r="Q202" s="240"/>
      <c r="R202" s="24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c r="BM202" s="101"/>
      <c r="BN202" s="101"/>
      <c r="BO202" s="101"/>
      <c r="BP202" s="101"/>
      <c r="BQ202" s="101"/>
      <c r="BR202" s="101"/>
      <c r="BS202" s="101"/>
      <c r="BT202" s="101"/>
    </row>
    <row r="203" spans="1:72" ht="12" customHeight="1">
      <c r="A203" s="120"/>
      <c r="B203" s="121" t="s">
        <v>38</v>
      </c>
      <c r="C203" s="264"/>
      <c r="D203" s="191">
        <v>4</v>
      </c>
      <c r="E203" s="265"/>
      <c r="F203" s="265"/>
      <c r="G203" s="265"/>
      <c r="H203" s="265"/>
      <c r="I203" s="265"/>
      <c r="J203" s="265"/>
      <c r="K203" s="265"/>
      <c r="L203" s="265"/>
      <c r="M203" s="265"/>
      <c r="N203" s="265"/>
      <c r="O203" s="265"/>
      <c r="P203" s="265"/>
      <c r="Q203" s="265"/>
      <c r="R203" s="266"/>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01"/>
      <c r="BI203" s="101"/>
      <c r="BJ203" s="101"/>
      <c r="BK203" s="101"/>
      <c r="BL203" s="101"/>
      <c r="BM203" s="101"/>
      <c r="BN203" s="101"/>
      <c r="BO203" s="101"/>
      <c r="BP203" s="101"/>
      <c r="BQ203" s="101"/>
      <c r="BR203" s="101"/>
      <c r="BS203" s="101"/>
      <c r="BT203" s="101"/>
    </row>
    <row r="204" spans="1:72" ht="12" customHeight="1">
      <c r="A204" s="120"/>
      <c r="B204" s="121" t="s">
        <v>39</v>
      </c>
      <c r="C204" s="261"/>
      <c r="D204" s="254"/>
      <c r="E204" s="254"/>
      <c r="F204" s="254"/>
      <c r="G204" s="254"/>
      <c r="H204" s="254"/>
      <c r="I204" s="254"/>
      <c r="J204" s="254"/>
      <c r="K204" s="254"/>
      <c r="L204" s="254"/>
      <c r="M204" s="254"/>
      <c r="N204" s="254"/>
      <c r="O204" s="254"/>
      <c r="P204" s="254"/>
      <c r="Q204" s="254"/>
      <c r="R204" s="255"/>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c r="BQ204" s="101"/>
      <c r="BR204" s="101"/>
      <c r="BS204" s="101"/>
      <c r="BT204" s="101"/>
    </row>
    <row r="205" spans="1:72" ht="12" customHeight="1">
      <c r="A205" s="120"/>
      <c r="B205" s="121" t="s">
        <v>40</v>
      </c>
      <c r="C205" s="261"/>
      <c r="D205" s="254"/>
      <c r="E205" s="254"/>
      <c r="F205" s="254"/>
      <c r="G205" s="254"/>
      <c r="H205" s="254"/>
      <c r="I205" s="254"/>
      <c r="J205" s="254"/>
      <c r="K205" s="254"/>
      <c r="L205" s="254"/>
      <c r="M205" s="254"/>
      <c r="N205" s="254"/>
      <c r="O205" s="254"/>
      <c r="P205" s="254"/>
      <c r="Q205" s="254"/>
      <c r="R205" s="255"/>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01"/>
      <c r="BI205" s="101"/>
      <c r="BJ205" s="101"/>
      <c r="BK205" s="101"/>
      <c r="BL205" s="101"/>
      <c r="BM205" s="101"/>
      <c r="BN205" s="101"/>
      <c r="BO205" s="101"/>
      <c r="BP205" s="101"/>
      <c r="BQ205" s="101"/>
      <c r="BR205" s="101"/>
      <c r="BS205" s="101"/>
      <c r="BT205" s="101"/>
    </row>
    <row r="206" spans="1:72" ht="12" customHeight="1">
      <c r="A206" s="120"/>
      <c r="B206" s="184" t="s">
        <v>41</v>
      </c>
      <c r="C206" s="258"/>
      <c r="D206" s="259"/>
      <c r="E206" s="259"/>
      <c r="F206" s="259"/>
      <c r="G206" s="259"/>
      <c r="H206" s="259"/>
      <c r="I206" s="259"/>
      <c r="J206" s="259"/>
      <c r="K206" s="259"/>
      <c r="L206" s="259"/>
      <c r="M206" s="259"/>
      <c r="N206" s="259"/>
      <c r="O206" s="259"/>
      <c r="P206" s="259"/>
      <c r="Q206" s="259"/>
      <c r="R206" s="260"/>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101"/>
      <c r="BQ206" s="101"/>
      <c r="BR206" s="101"/>
      <c r="BS206" s="101"/>
      <c r="BT206" s="101"/>
    </row>
    <row r="207" spans="1:72" ht="12" customHeight="1">
      <c r="A207" s="142" t="s">
        <v>219</v>
      </c>
      <c r="B207" s="181" t="s">
        <v>214</v>
      </c>
      <c r="C207" s="267"/>
      <c r="D207" s="117">
        <v>6</v>
      </c>
      <c r="E207" s="117">
        <v>6</v>
      </c>
      <c r="F207" s="117">
        <v>19</v>
      </c>
      <c r="G207" s="268">
        <v>6</v>
      </c>
      <c r="H207" s="268">
        <v>8</v>
      </c>
      <c r="I207" s="268">
        <v>18</v>
      </c>
      <c r="J207" s="268">
        <v>6</v>
      </c>
      <c r="K207" s="268">
        <v>9</v>
      </c>
      <c r="L207" s="268">
        <v>2</v>
      </c>
      <c r="M207" s="268">
        <v>2</v>
      </c>
      <c r="N207" s="268">
        <v>1</v>
      </c>
      <c r="O207" s="268">
        <v>1</v>
      </c>
      <c r="P207" s="269"/>
      <c r="Q207" s="269"/>
      <c r="R207" s="262"/>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c r="BM207" s="101"/>
      <c r="BN207" s="101"/>
      <c r="BO207" s="101"/>
      <c r="BP207" s="101"/>
      <c r="BQ207" s="101"/>
      <c r="BR207" s="101"/>
      <c r="BS207" s="101"/>
      <c r="BT207" s="101"/>
    </row>
    <row r="208" spans="1:72" ht="12" customHeight="1">
      <c r="A208" s="120"/>
      <c r="B208" s="116" t="s">
        <v>242</v>
      </c>
      <c r="C208" s="235"/>
      <c r="D208" s="236"/>
      <c r="E208" s="236"/>
      <c r="F208" s="236"/>
      <c r="G208" s="236"/>
      <c r="H208" s="236"/>
      <c r="I208" s="236"/>
      <c r="J208" s="236"/>
      <c r="K208" s="236"/>
      <c r="L208" s="236"/>
      <c r="M208" s="236"/>
      <c r="N208" s="236"/>
      <c r="O208" s="236"/>
      <c r="P208" s="236"/>
      <c r="Q208" s="236"/>
      <c r="R208" s="237"/>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c r="BM208" s="101"/>
      <c r="BN208" s="101"/>
      <c r="BO208" s="101"/>
      <c r="BP208" s="101"/>
      <c r="BQ208" s="101"/>
      <c r="BR208" s="101"/>
      <c r="BS208" s="101"/>
      <c r="BT208" s="101"/>
    </row>
    <row r="209" spans="1:72" ht="12" customHeight="1">
      <c r="A209" s="120"/>
      <c r="B209" s="116" t="s">
        <v>243</v>
      </c>
      <c r="C209" s="235"/>
      <c r="D209" s="236"/>
      <c r="E209" s="236"/>
      <c r="F209" s="236"/>
      <c r="G209" s="236"/>
      <c r="H209" s="236"/>
      <c r="I209" s="236"/>
      <c r="J209" s="236"/>
      <c r="K209" s="236"/>
      <c r="L209" s="236"/>
      <c r="M209" s="236"/>
      <c r="N209" s="236"/>
      <c r="O209" s="236"/>
      <c r="P209" s="236"/>
      <c r="Q209" s="236"/>
      <c r="R209" s="237"/>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c r="BM209" s="101"/>
      <c r="BN209" s="101"/>
      <c r="BO209" s="101"/>
      <c r="BP209" s="101"/>
      <c r="BQ209" s="101"/>
      <c r="BR209" s="101"/>
      <c r="BS209" s="101"/>
      <c r="BT209" s="101"/>
    </row>
    <row r="210" spans="1:72" ht="12" customHeight="1">
      <c r="A210" s="120"/>
      <c r="B210" s="116" t="s">
        <v>244</v>
      </c>
      <c r="C210" s="235"/>
      <c r="D210" s="236"/>
      <c r="E210" s="236"/>
      <c r="F210" s="236"/>
      <c r="G210" s="236"/>
      <c r="H210" s="236"/>
      <c r="I210" s="236"/>
      <c r="J210" s="236"/>
      <c r="K210" s="236"/>
      <c r="L210" s="236"/>
      <c r="M210" s="236"/>
      <c r="N210" s="236"/>
      <c r="O210" s="236"/>
      <c r="P210" s="236"/>
      <c r="Q210" s="236"/>
      <c r="R210" s="237"/>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c r="BM210" s="101"/>
      <c r="BN210" s="101"/>
      <c r="BO210" s="101"/>
      <c r="BP210" s="101"/>
      <c r="BQ210" s="101"/>
      <c r="BR210" s="101"/>
      <c r="BS210" s="101"/>
      <c r="BT210" s="101"/>
    </row>
    <row r="211" spans="1:72" ht="12" customHeight="1">
      <c r="A211" s="120"/>
      <c r="B211" s="138" t="s">
        <v>248</v>
      </c>
      <c r="C211" s="235"/>
      <c r="D211" s="236"/>
      <c r="E211" s="236"/>
      <c r="F211" s="236"/>
      <c r="G211" s="236"/>
      <c r="H211" s="236"/>
      <c r="I211" s="236"/>
      <c r="J211" s="236"/>
      <c r="K211" s="236"/>
      <c r="L211" s="236"/>
      <c r="M211" s="236"/>
      <c r="N211" s="236"/>
      <c r="O211" s="236"/>
      <c r="P211" s="236"/>
      <c r="Q211" s="236"/>
      <c r="R211" s="237"/>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c r="BS211" s="101"/>
      <c r="BT211" s="101"/>
    </row>
    <row r="212" spans="1:72" ht="12" customHeight="1">
      <c r="A212" s="120"/>
      <c r="B212" s="138" t="s">
        <v>246</v>
      </c>
      <c r="C212" s="235"/>
      <c r="D212" s="236"/>
      <c r="E212" s="236"/>
      <c r="F212" s="236"/>
      <c r="G212" s="236"/>
      <c r="H212" s="236"/>
      <c r="I212" s="236"/>
      <c r="J212" s="236"/>
      <c r="K212" s="236"/>
      <c r="L212" s="236"/>
      <c r="M212" s="236"/>
      <c r="N212" s="236"/>
      <c r="O212" s="236"/>
      <c r="P212" s="236"/>
      <c r="Q212" s="236"/>
      <c r="R212" s="237"/>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row>
    <row r="213" spans="1:72" ht="12" customHeight="1">
      <c r="A213" s="120"/>
      <c r="B213" s="121" t="s">
        <v>238</v>
      </c>
      <c r="C213" s="270"/>
      <c r="D213" s="187">
        <v>1</v>
      </c>
      <c r="E213" s="187">
        <v>1</v>
      </c>
      <c r="F213" s="187">
        <v>3</v>
      </c>
      <c r="G213" s="271">
        <v>1</v>
      </c>
      <c r="H213" s="271">
        <v>2</v>
      </c>
      <c r="I213" s="271">
        <v>1</v>
      </c>
      <c r="J213" s="271">
        <v>3</v>
      </c>
      <c r="K213" s="271">
        <v>1</v>
      </c>
      <c r="L213" s="272"/>
      <c r="M213" s="273">
        <v>1</v>
      </c>
      <c r="N213" s="272"/>
      <c r="O213" s="272"/>
      <c r="P213" s="272"/>
      <c r="Q213" s="272"/>
      <c r="R213" s="274"/>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01"/>
      <c r="BI213" s="101"/>
      <c r="BJ213" s="101"/>
      <c r="BK213" s="101"/>
      <c r="BL213" s="101"/>
      <c r="BM213" s="101"/>
      <c r="BN213" s="101"/>
      <c r="BO213" s="101"/>
      <c r="BP213" s="101"/>
      <c r="BQ213" s="101"/>
      <c r="BR213" s="101"/>
      <c r="BS213" s="101"/>
      <c r="BT213" s="101"/>
    </row>
    <row r="214" spans="1:72" ht="12" customHeight="1">
      <c r="A214" s="120"/>
      <c r="B214" s="238" t="s">
        <v>239</v>
      </c>
      <c r="C214" s="239"/>
      <c r="D214" s="240"/>
      <c r="E214" s="240"/>
      <c r="F214" s="240"/>
      <c r="G214" s="240"/>
      <c r="H214" s="240"/>
      <c r="I214" s="240"/>
      <c r="J214" s="240"/>
      <c r="K214" s="240"/>
      <c r="L214" s="240"/>
      <c r="M214" s="240"/>
      <c r="N214" s="240"/>
      <c r="O214" s="240"/>
      <c r="P214" s="240"/>
      <c r="Q214" s="240"/>
      <c r="R214" s="24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01"/>
      <c r="BI214" s="101"/>
      <c r="BJ214" s="101"/>
      <c r="BK214" s="101"/>
      <c r="BL214" s="101"/>
      <c r="BM214" s="101"/>
      <c r="BN214" s="101"/>
      <c r="BO214" s="101"/>
      <c r="BP214" s="101"/>
      <c r="BQ214" s="101"/>
      <c r="BR214" s="101"/>
      <c r="BS214" s="101"/>
      <c r="BT214" s="101"/>
    </row>
    <row r="215" spans="1:72" ht="12" customHeight="1">
      <c r="A215" s="120"/>
      <c r="B215" s="138" t="s">
        <v>301</v>
      </c>
      <c r="C215" s="235"/>
      <c r="D215" s="236"/>
      <c r="E215" s="236"/>
      <c r="F215" s="236"/>
      <c r="G215" s="236"/>
      <c r="H215" s="236"/>
      <c r="I215" s="236"/>
      <c r="J215" s="236"/>
      <c r="K215" s="236"/>
      <c r="L215" s="236"/>
      <c r="M215" s="236"/>
      <c r="N215" s="236"/>
      <c r="O215" s="236"/>
      <c r="P215" s="236"/>
      <c r="Q215" s="236"/>
      <c r="R215" s="237"/>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c r="BM215" s="101"/>
      <c r="BN215" s="101"/>
      <c r="BO215" s="101"/>
      <c r="BP215" s="101"/>
      <c r="BQ215" s="101"/>
      <c r="BR215" s="101"/>
      <c r="BS215" s="101"/>
      <c r="BT215" s="101"/>
    </row>
    <row r="216" spans="1:72" ht="12" customHeight="1">
      <c r="A216" s="120"/>
      <c r="B216" s="138" t="s">
        <v>302</v>
      </c>
      <c r="C216" s="235"/>
      <c r="D216" s="236"/>
      <c r="E216" s="236"/>
      <c r="F216" s="236"/>
      <c r="G216" s="236"/>
      <c r="H216" s="236"/>
      <c r="I216" s="236"/>
      <c r="J216" s="236"/>
      <c r="K216" s="236"/>
      <c r="L216" s="236"/>
      <c r="M216" s="236"/>
      <c r="N216" s="236"/>
      <c r="O216" s="236"/>
      <c r="P216" s="236"/>
      <c r="Q216" s="236"/>
      <c r="R216" s="237"/>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01"/>
      <c r="BI216" s="101"/>
      <c r="BJ216" s="101"/>
      <c r="BK216" s="101"/>
      <c r="BL216" s="101"/>
      <c r="BM216" s="101"/>
      <c r="BN216" s="101"/>
      <c r="BO216" s="101"/>
      <c r="BP216" s="101"/>
      <c r="BQ216" s="101"/>
      <c r="BR216" s="101"/>
      <c r="BS216" s="101"/>
      <c r="BT216" s="101"/>
    </row>
    <row r="217" spans="1:72" ht="12" customHeight="1">
      <c r="A217" s="120"/>
      <c r="B217" s="238" t="s">
        <v>303</v>
      </c>
      <c r="C217" s="239"/>
      <c r="D217" s="240"/>
      <c r="E217" s="240"/>
      <c r="F217" s="240"/>
      <c r="G217" s="240"/>
      <c r="H217" s="240"/>
      <c r="I217" s="240"/>
      <c r="J217" s="240"/>
      <c r="K217" s="240"/>
      <c r="L217" s="240"/>
      <c r="M217" s="240"/>
      <c r="N217" s="240"/>
      <c r="O217" s="240"/>
      <c r="P217" s="240"/>
      <c r="Q217" s="240"/>
      <c r="R217" s="24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c r="BM217" s="101"/>
      <c r="BN217" s="101"/>
      <c r="BO217" s="101"/>
      <c r="BP217" s="101"/>
      <c r="BQ217" s="101"/>
      <c r="BR217" s="101"/>
      <c r="BS217" s="101"/>
      <c r="BT217" s="101"/>
    </row>
    <row r="218" spans="1:72" ht="12" customHeight="1">
      <c r="A218" s="120"/>
      <c r="B218" s="138" t="s">
        <v>250</v>
      </c>
      <c r="C218" s="235"/>
      <c r="D218" s="236"/>
      <c r="E218" s="236"/>
      <c r="F218" s="236"/>
      <c r="G218" s="236"/>
      <c r="H218" s="236"/>
      <c r="I218" s="236"/>
      <c r="J218" s="236"/>
      <c r="K218" s="236"/>
      <c r="L218" s="236"/>
      <c r="M218" s="236"/>
      <c r="N218" s="236"/>
      <c r="O218" s="236"/>
      <c r="P218" s="236"/>
      <c r="Q218" s="236"/>
      <c r="R218" s="237"/>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c r="AW218" s="101"/>
      <c r="AX218" s="101"/>
      <c r="AY218" s="101"/>
      <c r="AZ218" s="101"/>
      <c r="BA218" s="101"/>
      <c r="BB218" s="101"/>
      <c r="BC218" s="101"/>
      <c r="BD218" s="101"/>
      <c r="BE218" s="101"/>
      <c r="BF218" s="101"/>
      <c r="BG218" s="101"/>
      <c r="BH218" s="101"/>
      <c r="BI218" s="101"/>
      <c r="BJ218" s="101"/>
      <c r="BK218" s="101"/>
      <c r="BL218" s="101"/>
      <c r="BM218" s="101"/>
      <c r="BN218" s="101"/>
      <c r="BO218" s="101"/>
      <c r="BP218" s="101"/>
      <c r="BQ218" s="101"/>
      <c r="BR218" s="101"/>
      <c r="BS218" s="101"/>
      <c r="BT218" s="101"/>
    </row>
    <row r="219" spans="1:72" ht="12" customHeight="1">
      <c r="A219" s="120"/>
      <c r="B219" s="138" t="s">
        <v>251</v>
      </c>
      <c r="C219" s="235"/>
      <c r="D219" s="236"/>
      <c r="E219" s="236"/>
      <c r="F219" s="236"/>
      <c r="G219" s="236"/>
      <c r="H219" s="236"/>
      <c r="I219" s="236"/>
      <c r="J219" s="236"/>
      <c r="K219" s="236"/>
      <c r="L219" s="236"/>
      <c r="M219" s="236"/>
      <c r="N219" s="236"/>
      <c r="O219" s="236"/>
      <c r="P219" s="236"/>
      <c r="Q219" s="236"/>
      <c r="R219" s="237"/>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01"/>
      <c r="BI219" s="101"/>
      <c r="BJ219" s="101"/>
      <c r="BK219" s="101"/>
      <c r="BL219" s="101"/>
      <c r="BM219" s="101"/>
      <c r="BN219" s="101"/>
      <c r="BO219" s="101"/>
      <c r="BP219" s="101"/>
      <c r="BQ219" s="101"/>
      <c r="BR219" s="101"/>
      <c r="BS219" s="101"/>
      <c r="BT219" s="101"/>
    </row>
    <row r="220" spans="1:72" ht="12" customHeight="1">
      <c r="A220" s="120"/>
      <c r="B220" s="138" t="s">
        <v>252</v>
      </c>
      <c r="C220" s="235"/>
      <c r="D220" s="236"/>
      <c r="E220" s="236"/>
      <c r="F220" s="236"/>
      <c r="G220" s="236"/>
      <c r="H220" s="236"/>
      <c r="I220" s="236"/>
      <c r="J220" s="236"/>
      <c r="K220" s="236"/>
      <c r="L220" s="236"/>
      <c r="M220" s="236"/>
      <c r="N220" s="236"/>
      <c r="O220" s="236"/>
      <c r="P220" s="236"/>
      <c r="Q220" s="236"/>
      <c r="R220" s="237"/>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c r="BM220" s="101"/>
      <c r="BN220" s="101"/>
      <c r="BO220" s="101"/>
      <c r="BP220" s="101"/>
      <c r="BQ220" s="101"/>
      <c r="BR220" s="101"/>
      <c r="BS220" s="101"/>
      <c r="BT220" s="101"/>
    </row>
    <row r="221" spans="1:72" ht="12" customHeight="1">
      <c r="A221" s="120"/>
      <c r="B221" s="138" t="s">
        <v>253</v>
      </c>
      <c r="C221" s="235"/>
      <c r="D221" s="236"/>
      <c r="E221" s="236"/>
      <c r="F221" s="236"/>
      <c r="G221" s="236"/>
      <c r="H221" s="236"/>
      <c r="I221" s="236"/>
      <c r="J221" s="236"/>
      <c r="K221" s="236"/>
      <c r="L221" s="236"/>
      <c r="M221" s="236"/>
      <c r="N221" s="236"/>
      <c r="O221" s="236"/>
      <c r="P221" s="236"/>
      <c r="Q221" s="236"/>
      <c r="R221" s="237"/>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c r="BN221" s="101"/>
      <c r="BO221" s="101"/>
      <c r="BP221" s="101"/>
      <c r="BQ221" s="101"/>
      <c r="BR221" s="101"/>
      <c r="BS221" s="101"/>
      <c r="BT221" s="101"/>
    </row>
    <row r="222" spans="1:72" ht="12" customHeight="1">
      <c r="A222" s="120"/>
      <c r="B222" s="138" t="s">
        <v>254</v>
      </c>
      <c r="C222" s="235"/>
      <c r="D222" s="236"/>
      <c r="E222" s="236"/>
      <c r="F222" s="236"/>
      <c r="G222" s="236"/>
      <c r="H222" s="236"/>
      <c r="I222" s="236"/>
      <c r="J222" s="236"/>
      <c r="K222" s="236"/>
      <c r="L222" s="236"/>
      <c r="M222" s="236"/>
      <c r="N222" s="236"/>
      <c r="O222" s="236"/>
      <c r="P222" s="236"/>
      <c r="Q222" s="236"/>
      <c r="R222" s="237"/>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01"/>
      <c r="BI222" s="101"/>
      <c r="BJ222" s="101"/>
      <c r="BK222" s="101"/>
      <c r="BL222" s="101"/>
      <c r="BM222" s="101"/>
      <c r="BN222" s="101"/>
      <c r="BO222" s="101"/>
      <c r="BP222" s="101"/>
      <c r="BQ222" s="101"/>
      <c r="BR222" s="101"/>
      <c r="BS222" s="101"/>
      <c r="BT222" s="101"/>
    </row>
    <row r="223" spans="1:72" ht="12" customHeight="1">
      <c r="A223" s="120"/>
      <c r="B223" s="138" t="s">
        <v>255</v>
      </c>
      <c r="C223" s="235"/>
      <c r="D223" s="236"/>
      <c r="E223" s="236"/>
      <c r="F223" s="236"/>
      <c r="G223" s="236"/>
      <c r="H223" s="236"/>
      <c r="I223" s="236"/>
      <c r="J223" s="236"/>
      <c r="K223" s="236"/>
      <c r="L223" s="236"/>
      <c r="M223" s="236"/>
      <c r="N223" s="236"/>
      <c r="O223" s="236"/>
      <c r="P223" s="236"/>
      <c r="Q223" s="236"/>
      <c r="R223" s="237"/>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c r="BM223" s="101"/>
      <c r="BN223" s="101"/>
      <c r="BO223" s="101"/>
      <c r="BP223" s="101"/>
      <c r="BQ223" s="101"/>
      <c r="BR223" s="101"/>
      <c r="BS223" s="101"/>
      <c r="BT223" s="101"/>
    </row>
    <row r="224" spans="1:72" ht="12" customHeight="1">
      <c r="A224" s="120"/>
      <c r="B224" s="202" t="s">
        <v>256</v>
      </c>
      <c r="C224" s="242"/>
      <c r="D224" s="243"/>
      <c r="E224" s="243"/>
      <c r="F224" s="243"/>
      <c r="G224" s="243"/>
      <c r="H224" s="243"/>
      <c r="I224" s="243"/>
      <c r="J224" s="243"/>
      <c r="K224" s="243"/>
      <c r="L224" s="243"/>
      <c r="M224" s="243"/>
      <c r="N224" s="243"/>
      <c r="O224" s="243"/>
      <c r="P224" s="243"/>
      <c r="Q224" s="243"/>
      <c r="R224" s="244"/>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01"/>
      <c r="BI224" s="101"/>
      <c r="BJ224" s="101"/>
      <c r="BK224" s="101"/>
      <c r="BL224" s="101"/>
      <c r="BM224" s="101"/>
      <c r="BN224" s="101"/>
      <c r="BO224" s="101"/>
      <c r="BP224" s="101"/>
      <c r="BQ224" s="101"/>
      <c r="BR224" s="101"/>
      <c r="BS224" s="101"/>
      <c r="BT224" s="101"/>
    </row>
    <row r="225" spans="1:72" ht="12" customHeight="1">
      <c r="A225" s="120"/>
      <c r="B225" s="116" t="s">
        <v>10</v>
      </c>
      <c r="C225" s="235"/>
      <c r="D225" s="236"/>
      <c r="E225" s="236"/>
      <c r="F225" s="236"/>
      <c r="G225" s="236"/>
      <c r="H225" s="236"/>
      <c r="I225" s="236"/>
      <c r="J225" s="236"/>
      <c r="K225" s="236"/>
      <c r="L225" s="236"/>
      <c r="M225" s="236"/>
      <c r="N225" s="236"/>
      <c r="O225" s="236"/>
      <c r="P225" s="236"/>
      <c r="Q225" s="236"/>
      <c r="R225" s="237"/>
      <c r="S225" s="101"/>
      <c r="T225" s="101"/>
      <c r="U225" s="101"/>
      <c r="V225" s="101"/>
      <c r="W225" s="101"/>
      <c r="X225" s="101"/>
      <c r="Y225" s="101"/>
      <c r="Z225" s="101"/>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01"/>
      <c r="AW225" s="101"/>
      <c r="AX225" s="101"/>
      <c r="AY225" s="101"/>
      <c r="AZ225" s="101"/>
      <c r="BA225" s="101"/>
      <c r="BB225" s="101"/>
      <c r="BC225" s="101"/>
      <c r="BD225" s="101"/>
      <c r="BE225" s="101"/>
      <c r="BF225" s="101"/>
      <c r="BG225" s="101"/>
      <c r="BH225" s="101"/>
      <c r="BI225" s="101"/>
      <c r="BJ225" s="101"/>
      <c r="BK225" s="101"/>
      <c r="BL225" s="101"/>
      <c r="BM225" s="101"/>
      <c r="BN225" s="101"/>
      <c r="BO225" s="101"/>
      <c r="BP225" s="101"/>
      <c r="BQ225" s="101"/>
      <c r="BR225" s="101"/>
      <c r="BS225" s="101"/>
      <c r="BT225" s="101"/>
    </row>
    <row r="226" spans="1:72" ht="12" customHeight="1">
      <c r="A226" s="120"/>
      <c r="B226" s="138" t="s">
        <v>11</v>
      </c>
      <c r="C226" s="235"/>
      <c r="D226" s="236"/>
      <c r="E226" s="236"/>
      <c r="F226" s="236"/>
      <c r="G226" s="236"/>
      <c r="H226" s="236"/>
      <c r="I226" s="236"/>
      <c r="J226" s="236"/>
      <c r="K226" s="236"/>
      <c r="L226" s="236"/>
      <c r="M226" s="236"/>
      <c r="N226" s="236"/>
      <c r="O226" s="236"/>
      <c r="P226" s="236"/>
      <c r="Q226" s="236"/>
      <c r="R226" s="237"/>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01"/>
      <c r="AW226" s="101"/>
      <c r="AX226" s="101"/>
      <c r="AY226" s="101"/>
      <c r="AZ226" s="101"/>
      <c r="BA226" s="101"/>
      <c r="BB226" s="101"/>
      <c r="BC226" s="101"/>
      <c r="BD226" s="101"/>
      <c r="BE226" s="101"/>
      <c r="BF226" s="101"/>
      <c r="BG226" s="101"/>
      <c r="BH226" s="101"/>
      <c r="BI226" s="101"/>
      <c r="BJ226" s="101"/>
      <c r="BK226" s="101"/>
      <c r="BL226" s="101"/>
      <c r="BM226" s="101"/>
      <c r="BN226" s="101"/>
      <c r="BO226" s="101"/>
      <c r="BP226" s="101"/>
      <c r="BQ226" s="101"/>
      <c r="BR226" s="101"/>
      <c r="BS226" s="101"/>
      <c r="BT226" s="101"/>
    </row>
    <row r="227" spans="1:72" ht="12" customHeight="1">
      <c r="A227" s="120"/>
      <c r="B227" s="138" t="s">
        <v>259</v>
      </c>
      <c r="C227" s="235"/>
      <c r="D227" s="236"/>
      <c r="E227" s="236"/>
      <c r="F227" s="236"/>
      <c r="G227" s="236"/>
      <c r="H227" s="236"/>
      <c r="I227" s="236"/>
      <c r="J227" s="236"/>
      <c r="K227" s="236"/>
      <c r="L227" s="236"/>
      <c r="M227" s="236"/>
      <c r="N227" s="236"/>
      <c r="O227" s="236"/>
      <c r="P227" s="236"/>
      <c r="Q227" s="236"/>
      <c r="R227" s="237"/>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c r="AX227" s="101"/>
      <c r="AY227" s="101"/>
      <c r="AZ227" s="101"/>
      <c r="BA227" s="101"/>
      <c r="BB227" s="101"/>
      <c r="BC227" s="101"/>
      <c r="BD227" s="101"/>
      <c r="BE227" s="101"/>
      <c r="BF227" s="101"/>
      <c r="BG227" s="101"/>
      <c r="BH227" s="101"/>
      <c r="BI227" s="101"/>
      <c r="BJ227" s="101"/>
      <c r="BK227" s="101"/>
      <c r="BL227" s="101"/>
      <c r="BM227" s="101"/>
      <c r="BN227" s="101"/>
      <c r="BO227" s="101"/>
      <c r="BP227" s="101"/>
      <c r="BQ227" s="101"/>
      <c r="BR227" s="101"/>
      <c r="BS227" s="101"/>
      <c r="BT227" s="101"/>
    </row>
    <row r="228" spans="1:72" ht="12" customHeight="1">
      <c r="A228" s="120"/>
      <c r="B228" s="138" t="s">
        <v>13</v>
      </c>
      <c r="C228" s="235"/>
      <c r="D228" s="236"/>
      <c r="E228" s="236"/>
      <c r="F228" s="236"/>
      <c r="G228" s="236"/>
      <c r="H228" s="236"/>
      <c r="I228" s="236"/>
      <c r="J228" s="236"/>
      <c r="K228" s="236"/>
      <c r="L228" s="236"/>
      <c r="M228" s="236"/>
      <c r="N228" s="236"/>
      <c r="O228" s="236"/>
      <c r="P228" s="236"/>
      <c r="Q228" s="236"/>
      <c r="R228" s="237"/>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c r="BM228" s="101"/>
      <c r="BN228" s="101"/>
      <c r="BO228" s="101"/>
      <c r="BP228" s="101"/>
      <c r="BQ228" s="101"/>
      <c r="BR228" s="101"/>
      <c r="BS228" s="101"/>
      <c r="BT228" s="101"/>
    </row>
    <row r="229" spans="1:72" ht="12" customHeight="1">
      <c r="A229" s="120"/>
      <c r="B229" s="138" t="s">
        <v>260</v>
      </c>
      <c r="C229" s="235"/>
      <c r="D229" s="236"/>
      <c r="E229" s="236"/>
      <c r="F229" s="236"/>
      <c r="G229" s="236"/>
      <c r="H229" s="236"/>
      <c r="I229" s="236"/>
      <c r="J229" s="236"/>
      <c r="K229" s="236"/>
      <c r="L229" s="236"/>
      <c r="M229" s="236"/>
      <c r="N229" s="236"/>
      <c r="O229" s="236"/>
      <c r="P229" s="236"/>
      <c r="Q229" s="236"/>
      <c r="R229" s="237"/>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c r="AW229" s="101"/>
      <c r="AX229" s="101"/>
      <c r="AY229" s="101"/>
      <c r="AZ229" s="101"/>
      <c r="BA229" s="101"/>
      <c r="BB229" s="101"/>
      <c r="BC229" s="101"/>
      <c r="BD229" s="101"/>
      <c r="BE229" s="101"/>
      <c r="BF229" s="101"/>
      <c r="BG229" s="101"/>
      <c r="BH229" s="101"/>
      <c r="BI229" s="101"/>
      <c r="BJ229" s="101"/>
      <c r="BK229" s="101"/>
      <c r="BL229" s="101"/>
      <c r="BM229" s="101"/>
      <c r="BN229" s="101"/>
      <c r="BO229" s="101"/>
      <c r="BP229" s="101"/>
      <c r="BQ229" s="101"/>
      <c r="BR229" s="101"/>
      <c r="BS229" s="101"/>
      <c r="BT229" s="101"/>
    </row>
    <row r="230" spans="1:72" ht="12" customHeight="1">
      <c r="A230" s="120"/>
      <c r="B230" s="246" t="s">
        <v>304</v>
      </c>
      <c r="C230" s="239"/>
      <c r="D230" s="240"/>
      <c r="E230" s="240"/>
      <c r="F230" s="240"/>
      <c r="G230" s="240"/>
      <c r="H230" s="240"/>
      <c r="I230" s="240"/>
      <c r="J230" s="240"/>
      <c r="K230" s="240"/>
      <c r="L230" s="240"/>
      <c r="M230" s="240"/>
      <c r="N230" s="240"/>
      <c r="O230" s="240"/>
      <c r="P230" s="240"/>
      <c r="Q230" s="240"/>
      <c r="R230" s="24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c r="AZ230" s="101"/>
      <c r="BA230" s="101"/>
      <c r="BB230" s="101"/>
      <c r="BC230" s="101"/>
      <c r="BD230" s="101"/>
      <c r="BE230" s="101"/>
      <c r="BF230" s="101"/>
      <c r="BG230" s="101"/>
      <c r="BH230" s="101"/>
      <c r="BI230" s="101"/>
      <c r="BJ230" s="101"/>
      <c r="BK230" s="101"/>
      <c r="BL230" s="101"/>
      <c r="BM230" s="101"/>
      <c r="BN230" s="101"/>
      <c r="BO230" s="101"/>
      <c r="BP230" s="101"/>
      <c r="BQ230" s="101"/>
      <c r="BR230" s="101"/>
      <c r="BS230" s="101"/>
      <c r="BT230" s="101"/>
    </row>
    <row r="231" spans="1:72" ht="12" customHeight="1">
      <c r="A231" s="120"/>
      <c r="B231" s="247" t="s">
        <v>305</v>
      </c>
      <c r="C231" s="239"/>
      <c r="D231" s="240"/>
      <c r="E231" s="240"/>
      <c r="F231" s="240"/>
      <c r="G231" s="240"/>
      <c r="H231" s="240"/>
      <c r="I231" s="240"/>
      <c r="J231" s="240"/>
      <c r="K231" s="240"/>
      <c r="L231" s="240"/>
      <c r="M231" s="240"/>
      <c r="N231" s="240"/>
      <c r="O231" s="240"/>
      <c r="P231" s="240"/>
      <c r="Q231" s="240"/>
      <c r="R231" s="24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c r="BQ231" s="101"/>
      <c r="BR231" s="101"/>
      <c r="BS231" s="101"/>
      <c r="BT231" s="101"/>
    </row>
    <row r="232" spans="1:72" ht="12" customHeight="1">
      <c r="A232" s="120"/>
      <c r="B232" s="247" t="s">
        <v>306</v>
      </c>
      <c r="C232" s="239"/>
      <c r="D232" s="240"/>
      <c r="E232" s="240"/>
      <c r="F232" s="240"/>
      <c r="G232" s="240"/>
      <c r="H232" s="240"/>
      <c r="I232" s="240"/>
      <c r="J232" s="240"/>
      <c r="K232" s="240"/>
      <c r="L232" s="240"/>
      <c r="M232" s="240"/>
      <c r="N232" s="240"/>
      <c r="O232" s="240"/>
      <c r="P232" s="240"/>
      <c r="Q232" s="240"/>
      <c r="R232" s="24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c r="AW232" s="101"/>
      <c r="AX232" s="101"/>
      <c r="AY232" s="101"/>
      <c r="AZ232" s="101"/>
      <c r="BA232" s="101"/>
      <c r="BB232" s="101"/>
      <c r="BC232" s="101"/>
      <c r="BD232" s="101"/>
      <c r="BE232" s="101"/>
      <c r="BF232" s="101"/>
      <c r="BG232" s="101"/>
      <c r="BH232" s="101"/>
      <c r="BI232" s="101"/>
      <c r="BJ232" s="101"/>
      <c r="BK232" s="101"/>
      <c r="BL232" s="101"/>
      <c r="BM232" s="101"/>
      <c r="BN232" s="101"/>
      <c r="BO232" s="101"/>
      <c r="BP232" s="101"/>
      <c r="BQ232" s="101"/>
      <c r="BR232" s="101"/>
      <c r="BS232" s="101"/>
      <c r="BT232" s="101"/>
    </row>
    <row r="233" spans="1:72" ht="12" customHeight="1">
      <c r="A233" s="120"/>
      <c r="B233" s="247" t="s">
        <v>307</v>
      </c>
      <c r="C233" s="239"/>
      <c r="D233" s="240"/>
      <c r="E233" s="240"/>
      <c r="F233" s="240"/>
      <c r="G233" s="240"/>
      <c r="H233" s="240"/>
      <c r="I233" s="240"/>
      <c r="J233" s="240"/>
      <c r="K233" s="240"/>
      <c r="L233" s="240"/>
      <c r="M233" s="240"/>
      <c r="N233" s="240"/>
      <c r="O233" s="240"/>
      <c r="P233" s="240"/>
      <c r="Q233" s="240"/>
      <c r="R233" s="24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c r="BG233" s="101"/>
      <c r="BH233" s="101"/>
      <c r="BI233" s="101"/>
      <c r="BJ233" s="101"/>
      <c r="BK233" s="101"/>
      <c r="BL233" s="101"/>
      <c r="BM233" s="101"/>
      <c r="BN233" s="101"/>
      <c r="BO233" s="101"/>
      <c r="BP233" s="101"/>
      <c r="BQ233" s="101"/>
      <c r="BR233" s="101"/>
      <c r="BS233" s="101"/>
      <c r="BT233" s="101"/>
    </row>
    <row r="234" spans="1:72" ht="12" customHeight="1">
      <c r="A234" s="120"/>
      <c r="B234" s="247" t="s">
        <v>308</v>
      </c>
      <c r="C234" s="239"/>
      <c r="D234" s="240"/>
      <c r="E234" s="240"/>
      <c r="F234" s="240"/>
      <c r="G234" s="240"/>
      <c r="H234" s="240"/>
      <c r="I234" s="240"/>
      <c r="J234" s="240"/>
      <c r="K234" s="240"/>
      <c r="L234" s="240"/>
      <c r="M234" s="240"/>
      <c r="N234" s="240"/>
      <c r="O234" s="240"/>
      <c r="P234" s="240"/>
      <c r="Q234" s="240"/>
      <c r="R234" s="24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c r="AW234" s="101"/>
      <c r="AX234" s="101"/>
      <c r="AY234" s="101"/>
      <c r="AZ234" s="101"/>
      <c r="BA234" s="101"/>
      <c r="BB234" s="101"/>
      <c r="BC234" s="101"/>
      <c r="BD234" s="101"/>
      <c r="BE234" s="101"/>
      <c r="BF234" s="101"/>
      <c r="BG234" s="101"/>
      <c r="BH234" s="101"/>
      <c r="BI234" s="101"/>
      <c r="BJ234" s="101"/>
      <c r="BK234" s="101"/>
      <c r="BL234" s="101"/>
      <c r="BM234" s="101"/>
      <c r="BN234" s="101"/>
      <c r="BO234" s="101"/>
      <c r="BP234" s="101"/>
      <c r="BQ234" s="101"/>
      <c r="BR234" s="101"/>
      <c r="BS234" s="101"/>
      <c r="BT234" s="101"/>
    </row>
    <row r="235" spans="1:72" ht="12" customHeight="1">
      <c r="A235" s="120"/>
      <c r="B235" s="247" t="s">
        <v>309</v>
      </c>
      <c r="C235" s="239"/>
      <c r="D235" s="240"/>
      <c r="E235" s="240"/>
      <c r="F235" s="240"/>
      <c r="G235" s="240"/>
      <c r="H235" s="240"/>
      <c r="I235" s="240"/>
      <c r="J235" s="240"/>
      <c r="K235" s="240"/>
      <c r="L235" s="240"/>
      <c r="M235" s="240"/>
      <c r="N235" s="240"/>
      <c r="O235" s="240"/>
      <c r="P235" s="240"/>
      <c r="Q235" s="240"/>
      <c r="R235" s="24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c r="AW235" s="101"/>
      <c r="AX235" s="101"/>
      <c r="AY235" s="101"/>
      <c r="AZ235" s="101"/>
      <c r="BA235" s="101"/>
      <c r="BB235" s="101"/>
      <c r="BC235" s="101"/>
      <c r="BD235" s="101"/>
      <c r="BE235" s="101"/>
      <c r="BF235" s="101"/>
      <c r="BG235" s="101"/>
      <c r="BH235" s="101"/>
      <c r="BI235" s="101"/>
      <c r="BJ235" s="101"/>
      <c r="BK235" s="101"/>
      <c r="BL235" s="101"/>
      <c r="BM235" s="101"/>
      <c r="BN235" s="101"/>
      <c r="BO235" s="101"/>
      <c r="BP235" s="101"/>
      <c r="BQ235" s="101"/>
      <c r="BR235" s="101"/>
      <c r="BS235" s="101"/>
      <c r="BT235" s="101"/>
    </row>
    <row r="236" spans="1:72" ht="12" customHeight="1">
      <c r="A236" s="120"/>
      <c r="B236" s="247" t="s">
        <v>48</v>
      </c>
      <c r="C236" s="239"/>
      <c r="D236" s="240"/>
      <c r="E236" s="240"/>
      <c r="F236" s="240"/>
      <c r="G236" s="240"/>
      <c r="H236" s="240"/>
      <c r="I236" s="240"/>
      <c r="J236" s="240"/>
      <c r="K236" s="240"/>
      <c r="L236" s="240"/>
      <c r="M236" s="240"/>
      <c r="N236" s="240"/>
      <c r="O236" s="240"/>
      <c r="P236" s="240"/>
      <c r="Q236" s="240"/>
      <c r="R236" s="241"/>
      <c r="S236" s="101"/>
      <c r="T236" s="101"/>
      <c r="U236" s="101"/>
      <c r="V236" s="101"/>
      <c r="W236" s="101"/>
      <c r="X236" s="101"/>
      <c r="Y236" s="101"/>
      <c r="Z236" s="101"/>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01"/>
      <c r="AW236" s="101"/>
      <c r="AX236" s="101"/>
      <c r="AY236" s="101"/>
      <c r="AZ236" s="101"/>
      <c r="BA236" s="101"/>
      <c r="BB236" s="101"/>
      <c r="BC236" s="101"/>
      <c r="BD236" s="101"/>
      <c r="BE236" s="101"/>
      <c r="BF236" s="101"/>
      <c r="BG236" s="101"/>
      <c r="BH236" s="101"/>
      <c r="BI236" s="101"/>
      <c r="BJ236" s="101"/>
      <c r="BK236" s="101"/>
      <c r="BL236" s="101"/>
      <c r="BM236" s="101"/>
      <c r="BN236" s="101"/>
      <c r="BO236" s="101"/>
      <c r="BP236" s="101"/>
      <c r="BQ236" s="101"/>
      <c r="BR236" s="101"/>
      <c r="BS236" s="101"/>
      <c r="BT236" s="101"/>
    </row>
    <row r="237" spans="1:72" ht="12" customHeight="1">
      <c r="A237" s="120"/>
      <c r="B237" s="247" t="s">
        <v>49</v>
      </c>
      <c r="C237" s="239"/>
      <c r="D237" s="240"/>
      <c r="E237" s="240"/>
      <c r="F237" s="240"/>
      <c r="G237" s="240"/>
      <c r="H237" s="240"/>
      <c r="I237" s="240"/>
      <c r="J237" s="240"/>
      <c r="K237" s="240"/>
      <c r="L237" s="240"/>
      <c r="M237" s="240"/>
      <c r="N237" s="240"/>
      <c r="O237" s="240"/>
      <c r="P237" s="240"/>
      <c r="Q237" s="240"/>
      <c r="R237" s="24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c r="AW237" s="101"/>
      <c r="AX237" s="101"/>
      <c r="AY237" s="101"/>
      <c r="AZ237" s="101"/>
      <c r="BA237" s="101"/>
      <c r="BB237" s="101"/>
      <c r="BC237" s="101"/>
      <c r="BD237" s="101"/>
      <c r="BE237" s="101"/>
      <c r="BF237" s="101"/>
      <c r="BG237" s="101"/>
      <c r="BH237" s="101"/>
      <c r="BI237" s="101"/>
      <c r="BJ237" s="101"/>
      <c r="BK237" s="101"/>
      <c r="BL237" s="101"/>
      <c r="BM237" s="101"/>
      <c r="BN237" s="101"/>
      <c r="BO237" s="101"/>
      <c r="BP237" s="101"/>
      <c r="BQ237" s="101"/>
      <c r="BR237" s="101"/>
      <c r="BS237" s="101"/>
      <c r="BT237" s="101"/>
    </row>
    <row r="238" spans="1:72" ht="12" customHeight="1">
      <c r="A238" s="120"/>
      <c r="B238" s="138" t="s">
        <v>310</v>
      </c>
      <c r="C238" s="235"/>
      <c r="D238" s="236"/>
      <c r="E238" s="236"/>
      <c r="F238" s="236"/>
      <c r="G238" s="236"/>
      <c r="H238" s="236"/>
      <c r="I238" s="236"/>
      <c r="J238" s="236"/>
      <c r="K238" s="236"/>
      <c r="L238" s="236"/>
      <c r="M238" s="236"/>
      <c r="N238" s="236"/>
      <c r="O238" s="236"/>
      <c r="P238" s="236"/>
      <c r="Q238" s="236"/>
      <c r="R238" s="237"/>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c r="AW238" s="101"/>
      <c r="AX238" s="101"/>
      <c r="AY238" s="101"/>
      <c r="AZ238" s="101"/>
      <c r="BA238" s="101"/>
      <c r="BB238" s="101"/>
      <c r="BC238" s="101"/>
      <c r="BD238" s="101"/>
      <c r="BE238" s="101"/>
      <c r="BF238" s="101"/>
      <c r="BG238" s="101"/>
      <c r="BH238" s="101"/>
      <c r="BI238" s="101"/>
      <c r="BJ238" s="101"/>
      <c r="BK238" s="101"/>
      <c r="BL238" s="101"/>
      <c r="BM238" s="101"/>
      <c r="BN238" s="101"/>
      <c r="BO238" s="101"/>
      <c r="BP238" s="101"/>
      <c r="BQ238" s="101"/>
      <c r="BR238" s="101"/>
      <c r="BS238" s="101"/>
      <c r="BT238" s="101"/>
    </row>
    <row r="239" spans="1:72" ht="12" customHeight="1">
      <c r="A239" s="120"/>
      <c r="B239" s="138" t="s">
        <v>311</v>
      </c>
      <c r="C239" s="235"/>
      <c r="D239" s="236"/>
      <c r="E239" s="236"/>
      <c r="F239" s="236"/>
      <c r="G239" s="236"/>
      <c r="H239" s="236"/>
      <c r="I239" s="236"/>
      <c r="J239" s="236"/>
      <c r="K239" s="236"/>
      <c r="L239" s="236"/>
      <c r="M239" s="236"/>
      <c r="N239" s="236"/>
      <c r="O239" s="236"/>
      <c r="P239" s="236"/>
      <c r="Q239" s="236"/>
      <c r="R239" s="237"/>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c r="AW239" s="101"/>
      <c r="AX239" s="101"/>
      <c r="AY239" s="101"/>
      <c r="AZ239" s="101"/>
      <c r="BA239" s="101"/>
      <c r="BB239" s="101"/>
      <c r="BC239" s="101"/>
      <c r="BD239" s="101"/>
      <c r="BE239" s="101"/>
      <c r="BF239" s="101"/>
      <c r="BG239" s="101"/>
      <c r="BH239" s="101"/>
      <c r="BI239" s="101"/>
      <c r="BJ239" s="101"/>
      <c r="BK239" s="101"/>
      <c r="BL239" s="101"/>
      <c r="BM239" s="101"/>
      <c r="BN239" s="101"/>
      <c r="BO239" s="101"/>
      <c r="BP239" s="101"/>
      <c r="BQ239" s="101"/>
      <c r="BR239" s="101"/>
      <c r="BS239" s="101"/>
      <c r="BT239" s="101"/>
    </row>
    <row r="240" spans="1:72" ht="12" customHeight="1">
      <c r="A240" s="120"/>
      <c r="B240" s="138" t="s">
        <v>312</v>
      </c>
      <c r="C240" s="235"/>
      <c r="D240" s="236"/>
      <c r="E240" s="236"/>
      <c r="F240" s="236"/>
      <c r="G240" s="236"/>
      <c r="H240" s="236"/>
      <c r="I240" s="236"/>
      <c r="J240" s="236"/>
      <c r="K240" s="236"/>
      <c r="L240" s="236"/>
      <c r="M240" s="236"/>
      <c r="N240" s="236"/>
      <c r="O240" s="236"/>
      <c r="P240" s="236"/>
      <c r="Q240" s="236"/>
      <c r="R240" s="237"/>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c r="BT240" s="101"/>
    </row>
    <row r="241" spans="1:72" ht="12" customHeight="1">
      <c r="A241" s="120"/>
      <c r="B241" s="138" t="s">
        <v>313</v>
      </c>
      <c r="C241" s="235"/>
      <c r="D241" s="236"/>
      <c r="E241" s="236"/>
      <c r="F241" s="236"/>
      <c r="G241" s="236"/>
      <c r="H241" s="236"/>
      <c r="I241" s="236"/>
      <c r="J241" s="236"/>
      <c r="K241" s="236"/>
      <c r="L241" s="236"/>
      <c r="M241" s="236"/>
      <c r="N241" s="236"/>
      <c r="O241" s="236"/>
      <c r="P241" s="236"/>
      <c r="Q241" s="236"/>
      <c r="R241" s="237"/>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c r="AZ241" s="101"/>
      <c r="BA241" s="101"/>
      <c r="BB241" s="101"/>
      <c r="BC241" s="101"/>
      <c r="BD241" s="101"/>
      <c r="BE241" s="101"/>
      <c r="BF241" s="101"/>
      <c r="BG241" s="101"/>
      <c r="BH241" s="101"/>
      <c r="BI241" s="101"/>
      <c r="BJ241" s="101"/>
      <c r="BK241" s="101"/>
      <c r="BL241" s="101"/>
      <c r="BM241" s="101"/>
      <c r="BN241" s="101"/>
      <c r="BO241" s="101"/>
      <c r="BP241" s="101"/>
      <c r="BQ241" s="101"/>
      <c r="BR241" s="101"/>
      <c r="BS241" s="101"/>
      <c r="BT241" s="101"/>
    </row>
    <row r="242" spans="1:72" ht="12" customHeight="1">
      <c r="A242" s="120"/>
      <c r="B242" s="248" t="s">
        <v>37</v>
      </c>
      <c r="C242" s="239"/>
      <c r="D242" s="240"/>
      <c r="E242" s="240"/>
      <c r="F242" s="240"/>
      <c r="G242" s="240"/>
      <c r="H242" s="240"/>
      <c r="I242" s="240"/>
      <c r="J242" s="240"/>
      <c r="K242" s="240"/>
      <c r="L242" s="240"/>
      <c r="M242" s="240"/>
      <c r="N242" s="240"/>
      <c r="O242" s="240"/>
      <c r="P242" s="240"/>
      <c r="Q242" s="240"/>
      <c r="R242" s="24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c r="BT242" s="101"/>
    </row>
    <row r="243" spans="1:72" ht="12" customHeight="1">
      <c r="A243" s="120"/>
      <c r="B243" s="247" t="s">
        <v>38</v>
      </c>
      <c r="C243" s="239"/>
      <c r="D243" s="240"/>
      <c r="E243" s="240"/>
      <c r="F243" s="240"/>
      <c r="G243" s="240"/>
      <c r="H243" s="240"/>
      <c r="I243" s="240"/>
      <c r="J243" s="240"/>
      <c r="K243" s="240"/>
      <c r="L243" s="240"/>
      <c r="M243" s="240"/>
      <c r="N243" s="240"/>
      <c r="O243" s="240"/>
      <c r="P243" s="240"/>
      <c r="Q243" s="240"/>
      <c r="R243" s="24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c r="BM243" s="101"/>
      <c r="BN243" s="101"/>
      <c r="BO243" s="101"/>
      <c r="BP243" s="101"/>
      <c r="BQ243" s="101"/>
      <c r="BR243" s="101"/>
      <c r="BS243" s="101"/>
      <c r="BT243" s="101"/>
    </row>
    <row r="244" spans="1:72" ht="12" customHeight="1">
      <c r="A244" s="120"/>
      <c r="B244" s="247" t="s">
        <v>39</v>
      </c>
      <c r="C244" s="239"/>
      <c r="D244" s="240"/>
      <c r="E244" s="240"/>
      <c r="F244" s="240"/>
      <c r="G244" s="240"/>
      <c r="H244" s="240"/>
      <c r="I244" s="240"/>
      <c r="J244" s="240"/>
      <c r="K244" s="240"/>
      <c r="L244" s="240"/>
      <c r="M244" s="240"/>
      <c r="N244" s="240"/>
      <c r="O244" s="240"/>
      <c r="P244" s="240"/>
      <c r="Q244" s="240"/>
      <c r="R244" s="24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c r="AW244" s="101"/>
      <c r="AX244" s="101"/>
      <c r="AY244" s="101"/>
      <c r="AZ244" s="101"/>
      <c r="BA244" s="101"/>
      <c r="BB244" s="101"/>
      <c r="BC244" s="101"/>
      <c r="BD244" s="101"/>
      <c r="BE244" s="101"/>
      <c r="BF244" s="101"/>
      <c r="BG244" s="101"/>
      <c r="BH244" s="101"/>
      <c r="BI244" s="101"/>
      <c r="BJ244" s="101"/>
      <c r="BK244" s="101"/>
      <c r="BL244" s="101"/>
      <c r="BM244" s="101"/>
      <c r="BN244" s="101"/>
      <c r="BO244" s="101"/>
      <c r="BP244" s="101"/>
      <c r="BQ244" s="101"/>
      <c r="BR244" s="101"/>
      <c r="BS244" s="101"/>
      <c r="BT244" s="101"/>
    </row>
    <row r="245" spans="1:72" ht="12" customHeight="1">
      <c r="A245" s="120"/>
      <c r="B245" s="247" t="s">
        <v>40</v>
      </c>
      <c r="C245" s="239"/>
      <c r="D245" s="240"/>
      <c r="E245" s="240"/>
      <c r="F245" s="240"/>
      <c r="G245" s="240"/>
      <c r="H245" s="240"/>
      <c r="I245" s="240"/>
      <c r="J245" s="240"/>
      <c r="K245" s="240"/>
      <c r="L245" s="240"/>
      <c r="M245" s="240"/>
      <c r="N245" s="240"/>
      <c r="O245" s="240"/>
      <c r="P245" s="240"/>
      <c r="Q245" s="240"/>
      <c r="R245" s="24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c r="AW245" s="101"/>
      <c r="AX245" s="101"/>
      <c r="AY245" s="101"/>
      <c r="AZ245" s="101"/>
      <c r="BA245" s="101"/>
      <c r="BB245" s="101"/>
      <c r="BC245" s="101"/>
      <c r="BD245" s="101"/>
      <c r="BE245" s="101"/>
      <c r="BF245" s="101"/>
      <c r="BG245" s="101"/>
      <c r="BH245" s="101"/>
      <c r="BI245" s="101"/>
      <c r="BJ245" s="101"/>
      <c r="BK245" s="101"/>
      <c r="BL245" s="101"/>
      <c r="BM245" s="101"/>
      <c r="BN245" s="101"/>
      <c r="BO245" s="101"/>
      <c r="BP245" s="101"/>
      <c r="BQ245" s="101"/>
      <c r="BR245" s="101"/>
      <c r="BS245" s="101"/>
      <c r="BT245" s="101"/>
    </row>
    <row r="246" spans="1:72" ht="12" customHeight="1">
      <c r="A246" s="129"/>
      <c r="B246" s="275" t="s">
        <v>41</v>
      </c>
      <c r="C246" s="250"/>
      <c r="D246" s="251"/>
      <c r="E246" s="251"/>
      <c r="F246" s="251"/>
      <c r="G246" s="251"/>
      <c r="H246" s="251"/>
      <c r="I246" s="251"/>
      <c r="J246" s="251"/>
      <c r="K246" s="251"/>
      <c r="L246" s="251"/>
      <c r="M246" s="251"/>
      <c r="N246" s="251"/>
      <c r="O246" s="251"/>
      <c r="P246" s="251"/>
      <c r="Q246" s="251"/>
      <c r="R246" s="252"/>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c r="AW246" s="101"/>
      <c r="AX246" s="101"/>
      <c r="AY246" s="101"/>
      <c r="AZ246" s="101"/>
      <c r="BA246" s="101"/>
      <c r="BB246" s="101"/>
      <c r="BC246" s="101"/>
      <c r="BD246" s="101"/>
      <c r="BE246" s="101"/>
      <c r="BF246" s="101"/>
      <c r="BG246" s="101"/>
      <c r="BH246" s="101"/>
      <c r="BI246" s="101"/>
      <c r="BJ246" s="101"/>
      <c r="BK246" s="101"/>
      <c r="BL246" s="101"/>
      <c r="BM246" s="101"/>
      <c r="BN246" s="101"/>
      <c r="BO246" s="101"/>
      <c r="BP246" s="101"/>
      <c r="BQ246" s="101"/>
      <c r="BR246" s="101"/>
      <c r="BS246" s="101"/>
      <c r="BT246" s="101"/>
    </row>
    <row r="247" spans="1:72" ht="12" customHeight="1">
      <c r="A247" s="142" t="s">
        <v>220</v>
      </c>
      <c r="B247" s="181" t="s">
        <v>214</v>
      </c>
      <c r="C247" s="235"/>
      <c r="D247" s="236">
        <v>10</v>
      </c>
      <c r="E247" s="236">
        <v>6</v>
      </c>
      <c r="F247" s="236">
        <v>27</v>
      </c>
      <c r="G247" s="236">
        <v>14</v>
      </c>
      <c r="H247" s="236">
        <v>51</v>
      </c>
      <c r="I247" s="236">
        <v>41</v>
      </c>
      <c r="J247" s="236">
        <v>49</v>
      </c>
      <c r="K247" s="236">
        <v>71</v>
      </c>
      <c r="L247" s="236">
        <v>19</v>
      </c>
      <c r="M247" s="236">
        <v>19</v>
      </c>
      <c r="N247" s="236">
        <v>12</v>
      </c>
      <c r="O247" s="236">
        <v>4</v>
      </c>
      <c r="P247" s="236">
        <v>6</v>
      </c>
      <c r="Q247" s="236">
        <v>4</v>
      </c>
      <c r="R247" s="237"/>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c r="AW247" s="101"/>
      <c r="AX247" s="101"/>
      <c r="AY247" s="101"/>
      <c r="AZ247" s="101"/>
      <c r="BA247" s="101"/>
      <c r="BB247" s="101"/>
      <c r="BC247" s="101"/>
      <c r="BD247" s="101"/>
      <c r="BE247" s="101"/>
      <c r="BF247" s="101"/>
      <c r="BG247" s="101"/>
      <c r="BH247" s="101"/>
      <c r="BI247" s="101"/>
      <c r="BJ247" s="101"/>
      <c r="BK247" s="101"/>
      <c r="BL247" s="101"/>
      <c r="BM247" s="101"/>
      <c r="BN247" s="101"/>
      <c r="BO247" s="101"/>
      <c r="BP247" s="101"/>
      <c r="BQ247" s="101"/>
      <c r="BR247" s="101"/>
      <c r="BS247" s="101"/>
      <c r="BT247" s="101"/>
    </row>
    <row r="248" spans="1:72" ht="12" customHeight="1">
      <c r="A248" s="120"/>
      <c r="B248" s="116" t="s">
        <v>242</v>
      </c>
      <c r="C248" s="235"/>
      <c r="D248" s="236"/>
      <c r="E248" s="236"/>
      <c r="F248" s="236"/>
      <c r="G248" s="236">
        <v>1</v>
      </c>
      <c r="H248" s="236">
        <v>1</v>
      </c>
      <c r="I248" s="236"/>
      <c r="J248" s="236"/>
      <c r="K248" s="236">
        <v>1</v>
      </c>
      <c r="L248" s="236"/>
      <c r="M248" s="236"/>
      <c r="N248" s="236"/>
      <c r="O248" s="236"/>
      <c r="P248" s="236"/>
      <c r="Q248" s="236"/>
      <c r="R248" s="237"/>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101"/>
      <c r="BQ248" s="101"/>
      <c r="BR248" s="101"/>
      <c r="BS248" s="101"/>
      <c r="BT248" s="101"/>
    </row>
    <row r="249" spans="1:72" ht="12" customHeight="1">
      <c r="A249" s="120"/>
      <c r="B249" s="116" t="s">
        <v>243</v>
      </c>
      <c r="C249" s="235"/>
      <c r="D249" s="236"/>
      <c r="E249" s="236"/>
      <c r="F249" s="236"/>
      <c r="G249" s="236"/>
      <c r="H249" s="236">
        <v>1</v>
      </c>
      <c r="I249" s="236">
        <v>5</v>
      </c>
      <c r="J249" s="236">
        <v>1</v>
      </c>
      <c r="K249" s="236">
        <v>12</v>
      </c>
      <c r="L249" s="236"/>
      <c r="M249" s="236">
        <v>2</v>
      </c>
      <c r="N249" s="236"/>
      <c r="O249" s="236"/>
      <c r="P249" s="236"/>
      <c r="Q249" s="236"/>
      <c r="R249" s="237"/>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01"/>
      <c r="AW249" s="101"/>
      <c r="AX249" s="101"/>
      <c r="AY249" s="101"/>
      <c r="AZ249" s="101"/>
      <c r="BA249" s="101"/>
      <c r="BB249" s="101"/>
      <c r="BC249" s="101"/>
      <c r="BD249" s="101"/>
      <c r="BE249" s="101"/>
      <c r="BF249" s="101"/>
      <c r="BG249" s="101"/>
      <c r="BH249" s="101"/>
      <c r="BI249" s="101"/>
      <c r="BJ249" s="101"/>
      <c r="BK249" s="101"/>
      <c r="BL249" s="101"/>
      <c r="BM249" s="101"/>
      <c r="BN249" s="101"/>
      <c r="BO249" s="101"/>
      <c r="BP249" s="101"/>
      <c r="BQ249" s="101"/>
      <c r="BR249" s="101"/>
      <c r="BS249" s="101"/>
      <c r="BT249" s="101"/>
    </row>
    <row r="250" spans="1:72" ht="12" customHeight="1">
      <c r="A250" s="120"/>
      <c r="B250" s="116" t="s">
        <v>244</v>
      </c>
      <c r="C250" s="235"/>
      <c r="D250" s="236"/>
      <c r="E250" s="236"/>
      <c r="F250" s="236"/>
      <c r="G250" s="236"/>
      <c r="H250" s="236"/>
      <c r="I250" s="236"/>
      <c r="J250" s="236"/>
      <c r="K250" s="236">
        <v>1</v>
      </c>
      <c r="L250" s="236"/>
      <c r="M250" s="236"/>
      <c r="N250" s="236"/>
      <c r="O250" s="236"/>
      <c r="P250" s="236"/>
      <c r="Q250" s="236"/>
      <c r="R250" s="237"/>
      <c r="S250" s="101"/>
      <c r="T250" s="101"/>
      <c r="U250" s="101"/>
      <c r="V250" s="101"/>
      <c r="W250" s="10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01"/>
      <c r="AW250" s="101"/>
      <c r="AX250" s="101"/>
      <c r="AY250" s="101"/>
      <c r="AZ250" s="101"/>
      <c r="BA250" s="101"/>
      <c r="BB250" s="101"/>
      <c r="BC250" s="101"/>
      <c r="BD250" s="101"/>
      <c r="BE250" s="101"/>
      <c r="BF250" s="101"/>
      <c r="BG250" s="101"/>
      <c r="BH250" s="101"/>
      <c r="BI250" s="101"/>
      <c r="BJ250" s="101"/>
      <c r="BK250" s="101"/>
      <c r="BL250" s="101"/>
      <c r="BM250" s="101"/>
      <c r="BN250" s="101"/>
      <c r="BO250" s="101"/>
      <c r="BP250" s="101"/>
      <c r="BQ250" s="101"/>
      <c r="BR250" s="101"/>
      <c r="BS250" s="101"/>
      <c r="BT250" s="101"/>
    </row>
    <row r="251" spans="1:72" ht="12" customHeight="1">
      <c r="A251" s="120"/>
      <c r="B251" s="116" t="s">
        <v>248</v>
      </c>
      <c r="C251" s="235"/>
      <c r="D251" s="236"/>
      <c r="E251" s="236"/>
      <c r="F251" s="236"/>
      <c r="G251" s="236">
        <v>1</v>
      </c>
      <c r="H251" s="236"/>
      <c r="I251" s="236"/>
      <c r="J251" s="236"/>
      <c r="K251" s="236">
        <v>2</v>
      </c>
      <c r="L251" s="236"/>
      <c r="M251" s="236"/>
      <c r="N251" s="236"/>
      <c r="O251" s="236"/>
      <c r="P251" s="236"/>
      <c r="Q251" s="236"/>
      <c r="R251" s="237"/>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c r="AW251" s="101"/>
      <c r="AX251" s="101"/>
      <c r="AY251" s="101"/>
      <c r="AZ251" s="101"/>
      <c r="BA251" s="101"/>
      <c r="BB251" s="101"/>
      <c r="BC251" s="101"/>
      <c r="BD251" s="101"/>
      <c r="BE251" s="101"/>
      <c r="BF251" s="101"/>
      <c r="BG251" s="101"/>
      <c r="BH251" s="101"/>
      <c r="BI251" s="101"/>
      <c r="BJ251" s="101"/>
      <c r="BK251" s="101"/>
      <c r="BL251" s="101"/>
      <c r="BM251" s="101"/>
      <c r="BN251" s="101"/>
      <c r="BO251" s="101"/>
      <c r="BP251" s="101"/>
      <c r="BQ251" s="101"/>
      <c r="BR251" s="101"/>
      <c r="BS251" s="101"/>
      <c r="BT251" s="101"/>
    </row>
    <row r="252" spans="1:72" ht="12" customHeight="1">
      <c r="A252" s="120"/>
      <c r="B252" s="116" t="s">
        <v>246</v>
      </c>
      <c r="C252" s="235"/>
      <c r="D252" s="236"/>
      <c r="E252" s="236"/>
      <c r="F252" s="236"/>
      <c r="G252" s="236"/>
      <c r="H252" s="236"/>
      <c r="I252" s="236"/>
      <c r="J252" s="236"/>
      <c r="K252" s="236">
        <v>2</v>
      </c>
      <c r="L252" s="236"/>
      <c r="M252" s="236"/>
      <c r="N252" s="236"/>
      <c r="O252" s="236"/>
      <c r="P252" s="236"/>
      <c r="Q252" s="236"/>
      <c r="R252" s="237"/>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101"/>
      <c r="BM252" s="101"/>
      <c r="BN252" s="101"/>
      <c r="BO252" s="101"/>
      <c r="BP252" s="101"/>
      <c r="BQ252" s="101"/>
      <c r="BR252" s="101"/>
      <c r="BS252" s="101"/>
      <c r="BT252" s="101"/>
    </row>
    <row r="253" spans="1:72" ht="12" customHeight="1">
      <c r="A253" s="120"/>
      <c r="B253" s="121" t="s">
        <v>238</v>
      </c>
      <c r="C253" s="261"/>
      <c r="D253" s="254">
        <v>1</v>
      </c>
      <c r="E253" s="254">
        <v>0</v>
      </c>
      <c r="F253" s="254">
        <v>3</v>
      </c>
      <c r="G253" s="254">
        <v>2</v>
      </c>
      <c r="H253" s="254"/>
      <c r="I253" s="254">
        <v>5</v>
      </c>
      <c r="J253" s="254">
        <v>4</v>
      </c>
      <c r="K253" s="254">
        <v>4</v>
      </c>
      <c r="L253" s="254">
        <v>1</v>
      </c>
      <c r="M253" s="254">
        <v>1</v>
      </c>
      <c r="N253" s="254"/>
      <c r="O253" s="254"/>
      <c r="P253" s="254"/>
      <c r="Q253" s="254"/>
      <c r="R253" s="255"/>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c r="AW253" s="101"/>
      <c r="AX253" s="101"/>
      <c r="AY253" s="101"/>
      <c r="AZ253" s="101"/>
      <c r="BA253" s="101"/>
      <c r="BB253" s="101"/>
      <c r="BC253" s="101"/>
      <c r="BD253" s="101"/>
      <c r="BE253" s="101"/>
      <c r="BF253" s="101"/>
      <c r="BG253" s="101"/>
      <c r="BH253" s="101"/>
      <c r="BI253" s="101"/>
      <c r="BJ253" s="101"/>
      <c r="BK253" s="101"/>
      <c r="BL253" s="101"/>
      <c r="BM253" s="101"/>
      <c r="BN253" s="101"/>
      <c r="BO253" s="101"/>
      <c r="BP253" s="101"/>
      <c r="BQ253" s="101"/>
      <c r="BR253" s="101"/>
      <c r="BS253" s="101"/>
      <c r="BT253" s="101"/>
    </row>
    <row r="254" spans="1:72" ht="12" customHeight="1">
      <c r="A254" s="120"/>
      <c r="B254" s="121" t="s">
        <v>239</v>
      </c>
      <c r="C254" s="258"/>
      <c r="D254" s="259"/>
      <c r="E254" s="259"/>
      <c r="F254" s="259"/>
      <c r="G254" s="259"/>
      <c r="H254" s="259"/>
      <c r="I254" s="259"/>
      <c r="J254" s="259"/>
      <c r="K254" s="259"/>
      <c r="L254" s="259"/>
      <c r="M254" s="259"/>
      <c r="N254" s="259"/>
      <c r="O254" s="259"/>
      <c r="P254" s="259"/>
      <c r="Q254" s="259"/>
      <c r="R254" s="260"/>
      <c r="S254" s="101"/>
      <c r="T254" s="101"/>
      <c r="U254" s="101"/>
      <c r="V254" s="101"/>
      <c r="W254" s="101"/>
      <c r="X254" s="101"/>
      <c r="Y254" s="101"/>
      <c r="Z254" s="101"/>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01"/>
      <c r="AW254" s="101"/>
      <c r="AX254" s="101"/>
      <c r="AY254" s="101"/>
      <c r="AZ254" s="101"/>
      <c r="BA254" s="101"/>
      <c r="BB254" s="101"/>
      <c r="BC254" s="101"/>
      <c r="BD254" s="101"/>
      <c r="BE254" s="101"/>
      <c r="BF254" s="101"/>
      <c r="BG254" s="101"/>
      <c r="BH254" s="101"/>
      <c r="BI254" s="101"/>
      <c r="BJ254" s="101"/>
      <c r="BK254" s="101"/>
      <c r="BL254" s="101"/>
      <c r="BM254" s="101"/>
      <c r="BN254" s="101"/>
      <c r="BO254" s="101"/>
      <c r="BP254" s="101"/>
      <c r="BQ254" s="101"/>
      <c r="BR254" s="101"/>
      <c r="BS254" s="101"/>
      <c r="BT254" s="101"/>
    </row>
    <row r="255" spans="1:72" ht="12" customHeight="1">
      <c r="A255" s="120"/>
      <c r="B255" s="138" t="s">
        <v>301</v>
      </c>
      <c r="C255" s="235"/>
      <c r="D255" s="236"/>
      <c r="E255" s="236"/>
      <c r="F255" s="236"/>
      <c r="G255" s="236"/>
      <c r="H255" s="236"/>
      <c r="I255" s="236"/>
      <c r="J255" s="236"/>
      <c r="K255" s="236"/>
      <c r="L255" s="236"/>
      <c r="M255" s="236"/>
      <c r="N255" s="236"/>
      <c r="O255" s="236"/>
      <c r="P255" s="236"/>
      <c r="Q255" s="236"/>
      <c r="R255" s="237"/>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c r="AW255" s="101"/>
      <c r="AX255" s="101"/>
      <c r="AY255" s="101"/>
      <c r="AZ255" s="101"/>
      <c r="BA255" s="101"/>
      <c r="BB255" s="101"/>
      <c r="BC255" s="101"/>
      <c r="BD255" s="101"/>
      <c r="BE255" s="101"/>
      <c r="BF255" s="101"/>
      <c r="BG255" s="101"/>
      <c r="BH255" s="101"/>
      <c r="BI255" s="101"/>
      <c r="BJ255" s="101"/>
      <c r="BK255" s="101"/>
      <c r="BL255" s="101"/>
      <c r="BM255" s="101"/>
      <c r="BN255" s="101"/>
      <c r="BO255" s="101"/>
      <c r="BP255" s="101"/>
      <c r="BQ255" s="101"/>
      <c r="BR255" s="101"/>
      <c r="BS255" s="101"/>
      <c r="BT255" s="101"/>
    </row>
    <row r="256" spans="1:72" ht="12" customHeight="1">
      <c r="A256" s="120"/>
      <c r="B256" s="138" t="s">
        <v>302</v>
      </c>
      <c r="C256" s="235"/>
      <c r="D256" s="236"/>
      <c r="E256" s="236"/>
      <c r="F256" s="236"/>
      <c r="G256" s="236"/>
      <c r="H256" s="236"/>
      <c r="I256" s="236"/>
      <c r="J256" s="236"/>
      <c r="K256" s="236"/>
      <c r="L256" s="236"/>
      <c r="M256" s="236"/>
      <c r="N256" s="236"/>
      <c r="O256" s="236"/>
      <c r="P256" s="236"/>
      <c r="Q256" s="236"/>
      <c r="R256" s="237"/>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c r="AW256" s="101"/>
      <c r="AX256" s="101"/>
      <c r="AY256" s="101"/>
      <c r="AZ256" s="101"/>
      <c r="BA256" s="101"/>
      <c r="BB256" s="101"/>
      <c r="BC256" s="101"/>
      <c r="BD256" s="101"/>
      <c r="BE256" s="101"/>
      <c r="BF256" s="101"/>
      <c r="BG256" s="101"/>
      <c r="BH256" s="101"/>
      <c r="BI256" s="101"/>
      <c r="BJ256" s="101"/>
      <c r="BK256" s="101"/>
      <c r="BL256" s="101"/>
      <c r="BM256" s="101"/>
      <c r="BN256" s="101"/>
      <c r="BO256" s="101"/>
      <c r="BP256" s="101"/>
      <c r="BQ256" s="101"/>
      <c r="BR256" s="101"/>
      <c r="BS256" s="101"/>
      <c r="BT256" s="101"/>
    </row>
    <row r="257" spans="1:72" ht="12" customHeight="1">
      <c r="A257" s="120"/>
      <c r="B257" s="238" t="s">
        <v>303</v>
      </c>
      <c r="C257" s="239"/>
      <c r="D257" s="240"/>
      <c r="E257" s="240"/>
      <c r="F257" s="240"/>
      <c r="G257" s="240"/>
      <c r="H257" s="240"/>
      <c r="I257" s="240"/>
      <c r="J257" s="240"/>
      <c r="K257" s="240"/>
      <c r="L257" s="240"/>
      <c r="M257" s="240"/>
      <c r="N257" s="240"/>
      <c r="O257" s="240"/>
      <c r="P257" s="240"/>
      <c r="Q257" s="240"/>
      <c r="R257" s="24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c r="AW257" s="101"/>
      <c r="AX257" s="101"/>
      <c r="AY257" s="101"/>
      <c r="AZ257" s="101"/>
      <c r="BA257" s="101"/>
      <c r="BB257" s="101"/>
      <c r="BC257" s="101"/>
      <c r="BD257" s="101"/>
      <c r="BE257" s="101"/>
      <c r="BF257" s="101"/>
      <c r="BG257" s="101"/>
      <c r="BH257" s="101"/>
      <c r="BI257" s="101"/>
      <c r="BJ257" s="101"/>
      <c r="BK257" s="101"/>
      <c r="BL257" s="101"/>
      <c r="BM257" s="101"/>
      <c r="BN257" s="101"/>
      <c r="BO257" s="101"/>
      <c r="BP257" s="101"/>
      <c r="BQ257" s="101"/>
      <c r="BR257" s="101"/>
      <c r="BS257" s="101"/>
      <c r="BT257" s="101"/>
    </row>
    <row r="258" spans="1:72" ht="12" customHeight="1">
      <c r="A258" s="120"/>
      <c r="B258" s="138" t="s">
        <v>250</v>
      </c>
      <c r="C258" s="235"/>
      <c r="D258" s="236"/>
      <c r="E258" s="236"/>
      <c r="F258" s="236"/>
      <c r="G258" s="236"/>
      <c r="H258" s="236"/>
      <c r="I258" s="236"/>
      <c r="J258" s="236"/>
      <c r="K258" s="236"/>
      <c r="L258" s="236"/>
      <c r="M258" s="236"/>
      <c r="N258" s="236"/>
      <c r="O258" s="236"/>
      <c r="P258" s="236"/>
      <c r="Q258" s="236"/>
      <c r="R258" s="237"/>
      <c r="S258" s="101"/>
      <c r="T258" s="101"/>
      <c r="U258" s="101"/>
      <c r="V258" s="101"/>
      <c r="W258" s="10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01"/>
      <c r="AW258" s="101"/>
      <c r="AX258" s="101"/>
      <c r="AY258" s="101"/>
      <c r="AZ258" s="101"/>
      <c r="BA258" s="101"/>
      <c r="BB258" s="101"/>
      <c r="BC258" s="101"/>
      <c r="BD258" s="101"/>
      <c r="BE258" s="101"/>
      <c r="BF258" s="101"/>
      <c r="BG258" s="101"/>
      <c r="BH258" s="101"/>
      <c r="BI258" s="101"/>
      <c r="BJ258" s="101"/>
      <c r="BK258" s="101"/>
      <c r="BL258" s="101"/>
      <c r="BM258" s="101"/>
      <c r="BN258" s="101"/>
      <c r="BO258" s="101"/>
      <c r="BP258" s="101"/>
      <c r="BQ258" s="101"/>
      <c r="BR258" s="101"/>
      <c r="BS258" s="101"/>
      <c r="BT258" s="101"/>
    </row>
    <row r="259" spans="1:72" ht="12" customHeight="1">
      <c r="A259" s="120"/>
      <c r="B259" s="138" t="s">
        <v>251</v>
      </c>
      <c r="C259" s="235"/>
      <c r="D259" s="236"/>
      <c r="E259" s="236"/>
      <c r="F259" s="236"/>
      <c r="G259" s="236"/>
      <c r="H259" s="236"/>
      <c r="I259" s="236"/>
      <c r="J259" s="236"/>
      <c r="K259" s="236"/>
      <c r="L259" s="236"/>
      <c r="M259" s="236"/>
      <c r="N259" s="236"/>
      <c r="O259" s="236"/>
      <c r="P259" s="236"/>
      <c r="Q259" s="236"/>
      <c r="R259" s="237"/>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c r="AW259" s="101"/>
      <c r="AX259" s="101"/>
      <c r="AY259" s="101"/>
      <c r="AZ259" s="101"/>
      <c r="BA259" s="101"/>
      <c r="BB259" s="101"/>
      <c r="BC259" s="101"/>
      <c r="BD259" s="101"/>
      <c r="BE259" s="101"/>
      <c r="BF259" s="101"/>
      <c r="BG259" s="101"/>
      <c r="BH259" s="101"/>
      <c r="BI259" s="101"/>
      <c r="BJ259" s="101"/>
      <c r="BK259" s="101"/>
      <c r="BL259" s="101"/>
      <c r="BM259" s="101"/>
      <c r="BN259" s="101"/>
      <c r="BO259" s="101"/>
      <c r="BP259" s="101"/>
      <c r="BQ259" s="101"/>
      <c r="BR259" s="101"/>
      <c r="BS259" s="101"/>
      <c r="BT259" s="101"/>
    </row>
    <row r="260" spans="1:72" ht="12" customHeight="1">
      <c r="A260" s="120"/>
      <c r="B260" s="138" t="s">
        <v>252</v>
      </c>
      <c r="C260" s="235"/>
      <c r="D260" s="236"/>
      <c r="E260" s="236"/>
      <c r="F260" s="236"/>
      <c r="G260" s="236"/>
      <c r="H260" s="236"/>
      <c r="I260" s="236"/>
      <c r="J260" s="236"/>
      <c r="K260" s="236"/>
      <c r="L260" s="236"/>
      <c r="M260" s="236"/>
      <c r="N260" s="236"/>
      <c r="O260" s="236"/>
      <c r="P260" s="236"/>
      <c r="Q260" s="236"/>
      <c r="R260" s="237"/>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row>
    <row r="261" spans="1:72" ht="12" customHeight="1">
      <c r="A261" s="120"/>
      <c r="B261" s="138" t="s">
        <v>253</v>
      </c>
      <c r="C261" s="235"/>
      <c r="D261" s="236"/>
      <c r="E261" s="236"/>
      <c r="F261" s="236"/>
      <c r="G261" s="236"/>
      <c r="H261" s="236"/>
      <c r="I261" s="236"/>
      <c r="J261" s="236"/>
      <c r="K261" s="236"/>
      <c r="L261" s="236"/>
      <c r="M261" s="236"/>
      <c r="N261" s="236"/>
      <c r="O261" s="236"/>
      <c r="P261" s="236"/>
      <c r="Q261" s="236"/>
      <c r="R261" s="237"/>
      <c r="S261" s="101"/>
      <c r="T261" s="101"/>
      <c r="U261" s="101"/>
      <c r="V261" s="101"/>
      <c r="W261" s="101"/>
      <c r="X261" s="101"/>
      <c r="Y261" s="101"/>
      <c r="Z261" s="10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101"/>
      <c r="AW261" s="101"/>
      <c r="AX261" s="101"/>
      <c r="AY261" s="101"/>
      <c r="AZ261" s="101"/>
      <c r="BA261" s="101"/>
      <c r="BB261" s="101"/>
      <c r="BC261" s="101"/>
      <c r="BD261" s="101"/>
      <c r="BE261" s="101"/>
      <c r="BF261" s="101"/>
      <c r="BG261" s="101"/>
      <c r="BH261" s="101"/>
      <c r="BI261" s="101"/>
      <c r="BJ261" s="101"/>
      <c r="BK261" s="101"/>
      <c r="BL261" s="101"/>
      <c r="BM261" s="101"/>
      <c r="BN261" s="101"/>
      <c r="BO261" s="101"/>
      <c r="BP261" s="101"/>
      <c r="BQ261" s="101"/>
      <c r="BR261" s="101"/>
      <c r="BS261" s="101"/>
      <c r="BT261" s="101"/>
    </row>
    <row r="262" spans="1:72" ht="12" customHeight="1">
      <c r="A262" s="120"/>
      <c r="B262" s="138" t="s">
        <v>254</v>
      </c>
      <c r="C262" s="235"/>
      <c r="D262" s="236"/>
      <c r="E262" s="236"/>
      <c r="F262" s="236"/>
      <c r="G262" s="236"/>
      <c r="H262" s="236"/>
      <c r="I262" s="236"/>
      <c r="J262" s="236"/>
      <c r="K262" s="236"/>
      <c r="L262" s="236"/>
      <c r="M262" s="236"/>
      <c r="N262" s="236"/>
      <c r="O262" s="236"/>
      <c r="P262" s="236"/>
      <c r="Q262" s="236"/>
      <c r="R262" s="237"/>
      <c r="S262" s="101"/>
      <c r="T262" s="101"/>
      <c r="U262" s="101"/>
      <c r="V262" s="101"/>
      <c r="W262" s="101"/>
      <c r="X262" s="101"/>
      <c r="Y262" s="101"/>
      <c r="Z262" s="101"/>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V262" s="101"/>
      <c r="AW262" s="101"/>
      <c r="AX262" s="101"/>
      <c r="AY262" s="101"/>
      <c r="AZ262" s="101"/>
      <c r="BA262" s="101"/>
      <c r="BB262" s="101"/>
      <c r="BC262" s="101"/>
      <c r="BD262" s="101"/>
      <c r="BE262" s="101"/>
      <c r="BF262" s="101"/>
      <c r="BG262" s="101"/>
      <c r="BH262" s="101"/>
      <c r="BI262" s="101"/>
      <c r="BJ262" s="101"/>
      <c r="BK262" s="101"/>
      <c r="BL262" s="101"/>
      <c r="BM262" s="101"/>
      <c r="BN262" s="101"/>
      <c r="BO262" s="101"/>
      <c r="BP262" s="101"/>
      <c r="BQ262" s="101"/>
      <c r="BR262" s="101"/>
      <c r="BS262" s="101"/>
      <c r="BT262" s="101"/>
    </row>
    <row r="263" spans="1:72" ht="12" customHeight="1">
      <c r="A263" s="120"/>
      <c r="B263" s="138" t="s">
        <v>255</v>
      </c>
      <c r="C263" s="235"/>
      <c r="D263" s="236"/>
      <c r="E263" s="236"/>
      <c r="F263" s="236"/>
      <c r="G263" s="236"/>
      <c r="H263" s="236"/>
      <c r="I263" s="236"/>
      <c r="J263" s="236"/>
      <c r="K263" s="236"/>
      <c r="L263" s="236"/>
      <c r="M263" s="236"/>
      <c r="N263" s="236"/>
      <c r="O263" s="236"/>
      <c r="P263" s="236"/>
      <c r="Q263" s="236"/>
      <c r="R263" s="237"/>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c r="AW263" s="101"/>
      <c r="AX263" s="101"/>
      <c r="AY263" s="101"/>
      <c r="AZ263" s="101"/>
      <c r="BA263" s="101"/>
      <c r="BB263" s="101"/>
      <c r="BC263" s="101"/>
      <c r="BD263" s="101"/>
      <c r="BE263" s="101"/>
      <c r="BF263" s="101"/>
      <c r="BG263" s="101"/>
      <c r="BH263" s="101"/>
      <c r="BI263" s="101"/>
      <c r="BJ263" s="101"/>
      <c r="BK263" s="101"/>
      <c r="BL263" s="101"/>
      <c r="BM263" s="101"/>
      <c r="BN263" s="101"/>
      <c r="BO263" s="101"/>
      <c r="BP263" s="101"/>
      <c r="BQ263" s="101"/>
      <c r="BR263" s="101"/>
      <c r="BS263" s="101"/>
      <c r="BT263" s="101"/>
    </row>
    <row r="264" spans="1:72" ht="12" customHeight="1">
      <c r="A264" s="120"/>
      <c r="B264" s="202" t="s">
        <v>256</v>
      </c>
      <c r="C264" s="242"/>
      <c r="D264" s="243"/>
      <c r="E264" s="243"/>
      <c r="F264" s="243"/>
      <c r="G264" s="243"/>
      <c r="H264" s="243"/>
      <c r="I264" s="243"/>
      <c r="J264" s="243"/>
      <c r="K264" s="243"/>
      <c r="L264" s="243"/>
      <c r="M264" s="243"/>
      <c r="N264" s="243"/>
      <c r="O264" s="243"/>
      <c r="P264" s="243"/>
      <c r="Q264" s="243"/>
      <c r="R264" s="244"/>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c r="BQ264" s="101"/>
      <c r="BR264" s="101"/>
      <c r="BS264" s="101"/>
      <c r="BT264" s="101"/>
    </row>
    <row r="265" spans="1:72" ht="12" customHeight="1">
      <c r="A265" s="120"/>
      <c r="B265" s="116" t="s">
        <v>10</v>
      </c>
      <c r="C265" s="235"/>
      <c r="D265" s="236"/>
      <c r="E265" s="236"/>
      <c r="F265" s="236"/>
      <c r="G265" s="236"/>
      <c r="H265" s="236"/>
      <c r="I265" s="236"/>
      <c r="J265" s="236"/>
      <c r="K265" s="236"/>
      <c r="L265" s="236"/>
      <c r="M265" s="236"/>
      <c r="N265" s="236"/>
      <c r="O265" s="236"/>
      <c r="P265" s="236"/>
      <c r="Q265" s="236"/>
      <c r="R265" s="237"/>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c r="AW265" s="101"/>
      <c r="AX265" s="101"/>
      <c r="AY265" s="101"/>
      <c r="AZ265" s="101"/>
      <c r="BA265" s="101"/>
      <c r="BB265" s="101"/>
      <c r="BC265" s="101"/>
      <c r="BD265" s="101"/>
      <c r="BE265" s="101"/>
      <c r="BF265" s="101"/>
      <c r="BG265" s="101"/>
      <c r="BH265" s="101"/>
      <c r="BI265" s="101"/>
      <c r="BJ265" s="101"/>
      <c r="BK265" s="101"/>
      <c r="BL265" s="101"/>
      <c r="BM265" s="101"/>
      <c r="BN265" s="101"/>
      <c r="BO265" s="101"/>
      <c r="BP265" s="101"/>
      <c r="BQ265" s="101"/>
      <c r="BR265" s="101"/>
      <c r="BS265" s="101"/>
      <c r="BT265" s="101"/>
    </row>
    <row r="266" spans="1:72" ht="12" customHeight="1">
      <c r="A266" s="120"/>
      <c r="B266" s="116" t="s">
        <v>11</v>
      </c>
      <c r="C266" s="235"/>
      <c r="D266" s="236"/>
      <c r="E266" s="236"/>
      <c r="F266" s="236"/>
      <c r="G266" s="236"/>
      <c r="H266" s="236"/>
      <c r="I266" s="236"/>
      <c r="J266" s="236"/>
      <c r="K266" s="236"/>
      <c r="L266" s="236"/>
      <c r="M266" s="236"/>
      <c r="N266" s="236"/>
      <c r="O266" s="236"/>
      <c r="P266" s="236"/>
      <c r="Q266" s="236"/>
      <c r="R266" s="237"/>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c r="AW266" s="101"/>
      <c r="AX266" s="101"/>
      <c r="AY266" s="101"/>
      <c r="AZ266" s="101"/>
      <c r="BA266" s="101"/>
      <c r="BB266" s="101"/>
      <c r="BC266" s="101"/>
      <c r="BD266" s="101"/>
      <c r="BE266" s="101"/>
      <c r="BF266" s="101"/>
      <c r="BG266" s="101"/>
      <c r="BH266" s="101"/>
      <c r="BI266" s="101"/>
      <c r="BJ266" s="101"/>
      <c r="BK266" s="101"/>
      <c r="BL266" s="101"/>
      <c r="BM266" s="101"/>
      <c r="BN266" s="101"/>
      <c r="BO266" s="101"/>
      <c r="BP266" s="101"/>
      <c r="BQ266" s="101"/>
      <c r="BR266" s="101"/>
      <c r="BS266" s="101"/>
      <c r="BT266" s="101"/>
    </row>
    <row r="267" spans="1:72" ht="12" customHeight="1">
      <c r="A267" s="120"/>
      <c r="B267" s="116" t="s">
        <v>259</v>
      </c>
      <c r="C267" s="235"/>
      <c r="D267" s="236"/>
      <c r="E267" s="236"/>
      <c r="F267" s="236"/>
      <c r="G267" s="236"/>
      <c r="H267" s="236"/>
      <c r="I267" s="236"/>
      <c r="J267" s="236"/>
      <c r="K267" s="236"/>
      <c r="L267" s="236"/>
      <c r="M267" s="236"/>
      <c r="N267" s="236"/>
      <c r="O267" s="236"/>
      <c r="P267" s="236"/>
      <c r="Q267" s="236"/>
      <c r="R267" s="237"/>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01"/>
      <c r="BI267" s="101"/>
      <c r="BJ267" s="101"/>
      <c r="BK267" s="101"/>
      <c r="BL267" s="101"/>
      <c r="BM267" s="101"/>
      <c r="BN267" s="101"/>
      <c r="BO267" s="101"/>
      <c r="BP267" s="101"/>
      <c r="BQ267" s="101"/>
      <c r="BR267" s="101"/>
      <c r="BS267" s="101"/>
      <c r="BT267" s="101"/>
    </row>
    <row r="268" spans="1:72" ht="12" customHeight="1">
      <c r="A268" s="120"/>
      <c r="B268" s="116" t="s">
        <v>13</v>
      </c>
      <c r="C268" s="235"/>
      <c r="D268" s="236"/>
      <c r="E268" s="236"/>
      <c r="F268" s="236"/>
      <c r="G268" s="236"/>
      <c r="H268" s="236"/>
      <c r="I268" s="236"/>
      <c r="J268" s="236"/>
      <c r="K268" s="236"/>
      <c r="L268" s="236"/>
      <c r="M268" s="236"/>
      <c r="N268" s="236"/>
      <c r="O268" s="236"/>
      <c r="P268" s="236"/>
      <c r="Q268" s="236"/>
      <c r="R268" s="237"/>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01"/>
      <c r="BI268" s="101"/>
      <c r="BJ268" s="101"/>
      <c r="BK268" s="101"/>
      <c r="BL268" s="101"/>
      <c r="BM268" s="101"/>
      <c r="BN268" s="101"/>
      <c r="BO268" s="101"/>
      <c r="BP268" s="101"/>
      <c r="BQ268" s="101"/>
      <c r="BR268" s="101"/>
      <c r="BS268" s="101"/>
      <c r="BT268" s="101"/>
    </row>
    <row r="269" spans="1:72" ht="12" customHeight="1">
      <c r="A269" s="120"/>
      <c r="B269" s="116" t="s">
        <v>260</v>
      </c>
      <c r="C269" s="235"/>
      <c r="D269" s="236"/>
      <c r="E269" s="236"/>
      <c r="F269" s="236"/>
      <c r="G269" s="236"/>
      <c r="H269" s="236"/>
      <c r="I269" s="236"/>
      <c r="J269" s="236"/>
      <c r="K269" s="236"/>
      <c r="L269" s="236"/>
      <c r="M269" s="236"/>
      <c r="N269" s="236"/>
      <c r="O269" s="236"/>
      <c r="P269" s="236"/>
      <c r="Q269" s="236"/>
      <c r="R269" s="237"/>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c r="AW269" s="101"/>
      <c r="AX269" s="101"/>
      <c r="AY269" s="101"/>
      <c r="AZ269" s="101"/>
      <c r="BA269" s="101"/>
      <c r="BB269" s="101"/>
      <c r="BC269" s="101"/>
      <c r="BD269" s="101"/>
      <c r="BE269" s="101"/>
      <c r="BF269" s="101"/>
      <c r="BG269" s="101"/>
      <c r="BH269" s="101"/>
      <c r="BI269" s="101"/>
      <c r="BJ269" s="101"/>
      <c r="BK269" s="101"/>
      <c r="BL269" s="101"/>
      <c r="BM269" s="101"/>
      <c r="BN269" s="101"/>
      <c r="BO269" s="101"/>
      <c r="BP269" s="101"/>
      <c r="BQ269" s="101"/>
      <c r="BR269" s="101"/>
      <c r="BS269" s="101"/>
      <c r="BT269" s="101"/>
    </row>
    <row r="270" spans="1:72" ht="12" customHeight="1">
      <c r="A270" s="120"/>
      <c r="B270" s="276" t="s">
        <v>304</v>
      </c>
      <c r="C270" s="261"/>
      <c r="D270" s="254"/>
      <c r="E270" s="254"/>
      <c r="F270" s="254"/>
      <c r="G270" s="254"/>
      <c r="H270" s="254"/>
      <c r="I270" s="254"/>
      <c r="J270" s="254"/>
      <c r="K270" s="254"/>
      <c r="L270" s="254"/>
      <c r="M270" s="254"/>
      <c r="N270" s="254"/>
      <c r="O270" s="254"/>
      <c r="P270" s="254"/>
      <c r="Q270" s="254"/>
      <c r="R270" s="255"/>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c r="AW270" s="101"/>
      <c r="AX270" s="101"/>
      <c r="AY270" s="101"/>
      <c r="AZ270" s="101"/>
      <c r="BA270" s="101"/>
      <c r="BB270" s="101"/>
      <c r="BC270" s="101"/>
      <c r="BD270" s="101"/>
      <c r="BE270" s="101"/>
      <c r="BF270" s="101"/>
      <c r="BG270" s="101"/>
      <c r="BH270" s="101"/>
      <c r="BI270" s="101"/>
      <c r="BJ270" s="101"/>
      <c r="BK270" s="101"/>
      <c r="BL270" s="101"/>
      <c r="BM270" s="101"/>
      <c r="BN270" s="101"/>
      <c r="BO270" s="101"/>
      <c r="BP270" s="101"/>
      <c r="BQ270" s="101"/>
      <c r="BR270" s="101"/>
      <c r="BS270" s="101"/>
      <c r="BT270" s="101"/>
    </row>
    <row r="271" spans="1:72" ht="12" customHeight="1">
      <c r="A271" s="120"/>
      <c r="B271" s="276" t="s">
        <v>305</v>
      </c>
      <c r="C271" s="261"/>
      <c r="D271" s="254"/>
      <c r="E271" s="254"/>
      <c r="F271" s="254"/>
      <c r="G271" s="254"/>
      <c r="H271" s="254"/>
      <c r="I271" s="254"/>
      <c r="J271" s="254"/>
      <c r="K271" s="254"/>
      <c r="L271" s="254"/>
      <c r="M271" s="254"/>
      <c r="N271" s="254"/>
      <c r="O271" s="254"/>
      <c r="P271" s="254"/>
      <c r="Q271" s="254"/>
      <c r="R271" s="255"/>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01"/>
      <c r="BI271" s="101"/>
      <c r="BJ271" s="101"/>
      <c r="BK271" s="101"/>
      <c r="BL271" s="101"/>
      <c r="BM271" s="101"/>
      <c r="BN271" s="101"/>
      <c r="BO271" s="101"/>
      <c r="BP271" s="101"/>
      <c r="BQ271" s="101"/>
      <c r="BR271" s="101"/>
      <c r="BS271" s="101"/>
      <c r="BT271" s="101"/>
    </row>
    <row r="272" spans="1:72" ht="12" customHeight="1">
      <c r="A272" s="120"/>
      <c r="B272" s="276" t="s">
        <v>306</v>
      </c>
      <c r="C272" s="261"/>
      <c r="D272" s="254"/>
      <c r="E272" s="254"/>
      <c r="F272" s="254"/>
      <c r="G272" s="254"/>
      <c r="H272" s="254"/>
      <c r="I272" s="254"/>
      <c r="J272" s="254"/>
      <c r="K272" s="254"/>
      <c r="L272" s="254"/>
      <c r="M272" s="254"/>
      <c r="N272" s="254"/>
      <c r="O272" s="254"/>
      <c r="P272" s="254"/>
      <c r="Q272" s="254"/>
      <c r="R272" s="255"/>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01"/>
      <c r="BI272" s="101"/>
      <c r="BJ272" s="101"/>
      <c r="BK272" s="101"/>
      <c r="BL272" s="101"/>
      <c r="BM272" s="101"/>
      <c r="BN272" s="101"/>
      <c r="BO272" s="101"/>
      <c r="BP272" s="101"/>
      <c r="BQ272" s="101"/>
      <c r="BR272" s="101"/>
      <c r="BS272" s="101"/>
      <c r="BT272" s="101"/>
    </row>
    <row r="273" spans="1:72" ht="12" customHeight="1">
      <c r="A273" s="120"/>
      <c r="B273" s="276" t="s">
        <v>307</v>
      </c>
      <c r="C273" s="261"/>
      <c r="D273" s="254"/>
      <c r="E273" s="254"/>
      <c r="F273" s="254"/>
      <c r="G273" s="254"/>
      <c r="H273" s="254"/>
      <c r="I273" s="254"/>
      <c r="J273" s="254"/>
      <c r="K273" s="254"/>
      <c r="L273" s="254"/>
      <c r="M273" s="254"/>
      <c r="N273" s="254"/>
      <c r="O273" s="254"/>
      <c r="P273" s="254"/>
      <c r="Q273" s="254"/>
      <c r="R273" s="255"/>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01"/>
      <c r="BI273" s="101"/>
      <c r="BJ273" s="101"/>
      <c r="BK273" s="101"/>
      <c r="BL273" s="101"/>
      <c r="BM273" s="101"/>
      <c r="BN273" s="101"/>
      <c r="BO273" s="101"/>
      <c r="BP273" s="101"/>
      <c r="BQ273" s="101"/>
      <c r="BR273" s="101"/>
      <c r="BS273" s="101"/>
      <c r="BT273" s="101"/>
    </row>
    <row r="274" spans="1:72" ht="12" customHeight="1">
      <c r="A274" s="120"/>
      <c r="B274" s="143" t="s">
        <v>308</v>
      </c>
      <c r="C274" s="239"/>
      <c r="D274" s="254"/>
      <c r="E274" s="254"/>
      <c r="F274" s="254"/>
      <c r="G274" s="254"/>
      <c r="H274" s="254"/>
      <c r="I274" s="254"/>
      <c r="J274" s="254"/>
      <c r="K274" s="254"/>
      <c r="L274" s="254"/>
      <c r="M274" s="254"/>
      <c r="N274" s="254"/>
      <c r="O274" s="254"/>
      <c r="P274" s="254"/>
      <c r="Q274" s="254"/>
      <c r="R274" s="255"/>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01"/>
      <c r="BI274" s="101"/>
      <c r="BJ274" s="101"/>
      <c r="BK274" s="101"/>
      <c r="BL274" s="101"/>
      <c r="BM274" s="101"/>
      <c r="BN274" s="101"/>
      <c r="BO274" s="101"/>
      <c r="BP274" s="101"/>
      <c r="BQ274" s="101"/>
      <c r="BR274" s="101"/>
      <c r="BS274" s="101"/>
      <c r="BT274" s="101"/>
    </row>
    <row r="275" spans="1:72" ht="12" customHeight="1">
      <c r="A275" s="120"/>
      <c r="B275" s="143" t="s">
        <v>309</v>
      </c>
      <c r="C275" s="239"/>
      <c r="D275" s="254"/>
      <c r="E275" s="254"/>
      <c r="F275" s="254"/>
      <c r="G275" s="254"/>
      <c r="H275" s="254"/>
      <c r="I275" s="254"/>
      <c r="J275" s="254"/>
      <c r="K275" s="254"/>
      <c r="L275" s="254"/>
      <c r="M275" s="254"/>
      <c r="N275" s="254"/>
      <c r="O275" s="254"/>
      <c r="P275" s="254"/>
      <c r="Q275" s="254"/>
      <c r="R275" s="255"/>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01"/>
      <c r="BI275" s="101"/>
      <c r="BJ275" s="101"/>
      <c r="BK275" s="101"/>
      <c r="BL275" s="101"/>
      <c r="BM275" s="101"/>
      <c r="BN275" s="101"/>
      <c r="BO275" s="101"/>
      <c r="BP275" s="101"/>
      <c r="BQ275" s="101"/>
      <c r="BR275" s="101"/>
      <c r="BS275" s="101"/>
      <c r="BT275" s="101"/>
    </row>
    <row r="276" spans="1:72" ht="12" customHeight="1">
      <c r="A276" s="120"/>
      <c r="B276" s="143" t="s">
        <v>48</v>
      </c>
      <c r="C276" s="239"/>
      <c r="D276" s="254"/>
      <c r="E276" s="254"/>
      <c r="F276" s="254"/>
      <c r="G276" s="254"/>
      <c r="H276" s="254"/>
      <c r="I276" s="254"/>
      <c r="J276" s="254"/>
      <c r="K276" s="254"/>
      <c r="L276" s="254"/>
      <c r="M276" s="254"/>
      <c r="N276" s="254"/>
      <c r="O276" s="254"/>
      <c r="P276" s="254"/>
      <c r="Q276" s="254"/>
      <c r="R276" s="255"/>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01"/>
      <c r="BI276" s="101"/>
      <c r="BJ276" s="101"/>
      <c r="BK276" s="101"/>
      <c r="BL276" s="101"/>
      <c r="BM276" s="101"/>
      <c r="BN276" s="101"/>
      <c r="BO276" s="101"/>
      <c r="BP276" s="101"/>
      <c r="BQ276" s="101"/>
      <c r="BR276" s="101"/>
      <c r="BS276" s="101"/>
      <c r="BT276" s="101"/>
    </row>
    <row r="277" spans="1:72" ht="12" customHeight="1">
      <c r="A277" s="120"/>
      <c r="B277" s="143" t="s">
        <v>49</v>
      </c>
      <c r="C277" s="239"/>
      <c r="D277" s="259"/>
      <c r="E277" s="259"/>
      <c r="F277" s="259"/>
      <c r="G277" s="259"/>
      <c r="H277" s="259"/>
      <c r="I277" s="259"/>
      <c r="J277" s="259"/>
      <c r="K277" s="259"/>
      <c r="L277" s="259"/>
      <c r="M277" s="259"/>
      <c r="N277" s="259"/>
      <c r="O277" s="259"/>
      <c r="P277" s="259"/>
      <c r="Q277" s="259"/>
      <c r="R277" s="260"/>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01"/>
      <c r="BI277" s="101"/>
      <c r="BJ277" s="101"/>
      <c r="BK277" s="101"/>
      <c r="BL277" s="101"/>
      <c r="BM277" s="101"/>
      <c r="BN277" s="101"/>
      <c r="BO277" s="101"/>
      <c r="BP277" s="101"/>
      <c r="BQ277" s="101"/>
      <c r="BR277" s="101"/>
      <c r="BS277" s="101"/>
      <c r="BT277" s="101"/>
    </row>
    <row r="278" spans="1:72" ht="12" customHeight="1">
      <c r="A278" s="120"/>
      <c r="B278" s="138" t="s">
        <v>310</v>
      </c>
      <c r="C278" s="235"/>
      <c r="D278" s="236"/>
      <c r="E278" s="236"/>
      <c r="F278" s="236"/>
      <c r="G278" s="236"/>
      <c r="H278" s="236"/>
      <c r="I278" s="236"/>
      <c r="J278" s="236"/>
      <c r="K278" s="236"/>
      <c r="L278" s="236"/>
      <c r="M278" s="236"/>
      <c r="N278" s="236"/>
      <c r="O278" s="236"/>
      <c r="P278" s="236"/>
      <c r="Q278" s="236"/>
      <c r="R278" s="237"/>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01"/>
      <c r="BI278" s="101"/>
      <c r="BJ278" s="101"/>
      <c r="BK278" s="101"/>
      <c r="BL278" s="101"/>
      <c r="BM278" s="101"/>
      <c r="BN278" s="101"/>
      <c r="BO278" s="101"/>
      <c r="BP278" s="101"/>
      <c r="BQ278" s="101"/>
      <c r="BR278" s="101"/>
      <c r="BS278" s="101"/>
      <c r="BT278" s="101"/>
    </row>
    <row r="279" spans="1:72" ht="12" customHeight="1">
      <c r="A279" s="120"/>
      <c r="B279" s="138" t="s">
        <v>311</v>
      </c>
      <c r="C279" s="235"/>
      <c r="D279" s="236"/>
      <c r="E279" s="236"/>
      <c r="F279" s="236"/>
      <c r="G279" s="236"/>
      <c r="H279" s="236"/>
      <c r="I279" s="236"/>
      <c r="J279" s="236"/>
      <c r="K279" s="236"/>
      <c r="L279" s="236"/>
      <c r="M279" s="236"/>
      <c r="N279" s="236"/>
      <c r="O279" s="236"/>
      <c r="P279" s="236"/>
      <c r="Q279" s="236"/>
      <c r="R279" s="237"/>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01"/>
      <c r="BI279" s="101"/>
      <c r="BJ279" s="101"/>
      <c r="BK279" s="101"/>
      <c r="BL279" s="101"/>
      <c r="BM279" s="101"/>
      <c r="BN279" s="101"/>
      <c r="BO279" s="101"/>
      <c r="BP279" s="101"/>
      <c r="BQ279" s="101"/>
      <c r="BR279" s="101"/>
      <c r="BS279" s="101"/>
      <c r="BT279" s="101"/>
    </row>
    <row r="280" spans="1:72" ht="12" customHeight="1">
      <c r="A280" s="120"/>
      <c r="B280" s="138" t="s">
        <v>312</v>
      </c>
      <c r="C280" s="235"/>
      <c r="D280" s="236"/>
      <c r="E280" s="236"/>
      <c r="F280" s="236"/>
      <c r="G280" s="236"/>
      <c r="H280" s="236"/>
      <c r="I280" s="236"/>
      <c r="J280" s="236"/>
      <c r="K280" s="236"/>
      <c r="L280" s="236"/>
      <c r="M280" s="236"/>
      <c r="N280" s="236"/>
      <c r="O280" s="236"/>
      <c r="P280" s="236"/>
      <c r="Q280" s="236"/>
      <c r="R280" s="237"/>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c r="BQ280" s="101"/>
      <c r="BR280" s="101"/>
      <c r="BS280" s="101"/>
      <c r="BT280" s="101"/>
    </row>
    <row r="281" spans="1:72" ht="12" customHeight="1">
      <c r="A281" s="120"/>
      <c r="B281" s="138" t="s">
        <v>313</v>
      </c>
      <c r="C281" s="235"/>
      <c r="D281" s="236"/>
      <c r="E281" s="236"/>
      <c r="F281" s="236"/>
      <c r="G281" s="236"/>
      <c r="H281" s="236"/>
      <c r="I281" s="236"/>
      <c r="J281" s="236"/>
      <c r="K281" s="236"/>
      <c r="L281" s="236"/>
      <c r="M281" s="236"/>
      <c r="N281" s="236"/>
      <c r="O281" s="236"/>
      <c r="P281" s="236"/>
      <c r="Q281" s="236"/>
      <c r="R281" s="237"/>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01"/>
      <c r="BI281" s="101"/>
      <c r="BJ281" s="101"/>
      <c r="BK281" s="101"/>
      <c r="BL281" s="101"/>
      <c r="BM281" s="101"/>
      <c r="BN281" s="101"/>
      <c r="BO281" s="101"/>
      <c r="BP281" s="101"/>
      <c r="BQ281" s="101"/>
      <c r="BR281" s="101"/>
      <c r="BS281" s="101"/>
      <c r="BT281" s="101"/>
    </row>
    <row r="282" spans="1:72" ht="12" customHeight="1">
      <c r="A282" s="120"/>
      <c r="B282" s="144" t="s">
        <v>37</v>
      </c>
      <c r="C282" s="264"/>
      <c r="D282" s="265"/>
      <c r="E282" s="265"/>
      <c r="F282" s="265"/>
      <c r="G282" s="265"/>
      <c r="H282" s="265"/>
      <c r="I282" s="265"/>
      <c r="J282" s="265"/>
      <c r="K282" s="265"/>
      <c r="L282" s="265"/>
      <c r="M282" s="265"/>
      <c r="N282" s="265"/>
      <c r="O282" s="265"/>
      <c r="P282" s="265"/>
      <c r="Q282" s="265"/>
      <c r="R282" s="266"/>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01"/>
      <c r="BI282" s="101"/>
      <c r="BJ282" s="101"/>
      <c r="BK282" s="101"/>
      <c r="BL282" s="101"/>
      <c r="BM282" s="101"/>
      <c r="BN282" s="101"/>
      <c r="BO282" s="101"/>
      <c r="BP282" s="101"/>
      <c r="BQ282" s="101"/>
      <c r="BR282" s="101"/>
      <c r="BS282" s="101"/>
      <c r="BT282" s="101"/>
    </row>
    <row r="283" spans="1:72" ht="12" customHeight="1">
      <c r="A283" s="120"/>
      <c r="B283" s="143" t="s">
        <v>38</v>
      </c>
      <c r="C283" s="261"/>
      <c r="D283" s="265"/>
      <c r="E283" s="265"/>
      <c r="F283" s="265"/>
      <c r="G283" s="265"/>
      <c r="H283" s="265"/>
      <c r="I283" s="265"/>
      <c r="J283" s="265"/>
      <c r="K283" s="265"/>
      <c r="L283" s="265"/>
      <c r="M283" s="265"/>
      <c r="N283" s="265"/>
      <c r="O283" s="265"/>
      <c r="P283" s="265"/>
      <c r="Q283" s="265"/>
      <c r="R283" s="266"/>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01"/>
      <c r="BI283" s="101"/>
      <c r="BJ283" s="101"/>
      <c r="BK283" s="101"/>
      <c r="BL283" s="101"/>
      <c r="BM283" s="101"/>
      <c r="BN283" s="101"/>
      <c r="BO283" s="101"/>
      <c r="BP283" s="101"/>
      <c r="BQ283" s="101"/>
      <c r="BR283" s="101"/>
      <c r="BS283" s="101"/>
      <c r="BT283" s="101"/>
    </row>
    <row r="284" spans="1:72" ht="12" customHeight="1">
      <c r="A284" s="120"/>
      <c r="B284" s="143" t="s">
        <v>39</v>
      </c>
      <c r="C284" s="261"/>
      <c r="D284" s="265"/>
      <c r="E284" s="265"/>
      <c r="F284" s="265"/>
      <c r="G284" s="265"/>
      <c r="H284" s="265"/>
      <c r="I284" s="265"/>
      <c r="J284" s="265"/>
      <c r="K284" s="265"/>
      <c r="L284" s="265"/>
      <c r="M284" s="265"/>
      <c r="N284" s="265"/>
      <c r="O284" s="265"/>
      <c r="P284" s="265"/>
      <c r="Q284" s="265"/>
      <c r="R284" s="266"/>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01"/>
      <c r="AW284" s="101"/>
      <c r="AX284" s="101"/>
      <c r="AY284" s="101"/>
      <c r="AZ284" s="101"/>
      <c r="BA284" s="101"/>
      <c r="BB284" s="101"/>
      <c r="BC284" s="101"/>
      <c r="BD284" s="101"/>
      <c r="BE284" s="101"/>
      <c r="BF284" s="101"/>
      <c r="BG284" s="101"/>
      <c r="BH284" s="101"/>
      <c r="BI284" s="101"/>
      <c r="BJ284" s="101"/>
      <c r="BK284" s="101"/>
      <c r="BL284" s="101"/>
      <c r="BM284" s="101"/>
      <c r="BN284" s="101"/>
      <c r="BO284" s="101"/>
      <c r="BP284" s="101"/>
      <c r="BQ284" s="101"/>
      <c r="BR284" s="101"/>
      <c r="BS284" s="101"/>
      <c r="BT284" s="101"/>
    </row>
    <row r="285" spans="1:72" ht="12" customHeight="1">
      <c r="A285" s="120"/>
      <c r="B285" s="143" t="s">
        <v>40</v>
      </c>
      <c r="C285" s="258"/>
      <c r="D285" s="272"/>
      <c r="E285" s="272"/>
      <c r="F285" s="272"/>
      <c r="G285" s="272"/>
      <c r="H285" s="272"/>
      <c r="I285" s="272"/>
      <c r="J285" s="272"/>
      <c r="K285" s="272"/>
      <c r="L285" s="272"/>
      <c r="M285" s="272"/>
      <c r="N285" s="272"/>
      <c r="O285" s="272"/>
      <c r="P285" s="272"/>
      <c r="Q285" s="272"/>
      <c r="R285" s="274"/>
      <c r="S285" s="101"/>
      <c r="T285" s="101"/>
      <c r="U285" s="101"/>
      <c r="V285" s="101"/>
      <c r="W285" s="101"/>
      <c r="X285" s="101"/>
      <c r="Y285" s="101"/>
      <c r="Z285" s="101"/>
      <c r="AA285" s="101"/>
      <c r="AB285" s="101"/>
      <c r="AC285" s="101"/>
      <c r="AD285" s="101"/>
      <c r="AE285" s="101"/>
      <c r="AF285" s="101"/>
      <c r="AG285" s="101"/>
      <c r="AH285" s="101"/>
      <c r="AI285" s="101"/>
      <c r="AJ285" s="101"/>
      <c r="AK285" s="101"/>
      <c r="AL285" s="101"/>
      <c r="AM285" s="101"/>
      <c r="AN285" s="101"/>
      <c r="AO285" s="101"/>
      <c r="AP285" s="101"/>
      <c r="AQ285" s="101"/>
      <c r="AR285" s="101"/>
      <c r="AS285" s="101"/>
      <c r="AT285" s="101"/>
      <c r="AU285" s="101"/>
      <c r="AV285" s="101"/>
      <c r="AW285" s="101"/>
      <c r="AX285" s="101"/>
      <c r="AY285" s="101"/>
      <c r="AZ285" s="101"/>
      <c r="BA285" s="101"/>
      <c r="BB285" s="101"/>
      <c r="BC285" s="101"/>
      <c r="BD285" s="101"/>
      <c r="BE285" s="101"/>
      <c r="BF285" s="101"/>
      <c r="BG285" s="101"/>
      <c r="BH285" s="101"/>
      <c r="BI285" s="101"/>
      <c r="BJ285" s="101"/>
      <c r="BK285" s="101"/>
      <c r="BL285" s="101"/>
      <c r="BM285" s="101"/>
      <c r="BN285" s="101"/>
      <c r="BO285" s="101"/>
      <c r="BP285" s="101"/>
      <c r="BQ285" s="101"/>
      <c r="BR285" s="101"/>
      <c r="BS285" s="101"/>
      <c r="BT285" s="101"/>
    </row>
    <row r="286" spans="1:72" ht="12" customHeight="1">
      <c r="A286" s="129"/>
      <c r="B286" s="275" t="s">
        <v>41</v>
      </c>
      <c r="C286" s="250"/>
      <c r="D286" s="251"/>
      <c r="E286" s="251"/>
      <c r="F286" s="251"/>
      <c r="G286" s="251"/>
      <c r="H286" s="251"/>
      <c r="I286" s="251"/>
      <c r="J286" s="251"/>
      <c r="K286" s="251"/>
      <c r="L286" s="251"/>
      <c r="M286" s="251"/>
      <c r="N286" s="251"/>
      <c r="O286" s="251"/>
      <c r="P286" s="251"/>
      <c r="Q286" s="251"/>
      <c r="R286" s="252"/>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c r="AX286" s="101"/>
      <c r="AY286" s="101"/>
      <c r="AZ286" s="101"/>
      <c r="BA286" s="101"/>
      <c r="BB286" s="101"/>
      <c r="BC286" s="101"/>
      <c r="BD286" s="101"/>
      <c r="BE286" s="101"/>
      <c r="BF286" s="101"/>
      <c r="BG286" s="101"/>
      <c r="BH286" s="101"/>
      <c r="BI286" s="101"/>
      <c r="BJ286" s="101"/>
      <c r="BK286" s="101"/>
      <c r="BL286" s="101"/>
      <c r="BM286" s="101"/>
      <c r="BN286" s="101"/>
      <c r="BO286" s="101"/>
      <c r="BP286" s="101"/>
      <c r="BQ286" s="101"/>
      <c r="BR286" s="101"/>
      <c r="BS286" s="101"/>
      <c r="BT286" s="101"/>
    </row>
    <row r="287" spans="1:72" ht="12" customHeight="1">
      <c r="A287" s="142" t="s">
        <v>221</v>
      </c>
      <c r="B287" s="116" t="s">
        <v>214</v>
      </c>
      <c r="C287" s="277">
        <v>6</v>
      </c>
      <c r="D287" s="278">
        <v>8</v>
      </c>
      <c r="E287" s="278">
        <v>10</v>
      </c>
      <c r="F287" s="278">
        <v>4</v>
      </c>
      <c r="G287" s="278">
        <v>20</v>
      </c>
      <c r="H287" s="278">
        <v>21</v>
      </c>
      <c r="I287" s="278">
        <v>28</v>
      </c>
      <c r="J287" s="278">
        <v>42</v>
      </c>
      <c r="K287" s="278">
        <v>5</v>
      </c>
      <c r="L287" s="278">
        <v>3</v>
      </c>
      <c r="M287" s="278">
        <v>17</v>
      </c>
      <c r="N287" s="278">
        <v>3</v>
      </c>
      <c r="O287" s="278">
        <v>1</v>
      </c>
      <c r="P287" s="278">
        <v>6</v>
      </c>
      <c r="Q287" s="236"/>
      <c r="R287" s="279"/>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c r="AW287" s="101"/>
      <c r="AX287" s="101"/>
      <c r="AY287" s="101"/>
      <c r="AZ287" s="101"/>
      <c r="BA287" s="101"/>
      <c r="BB287" s="101"/>
      <c r="BC287" s="101"/>
      <c r="BD287" s="101"/>
      <c r="BE287" s="101"/>
      <c r="BF287" s="101"/>
      <c r="BG287" s="101"/>
      <c r="BH287" s="101"/>
      <c r="BI287" s="101"/>
      <c r="BJ287" s="101"/>
      <c r="BK287" s="101"/>
      <c r="BL287" s="101"/>
      <c r="BM287" s="101"/>
      <c r="BN287" s="101"/>
      <c r="BO287" s="101"/>
      <c r="BP287" s="101"/>
      <c r="BQ287" s="101"/>
      <c r="BR287" s="101"/>
      <c r="BS287" s="101"/>
      <c r="BT287" s="101"/>
    </row>
    <row r="288" spans="1:72" ht="12" customHeight="1">
      <c r="A288" s="120"/>
      <c r="B288" s="116" t="s">
        <v>242</v>
      </c>
      <c r="C288" s="235"/>
      <c r="D288" s="236"/>
      <c r="E288" s="278">
        <v>1</v>
      </c>
      <c r="F288" s="236">
        <v>0</v>
      </c>
      <c r="G288" s="236"/>
      <c r="H288" s="278">
        <v>1</v>
      </c>
      <c r="I288" s="236"/>
      <c r="J288" s="236"/>
      <c r="K288" s="278">
        <v>1</v>
      </c>
      <c r="L288" s="236"/>
      <c r="M288" s="280"/>
      <c r="N288" s="236"/>
      <c r="O288" s="236"/>
      <c r="P288" s="236"/>
      <c r="Q288" s="236"/>
      <c r="R288" s="237"/>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c r="AW288" s="101"/>
      <c r="AX288" s="101"/>
      <c r="AY288" s="101"/>
      <c r="AZ288" s="101"/>
      <c r="BA288" s="101"/>
      <c r="BB288" s="101"/>
      <c r="BC288" s="101"/>
      <c r="BD288" s="101"/>
      <c r="BE288" s="101"/>
      <c r="BF288" s="101"/>
      <c r="BG288" s="101"/>
      <c r="BH288" s="101"/>
      <c r="BI288" s="101"/>
      <c r="BJ288" s="101"/>
      <c r="BK288" s="101"/>
      <c r="BL288" s="101"/>
      <c r="BM288" s="101"/>
      <c r="BN288" s="101"/>
      <c r="BO288" s="101"/>
      <c r="BP288" s="101"/>
      <c r="BQ288" s="101"/>
      <c r="BR288" s="101"/>
      <c r="BS288" s="101"/>
      <c r="BT288" s="101"/>
    </row>
    <row r="289" spans="1:72" ht="12" customHeight="1">
      <c r="A289" s="120"/>
      <c r="B289" s="116" t="s">
        <v>243</v>
      </c>
      <c r="C289" s="281"/>
      <c r="D289" s="236"/>
      <c r="E289" s="278">
        <v>2</v>
      </c>
      <c r="F289" s="278">
        <v>3</v>
      </c>
      <c r="G289" s="236"/>
      <c r="H289" s="278">
        <v>1</v>
      </c>
      <c r="I289" s="278">
        <v>1</v>
      </c>
      <c r="J289" s="278">
        <v>2</v>
      </c>
      <c r="K289" s="278">
        <v>3</v>
      </c>
      <c r="L289" s="278">
        <v>3</v>
      </c>
      <c r="M289" s="278">
        <v>2</v>
      </c>
      <c r="N289" s="236"/>
      <c r="O289" s="236"/>
      <c r="P289" s="236"/>
      <c r="Q289" s="236"/>
      <c r="R289" s="237"/>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c r="AW289" s="101"/>
      <c r="AX289" s="101"/>
      <c r="AY289" s="101"/>
      <c r="AZ289" s="101"/>
      <c r="BA289" s="101"/>
      <c r="BB289" s="101"/>
      <c r="BC289" s="101"/>
      <c r="BD289" s="101"/>
      <c r="BE289" s="101"/>
      <c r="BF289" s="101"/>
      <c r="BG289" s="101"/>
      <c r="BH289" s="101"/>
      <c r="BI289" s="101"/>
      <c r="BJ289" s="101"/>
      <c r="BK289" s="101"/>
      <c r="BL289" s="101"/>
      <c r="BM289" s="101"/>
      <c r="BN289" s="101"/>
      <c r="BO289" s="101"/>
      <c r="BP289" s="101"/>
      <c r="BQ289" s="101"/>
      <c r="BR289" s="101"/>
      <c r="BS289" s="101"/>
      <c r="BT289" s="101"/>
    </row>
    <row r="290" spans="1:72" ht="12" customHeight="1">
      <c r="A290" s="120"/>
      <c r="B290" s="116" t="s">
        <v>244</v>
      </c>
      <c r="C290" s="277">
        <v>2</v>
      </c>
      <c r="D290" s="236"/>
      <c r="E290" s="236"/>
      <c r="F290" s="236"/>
      <c r="G290" s="236"/>
      <c r="H290" s="236"/>
      <c r="I290" s="236"/>
      <c r="J290" s="236"/>
      <c r="K290" s="236"/>
      <c r="L290" s="236"/>
      <c r="M290" s="236"/>
      <c r="N290" s="236"/>
      <c r="O290" s="236"/>
      <c r="P290" s="236"/>
      <c r="Q290" s="236"/>
      <c r="R290" s="237"/>
      <c r="S290" s="101"/>
      <c r="T290" s="101"/>
      <c r="U290" s="101"/>
      <c r="V290" s="101"/>
      <c r="W290" s="101"/>
      <c r="X290" s="101"/>
      <c r="Y290" s="101"/>
      <c r="Z290" s="101"/>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101"/>
      <c r="AW290" s="101"/>
      <c r="AX290" s="101"/>
      <c r="AY290" s="101"/>
      <c r="AZ290" s="101"/>
      <c r="BA290" s="101"/>
      <c r="BB290" s="101"/>
      <c r="BC290" s="101"/>
      <c r="BD290" s="101"/>
      <c r="BE290" s="101"/>
      <c r="BF290" s="101"/>
      <c r="BG290" s="101"/>
      <c r="BH290" s="101"/>
      <c r="BI290" s="101"/>
      <c r="BJ290" s="101"/>
      <c r="BK290" s="101"/>
      <c r="BL290" s="101"/>
      <c r="BM290" s="101"/>
      <c r="BN290" s="101"/>
      <c r="BO290" s="101"/>
      <c r="BP290" s="101"/>
      <c r="BQ290" s="101"/>
      <c r="BR290" s="101"/>
      <c r="BS290" s="101"/>
      <c r="BT290" s="101"/>
    </row>
    <row r="291" spans="1:72" ht="12" customHeight="1">
      <c r="A291" s="120"/>
      <c r="B291" s="138" t="s">
        <v>248</v>
      </c>
      <c r="C291" s="235"/>
      <c r="D291" s="236"/>
      <c r="E291" s="236"/>
      <c r="F291" s="236"/>
      <c r="G291" s="236"/>
      <c r="H291" s="236"/>
      <c r="I291" s="236"/>
      <c r="J291" s="236"/>
      <c r="K291" s="236"/>
      <c r="L291" s="236"/>
      <c r="M291" s="236"/>
      <c r="N291" s="236"/>
      <c r="O291" s="236"/>
      <c r="P291" s="236"/>
      <c r="Q291" s="236"/>
      <c r="R291" s="237"/>
      <c r="S291" s="101"/>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01"/>
      <c r="AW291" s="101"/>
      <c r="AX291" s="101"/>
      <c r="AY291" s="101"/>
      <c r="AZ291" s="101"/>
      <c r="BA291" s="101"/>
      <c r="BB291" s="101"/>
      <c r="BC291" s="101"/>
      <c r="BD291" s="101"/>
      <c r="BE291" s="101"/>
      <c r="BF291" s="101"/>
      <c r="BG291" s="101"/>
      <c r="BH291" s="101"/>
      <c r="BI291" s="101"/>
      <c r="BJ291" s="101"/>
      <c r="BK291" s="101"/>
      <c r="BL291" s="101"/>
      <c r="BM291" s="101"/>
      <c r="BN291" s="101"/>
      <c r="BO291" s="101"/>
      <c r="BP291" s="101"/>
      <c r="BQ291" s="101"/>
      <c r="BR291" s="101"/>
      <c r="BS291" s="101"/>
      <c r="BT291" s="101"/>
    </row>
    <row r="292" spans="1:72" ht="12" customHeight="1">
      <c r="A292" s="120"/>
      <c r="B292" s="116" t="s">
        <v>246</v>
      </c>
      <c r="C292" s="235"/>
      <c r="D292" s="236"/>
      <c r="E292" s="236"/>
      <c r="F292" s="278">
        <v>1</v>
      </c>
      <c r="G292" s="236"/>
      <c r="H292" s="236"/>
      <c r="I292" s="278">
        <v>2</v>
      </c>
      <c r="J292" s="278">
        <v>1</v>
      </c>
      <c r="K292" s="236"/>
      <c r="L292" s="236"/>
      <c r="M292" s="236"/>
      <c r="N292" s="236"/>
      <c r="O292" s="236"/>
      <c r="P292" s="236"/>
      <c r="Q292" s="236"/>
      <c r="R292" s="237"/>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c r="AW292" s="101"/>
      <c r="AX292" s="101"/>
      <c r="AY292" s="101"/>
      <c r="AZ292" s="101"/>
      <c r="BA292" s="101"/>
      <c r="BB292" s="101"/>
      <c r="BC292" s="101"/>
      <c r="BD292" s="101"/>
      <c r="BE292" s="101"/>
      <c r="BF292" s="101"/>
      <c r="BG292" s="101"/>
      <c r="BH292" s="101"/>
      <c r="BI292" s="101"/>
      <c r="BJ292" s="101"/>
      <c r="BK292" s="101"/>
      <c r="BL292" s="101"/>
      <c r="BM292" s="101"/>
      <c r="BN292" s="101"/>
      <c r="BO292" s="101"/>
      <c r="BP292" s="101"/>
      <c r="BQ292" s="101"/>
      <c r="BR292" s="101"/>
      <c r="BS292" s="101"/>
      <c r="BT292" s="101"/>
    </row>
    <row r="293" spans="1:72" ht="12" customHeight="1">
      <c r="A293" s="120"/>
      <c r="B293" s="121" t="s">
        <v>238</v>
      </c>
      <c r="C293" s="282">
        <v>1</v>
      </c>
      <c r="D293" s="283">
        <v>3</v>
      </c>
      <c r="E293" s="283">
        <v>4</v>
      </c>
      <c r="F293" s="283">
        <v>2</v>
      </c>
      <c r="G293" s="283">
        <v>10</v>
      </c>
      <c r="H293" s="283">
        <v>4</v>
      </c>
      <c r="I293" s="283">
        <v>7</v>
      </c>
      <c r="J293" s="283">
        <v>3</v>
      </c>
      <c r="K293" s="283">
        <v>3</v>
      </c>
      <c r="L293" s="283">
        <v>2</v>
      </c>
      <c r="M293" s="283">
        <v>8</v>
      </c>
      <c r="N293" s="283">
        <v>2</v>
      </c>
      <c r="O293" s="283">
        <v>1</v>
      </c>
      <c r="P293" s="283">
        <v>1</v>
      </c>
      <c r="Q293" s="283">
        <v>1</v>
      </c>
      <c r="R293" s="255"/>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c r="AW293" s="101"/>
      <c r="AX293" s="101"/>
      <c r="AY293" s="101"/>
      <c r="AZ293" s="101"/>
      <c r="BA293" s="101"/>
      <c r="BB293" s="101"/>
      <c r="BC293" s="101"/>
      <c r="BD293" s="101"/>
      <c r="BE293" s="101"/>
      <c r="BF293" s="101"/>
      <c r="BG293" s="101"/>
      <c r="BH293" s="101"/>
      <c r="BI293" s="101"/>
      <c r="BJ293" s="101"/>
      <c r="BK293" s="101"/>
      <c r="BL293" s="101"/>
      <c r="BM293" s="101"/>
      <c r="BN293" s="101"/>
      <c r="BO293" s="101"/>
      <c r="BP293" s="101"/>
      <c r="BQ293" s="101"/>
      <c r="BR293" s="101"/>
      <c r="BS293" s="101"/>
      <c r="BT293" s="101"/>
    </row>
    <row r="294" spans="1:72" ht="12" customHeight="1">
      <c r="A294" s="120"/>
      <c r="B294" s="121" t="s">
        <v>239</v>
      </c>
      <c r="C294" s="261"/>
      <c r="D294" s="254"/>
      <c r="E294" s="254"/>
      <c r="F294" s="254"/>
      <c r="G294" s="254"/>
      <c r="H294" s="254"/>
      <c r="I294" s="254"/>
      <c r="J294" s="254"/>
      <c r="K294" s="254"/>
      <c r="L294" s="254"/>
      <c r="M294" s="254"/>
      <c r="N294" s="254"/>
      <c r="O294" s="254"/>
      <c r="P294" s="254"/>
      <c r="Q294" s="254"/>
      <c r="R294" s="255"/>
      <c r="S294" s="101"/>
      <c r="T294" s="101"/>
      <c r="U294" s="101"/>
      <c r="V294" s="101"/>
      <c r="W294" s="101"/>
      <c r="X294" s="101"/>
      <c r="Y294" s="101"/>
      <c r="Z294" s="101"/>
      <c r="AA294" s="101"/>
      <c r="AB294" s="101"/>
      <c r="AC294" s="101"/>
      <c r="AD294" s="101"/>
      <c r="AE294" s="101"/>
      <c r="AF294" s="101"/>
      <c r="AG294" s="101"/>
      <c r="AH294" s="101"/>
      <c r="AI294" s="101"/>
      <c r="AJ294" s="101"/>
      <c r="AK294" s="101"/>
      <c r="AL294" s="101"/>
      <c r="AM294" s="101"/>
      <c r="AN294" s="101"/>
      <c r="AO294" s="101"/>
      <c r="AP294" s="101"/>
      <c r="AQ294" s="101"/>
      <c r="AR294" s="101"/>
      <c r="AS294" s="101"/>
      <c r="AT294" s="101"/>
      <c r="AU294" s="101"/>
      <c r="AV294" s="101"/>
      <c r="AW294" s="101"/>
      <c r="AX294" s="101"/>
      <c r="AY294" s="101"/>
      <c r="AZ294" s="101"/>
      <c r="BA294" s="101"/>
      <c r="BB294" s="101"/>
      <c r="BC294" s="101"/>
      <c r="BD294" s="101"/>
      <c r="BE294" s="101"/>
      <c r="BF294" s="101"/>
      <c r="BG294" s="101"/>
      <c r="BH294" s="101"/>
      <c r="BI294" s="101"/>
      <c r="BJ294" s="101"/>
      <c r="BK294" s="101"/>
      <c r="BL294" s="101"/>
      <c r="BM294" s="101"/>
      <c r="BN294" s="101"/>
      <c r="BO294" s="101"/>
      <c r="BP294" s="101"/>
      <c r="BQ294" s="101"/>
      <c r="BR294" s="101"/>
      <c r="BS294" s="101"/>
      <c r="BT294" s="101"/>
    </row>
    <row r="295" spans="1:72" ht="12" customHeight="1">
      <c r="A295" s="120"/>
      <c r="B295" s="116" t="s">
        <v>301</v>
      </c>
      <c r="C295" s="235"/>
      <c r="D295" s="236"/>
      <c r="E295" s="278">
        <v>1</v>
      </c>
      <c r="F295" s="278">
        <v>3</v>
      </c>
      <c r="G295" s="278">
        <v>5</v>
      </c>
      <c r="H295" s="278">
        <v>1</v>
      </c>
      <c r="I295" s="278">
        <v>1</v>
      </c>
      <c r="J295" s="278">
        <v>4</v>
      </c>
      <c r="K295" s="236">
        <v>0</v>
      </c>
      <c r="L295" s="278">
        <v>1</v>
      </c>
      <c r="M295" s="278">
        <v>2</v>
      </c>
      <c r="N295" s="278">
        <v>1</v>
      </c>
      <c r="O295" s="236"/>
      <c r="P295" s="236"/>
      <c r="Q295" s="236"/>
      <c r="R295" s="237"/>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c r="AX295" s="101"/>
      <c r="AY295" s="101"/>
      <c r="AZ295" s="101"/>
      <c r="BA295" s="101"/>
      <c r="BB295" s="101"/>
      <c r="BC295" s="101"/>
      <c r="BD295" s="101"/>
      <c r="BE295" s="101"/>
      <c r="BF295" s="101"/>
      <c r="BG295" s="101"/>
      <c r="BH295" s="101"/>
      <c r="BI295" s="101"/>
      <c r="BJ295" s="101"/>
      <c r="BK295" s="101"/>
      <c r="BL295" s="101"/>
      <c r="BM295" s="101"/>
      <c r="BN295" s="101"/>
      <c r="BO295" s="101"/>
      <c r="BP295" s="101"/>
      <c r="BQ295" s="101"/>
      <c r="BR295" s="101"/>
      <c r="BS295" s="101"/>
      <c r="BT295" s="101"/>
    </row>
    <row r="296" spans="1:72" ht="12" customHeight="1">
      <c r="A296" s="120"/>
      <c r="B296" s="116" t="s">
        <v>302</v>
      </c>
      <c r="C296" s="235"/>
      <c r="D296" s="236"/>
      <c r="E296" s="236"/>
      <c r="F296" s="236"/>
      <c r="G296" s="236"/>
      <c r="H296" s="278">
        <v>1</v>
      </c>
      <c r="I296" s="236"/>
      <c r="J296" s="278">
        <v>1</v>
      </c>
      <c r="K296" s="236"/>
      <c r="L296" s="236"/>
      <c r="M296" s="236"/>
      <c r="N296" s="236"/>
      <c r="O296" s="236"/>
      <c r="P296" s="236"/>
      <c r="Q296" s="236"/>
      <c r="R296" s="237"/>
      <c r="S296" s="101"/>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01"/>
      <c r="AW296" s="101"/>
      <c r="AX296" s="101"/>
      <c r="AY296" s="101"/>
      <c r="AZ296" s="101"/>
      <c r="BA296" s="101"/>
      <c r="BB296" s="101"/>
      <c r="BC296" s="101"/>
      <c r="BD296" s="101"/>
      <c r="BE296" s="101"/>
      <c r="BF296" s="101"/>
      <c r="BG296" s="101"/>
      <c r="BH296" s="101"/>
      <c r="BI296" s="101"/>
      <c r="BJ296" s="101"/>
      <c r="BK296" s="101"/>
      <c r="BL296" s="101"/>
      <c r="BM296" s="101"/>
      <c r="BN296" s="101"/>
      <c r="BO296" s="101"/>
      <c r="BP296" s="101"/>
      <c r="BQ296" s="101"/>
      <c r="BR296" s="101"/>
      <c r="BS296" s="101"/>
      <c r="BT296" s="101"/>
    </row>
    <row r="297" spans="1:72" ht="12" customHeight="1">
      <c r="A297" s="120"/>
      <c r="B297" s="121" t="s">
        <v>303</v>
      </c>
      <c r="C297" s="282">
        <v>95</v>
      </c>
      <c r="D297" s="283">
        <v>262</v>
      </c>
      <c r="E297" s="283">
        <v>234</v>
      </c>
      <c r="F297" s="283">
        <v>260</v>
      </c>
      <c r="G297" s="283">
        <v>165</v>
      </c>
      <c r="H297" s="283">
        <v>102</v>
      </c>
      <c r="I297" s="283">
        <v>110</v>
      </c>
      <c r="J297" s="283">
        <v>142</v>
      </c>
      <c r="K297" s="283">
        <v>107</v>
      </c>
      <c r="L297" s="283">
        <v>133</v>
      </c>
      <c r="M297" s="283">
        <v>201</v>
      </c>
      <c r="N297" s="283">
        <v>141</v>
      </c>
      <c r="O297" s="283">
        <v>90</v>
      </c>
      <c r="P297" s="283">
        <v>57</v>
      </c>
      <c r="Q297" s="283">
        <v>48</v>
      </c>
      <c r="R297" s="255"/>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c r="AW297" s="101"/>
      <c r="AX297" s="101"/>
      <c r="AY297" s="101"/>
      <c r="AZ297" s="101"/>
      <c r="BA297" s="101"/>
      <c r="BB297" s="101"/>
      <c r="BC297" s="101"/>
      <c r="BD297" s="101"/>
      <c r="BE297" s="101"/>
      <c r="BF297" s="101"/>
      <c r="BG297" s="101"/>
      <c r="BH297" s="101"/>
      <c r="BI297" s="101"/>
      <c r="BJ297" s="101"/>
      <c r="BK297" s="101"/>
      <c r="BL297" s="101"/>
      <c r="BM297" s="101"/>
      <c r="BN297" s="101"/>
      <c r="BO297" s="101"/>
      <c r="BP297" s="101"/>
      <c r="BQ297" s="101"/>
      <c r="BR297" s="101"/>
      <c r="BS297" s="101"/>
      <c r="BT297" s="101"/>
    </row>
    <row r="298" spans="1:72" ht="12" customHeight="1">
      <c r="A298" s="120"/>
      <c r="B298" s="116" t="s">
        <v>250</v>
      </c>
      <c r="C298" s="277">
        <v>7</v>
      </c>
      <c r="D298" s="278">
        <v>50</v>
      </c>
      <c r="E298" s="278">
        <v>35</v>
      </c>
      <c r="F298" s="278">
        <v>63</v>
      </c>
      <c r="G298" s="278">
        <v>39</v>
      </c>
      <c r="H298" s="278">
        <v>19</v>
      </c>
      <c r="I298" s="278">
        <v>25</v>
      </c>
      <c r="J298" s="278">
        <v>27</v>
      </c>
      <c r="K298" s="278">
        <v>18</v>
      </c>
      <c r="L298" s="278">
        <v>8</v>
      </c>
      <c r="M298" s="278">
        <v>15</v>
      </c>
      <c r="N298" s="278">
        <v>1</v>
      </c>
      <c r="O298" s="278">
        <v>2</v>
      </c>
      <c r="P298" s="278">
        <v>1</v>
      </c>
      <c r="Q298" s="236"/>
      <c r="R298" s="237"/>
      <c r="S298" s="236"/>
      <c r="T298" s="101"/>
      <c r="U298" s="101"/>
      <c r="V298" s="101"/>
      <c r="W298" s="101"/>
      <c r="X298" s="101"/>
      <c r="Y298" s="101"/>
      <c r="Z298" s="101"/>
      <c r="AA298" s="101"/>
      <c r="AB298" s="101"/>
      <c r="AC298" s="101"/>
      <c r="AD298" s="101"/>
      <c r="AE298" s="101"/>
      <c r="AF298" s="101"/>
      <c r="AG298" s="101"/>
      <c r="AH298" s="101"/>
      <c r="AI298" s="101"/>
      <c r="AJ298" s="101"/>
      <c r="AK298" s="101"/>
      <c r="AL298" s="101"/>
      <c r="AM298" s="101"/>
      <c r="AN298" s="101"/>
      <c r="AO298" s="101"/>
      <c r="AP298" s="101"/>
      <c r="AQ298" s="101"/>
      <c r="AR298" s="101"/>
      <c r="AS298" s="101"/>
      <c r="AT298" s="101"/>
      <c r="AU298" s="101"/>
      <c r="AV298" s="101"/>
      <c r="AW298" s="101"/>
      <c r="AX298" s="101"/>
      <c r="AY298" s="101"/>
      <c r="AZ298" s="101"/>
      <c r="BA298" s="101"/>
      <c r="BB298" s="101"/>
      <c r="BC298" s="101"/>
      <c r="BD298" s="101"/>
      <c r="BE298" s="101"/>
      <c r="BF298" s="101"/>
      <c r="BG298" s="101"/>
      <c r="BH298" s="101"/>
      <c r="BI298" s="101"/>
      <c r="BJ298" s="101"/>
      <c r="BK298" s="101"/>
      <c r="BL298" s="101"/>
      <c r="BM298" s="101"/>
      <c r="BN298" s="101"/>
      <c r="BO298" s="101"/>
      <c r="BP298" s="101"/>
      <c r="BQ298" s="101"/>
      <c r="BR298" s="101"/>
      <c r="BS298" s="101"/>
      <c r="BT298" s="101"/>
    </row>
    <row r="299" spans="1:72" ht="12" customHeight="1">
      <c r="A299" s="120"/>
      <c r="B299" s="116" t="s">
        <v>251</v>
      </c>
      <c r="C299" s="235"/>
      <c r="D299" s="278">
        <v>1</v>
      </c>
      <c r="E299" s="278">
        <v>2</v>
      </c>
      <c r="F299" s="278">
        <v>5</v>
      </c>
      <c r="G299" s="236">
        <v>0</v>
      </c>
      <c r="H299" s="278">
        <v>3</v>
      </c>
      <c r="I299" s="278">
        <v>9</v>
      </c>
      <c r="J299" s="278">
        <v>2</v>
      </c>
      <c r="K299" s="236"/>
      <c r="L299" s="278">
        <v>1</v>
      </c>
      <c r="M299" s="278">
        <v>6</v>
      </c>
      <c r="N299" s="278">
        <v>1</v>
      </c>
      <c r="O299" s="236"/>
      <c r="P299" s="236"/>
      <c r="Q299" s="236"/>
      <c r="R299" s="237"/>
      <c r="S299" s="101"/>
      <c r="T299" s="101"/>
      <c r="U299" s="101"/>
      <c r="V299" s="101"/>
      <c r="W299" s="101"/>
      <c r="X299" s="101"/>
      <c r="Y299" s="101"/>
      <c r="Z299" s="101"/>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V299" s="101"/>
      <c r="AW299" s="101"/>
      <c r="AX299" s="101"/>
      <c r="AY299" s="101"/>
      <c r="AZ299" s="101"/>
      <c r="BA299" s="101"/>
      <c r="BB299" s="101"/>
      <c r="BC299" s="101"/>
      <c r="BD299" s="101"/>
      <c r="BE299" s="101"/>
      <c r="BF299" s="101"/>
      <c r="BG299" s="101"/>
      <c r="BH299" s="101"/>
      <c r="BI299" s="101"/>
      <c r="BJ299" s="101"/>
      <c r="BK299" s="101"/>
      <c r="BL299" s="101"/>
      <c r="BM299" s="101"/>
      <c r="BN299" s="101"/>
      <c r="BO299" s="101"/>
      <c r="BP299" s="101"/>
      <c r="BQ299" s="101"/>
      <c r="BR299" s="101"/>
      <c r="BS299" s="101"/>
      <c r="BT299" s="101"/>
    </row>
    <row r="300" spans="1:72" ht="12" customHeight="1">
      <c r="A300" s="120"/>
      <c r="B300" s="116" t="s">
        <v>252</v>
      </c>
      <c r="C300" s="235"/>
      <c r="D300" s="236"/>
      <c r="E300" s="278">
        <v>1</v>
      </c>
      <c r="F300" s="236"/>
      <c r="G300" s="278">
        <v>1</v>
      </c>
      <c r="H300" s="236"/>
      <c r="I300" s="278">
        <v>5</v>
      </c>
      <c r="J300" s="278">
        <v>1</v>
      </c>
      <c r="K300" s="236"/>
      <c r="L300" s="236"/>
      <c r="M300" s="278">
        <v>1</v>
      </c>
      <c r="N300" s="236"/>
      <c r="O300" s="236"/>
      <c r="P300" s="236"/>
      <c r="Q300" s="236"/>
      <c r="R300" s="237"/>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c r="AW300" s="101"/>
      <c r="AX300" s="101"/>
      <c r="AY300" s="101"/>
      <c r="AZ300" s="101"/>
      <c r="BA300" s="101"/>
      <c r="BB300" s="101"/>
      <c r="BC300" s="101"/>
      <c r="BD300" s="101"/>
      <c r="BE300" s="101"/>
      <c r="BF300" s="101"/>
      <c r="BG300" s="101"/>
      <c r="BH300" s="101"/>
      <c r="BI300" s="101"/>
      <c r="BJ300" s="101"/>
      <c r="BK300" s="101"/>
      <c r="BL300" s="101"/>
      <c r="BM300" s="101"/>
      <c r="BN300" s="101"/>
      <c r="BO300" s="101"/>
      <c r="BP300" s="101"/>
      <c r="BQ300" s="101"/>
      <c r="BR300" s="101"/>
      <c r="BS300" s="101"/>
      <c r="BT300" s="101"/>
    </row>
    <row r="301" spans="1:72" ht="12" customHeight="1">
      <c r="A301" s="120"/>
      <c r="B301" s="138" t="s">
        <v>253</v>
      </c>
      <c r="C301" s="235"/>
      <c r="D301" s="236"/>
      <c r="E301" s="236"/>
      <c r="F301" s="236"/>
      <c r="G301" s="236"/>
      <c r="H301" s="236"/>
      <c r="I301" s="236"/>
      <c r="J301" s="236"/>
      <c r="K301" s="236"/>
      <c r="L301" s="236"/>
      <c r="M301" s="236"/>
      <c r="N301" s="236"/>
      <c r="O301" s="236"/>
      <c r="P301" s="236"/>
      <c r="Q301" s="236"/>
      <c r="R301" s="237"/>
      <c r="S301" s="101"/>
      <c r="T301" s="101"/>
      <c r="U301" s="101"/>
      <c r="V301" s="101"/>
      <c r="W301" s="101"/>
      <c r="X301" s="101"/>
      <c r="Y301" s="101"/>
      <c r="Z301" s="1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1"/>
      <c r="AW301" s="101"/>
      <c r="AX301" s="101"/>
      <c r="AY301" s="101"/>
      <c r="AZ301" s="101"/>
      <c r="BA301" s="101"/>
      <c r="BB301" s="101"/>
      <c r="BC301" s="101"/>
      <c r="BD301" s="101"/>
      <c r="BE301" s="101"/>
      <c r="BF301" s="101"/>
      <c r="BG301" s="101"/>
      <c r="BH301" s="101"/>
      <c r="BI301" s="101"/>
      <c r="BJ301" s="101"/>
      <c r="BK301" s="101"/>
      <c r="BL301" s="101"/>
      <c r="BM301" s="101"/>
      <c r="BN301" s="101"/>
      <c r="BO301" s="101"/>
      <c r="BP301" s="101"/>
      <c r="BQ301" s="101"/>
      <c r="BR301" s="101"/>
      <c r="BS301" s="101"/>
      <c r="BT301" s="101"/>
    </row>
    <row r="302" spans="1:72" ht="12" customHeight="1">
      <c r="A302" s="120"/>
      <c r="B302" s="138" t="s">
        <v>254</v>
      </c>
      <c r="C302" s="235"/>
      <c r="D302" s="236"/>
      <c r="E302" s="236"/>
      <c r="F302" s="236"/>
      <c r="G302" s="236"/>
      <c r="H302" s="236"/>
      <c r="I302" s="236"/>
      <c r="J302" s="236"/>
      <c r="K302" s="236"/>
      <c r="L302" s="236"/>
      <c r="M302" s="236"/>
      <c r="N302" s="236"/>
      <c r="O302" s="236"/>
      <c r="P302" s="236"/>
      <c r="Q302" s="236"/>
      <c r="R302" s="237"/>
      <c r="S302" s="101"/>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V302" s="101"/>
      <c r="AW302" s="101"/>
      <c r="AX302" s="101"/>
      <c r="AY302" s="101"/>
      <c r="AZ302" s="101"/>
      <c r="BA302" s="101"/>
      <c r="BB302" s="101"/>
      <c r="BC302" s="101"/>
      <c r="BD302" s="101"/>
      <c r="BE302" s="101"/>
      <c r="BF302" s="101"/>
      <c r="BG302" s="101"/>
      <c r="BH302" s="101"/>
      <c r="BI302" s="101"/>
      <c r="BJ302" s="101"/>
      <c r="BK302" s="101"/>
      <c r="BL302" s="101"/>
      <c r="BM302" s="101"/>
      <c r="BN302" s="101"/>
      <c r="BO302" s="101"/>
      <c r="BP302" s="101"/>
      <c r="BQ302" s="101"/>
      <c r="BR302" s="101"/>
      <c r="BS302" s="101"/>
      <c r="BT302" s="101"/>
    </row>
    <row r="303" spans="1:72" ht="12" customHeight="1">
      <c r="A303" s="120"/>
      <c r="B303" s="138" t="s">
        <v>255</v>
      </c>
      <c r="C303" s="235"/>
      <c r="D303" s="236"/>
      <c r="E303" s="236"/>
      <c r="F303" s="236"/>
      <c r="G303" s="236"/>
      <c r="H303" s="236"/>
      <c r="I303" s="236"/>
      <c r="J303" s="236"/>
      <c r="K303" s="236"/>
      <c r="L303" s="236"/>
      <c r="M303" s="236"/>
      <c r="N303" s="236"/>
      <c r="O303" s="236"/>
      <c r="P303" s="236"/>
      <c r="Q303" s="236"/>
      <c r="R303" s="237"/>
      <c r="S303" s="101"/>
      <c r="T303" s="101"/>
      <c r="U303" s="101"/>
      <c r="V303" s="101"/>
      <c r="W303" s="101"/>
      <c r="X303" s="101"/>
      <c r="Y303" s="101"/>
      <c r="Z303" s="101"/>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V303" s="101"/>
      <c r="AW303" s="101"/>
      <c r="AX303" s="101"/>
      <c r="AY303" s="101"/>
      <c r="AZ303" s="101"/>
      <c r="BA303" s="101"/>
      <c r="BB303" s="101"/>
      <c r="BC303" s="101"/>
      <c r="BD303" s="101"/>
      <c r="BE303" s="101"/>
      <c r="BF303" s="101"/>
      <c r="BG303" s="101"/>
      <c r="BH303" s="101"/>
      <c r="BI303" s="101"/>
      <c r="BJ303" s="101"/>
      <c r="BK303" s="101"/>
      <c r="BL303" s="101"/>
      <c r="BM303" s="101"/>
      <c r="BN303" s="101"/>
      <c r="BO303" s="101"/>
      <c r="BP303" s="101"/>
      <c r="BQ303" s="101"/>
      <c r="BR303" s="101"/>
      <c r="BS303" s="101"/>
      <c r="BT303" s="101"/>
    </row>
    <row r="304" spans="1:72" ht="12" customHeight="1">
      <c r="A304" s="120"/>
      <c r="B304" s="202" t="s">
        <v>256</v>
      </c>
      <c r="C304" s="242"/>
      <c r="D304" s="243"/>
      <c r="E304" s="243"/>
      <c r="F304" s="243"/>
      <c r="G304" s="243"/>
      <c r="H304" s="243"/>
      <c r="I304" s="243"/>
      <c r="J304" s="243"/>
      <c r="K304" s="243"/>
      <c r="L304" s="243"/>
      <c r="M304" s="243"/>
      <c r="N304" s="243"/>
      <c r="O304" s="243"/>
      <c r="P304" s="243"/>
      <c r="Q304" s="243"/>
      <c r="R304" s="244"/>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c r="AW304" s="101"/>
      <c r="AX304" s="101"/>
      <c r="AY304" s="101"/>
      <c r="AZ304" s="101"/>
      <c r="BA304" s="101"/>
      <c r="BB304" s="101"/>
      <c r="BC304" s="101"/>
      <c r="BD304" s="101"/>
      <c r="BE304" s="101"/>
      <c r="BF304" s="101"/>
      <c r="BG304" s="101"/>
      <c r="BH304" s="101"/>
      <c r="BI304" s="101"/>
      <c r="BJ304" s="101"/>
      <c r="BK304" s="101"/>
      <c r="BL304" s="101"/>
      <c r="BM304" s="101"/>
      <c r="BN304" s="101"/>
      <c r="BO304" s="101"/>
      <c r="BP304" s="101"/>
      <c r="BQ304" s="101"/>
      <c r="BR304" s="101"/>
      <c r="BS304" s="101"/>
      <c r="BT304" s="101"/>
    </row>
    <row r="305" spans="1:72" ht="12" customHeight="1">
      <c r="A305" s="120"/>
      <c r="B305" s="185" t="s">
        <v>10</v>
      </c>
      <c r="C305" s="235"/>
      <c r="D305" s="236"/>
      <c r="E305" s="236"/>
      <c r="F305" s="236"/>
      <c r="G305" s="236"/>
      <c r="H305" s="236"/>
      <c r="I305" s="236"/>
      <c r="J305" s="236"/>
      <c r="K305" s="236"/>
      <c r="L305" s="236"/>
      <c r="M305" s="236"/>
      <c r="N305" s="236"/>
      <c r="O305" s="236"/>
      <c r="P305" s="236"/>
      <c r="Q305" s="236"/>
      <c r="R305" s="237"/>
      <c r="S305" s="101"/>
      <c r="T305" s="101"/>
      <c r="U305" s="101"/>
      <c r="V305" s="101"/>
      <c r="W305" s="101"/>
      <c r="X305" s="101"/>
      <c r="Y305" s="101"/>
      <c r="Z305" s="101"/>
      <c r="AA305" s="101"/>
      <c r="AB305" s="101"/>
      <c r="AC305" s="101"/>
      <c r="AD305" s="101"/>
      <c r="AE305" s="101"/>
      <c r="AF305" s="101"/>
      <c r="AG305" s="101"/>
      <c r="AH305" s="101"/>
      <c r="AI305" s="101"/>
      <c r="AJ305" s="101"/>
      <c r="AK305" s="101"/>
      <c r="AL305" s="101"/>
      <c r="AM305" s="101"/>
      <c r="AN305" s="101"/>
      <c r="AO305" s="101"/>
      <c r="AP305" s="101"/>
      <c r="AQ305" s="101"/>
      <c r="AR305" s="101"/>
      <c r="AS305" s="101"/>
      <c r="AT305" s="101"/>
      <c r="AU305" s="101"/>
      <c r="AV305" s="101"/>
      <c r="AW305" s="101"/>
      <c r="AX305" s="101"/>
      <c r="AY305" s="101"/>
      <c r="AZ305" s="101"/>
      <c r="BA305" s="101"/>
      <c r="BB305" s="101"/>
      <c r="BC305" s="101"/>
      <c r="BD305" s="101"/>
      <c r="BE305" s="101"/>
      <c r="BF305" s="101"/>
      <c r="BG305" s="101"/>
      <c r="BH305" s="101"/>
      <c r="BI305" s="101"/>
      <c r="BJ305" s="101"/>
      <c r="BK305" s="101"/>
      <c r="BL305" s="101"/>
      <c r="BM305" s="101"/>
      <c r="BN305" s="101"/>
      <c r="BO305" s="101"/>
      <c r="BP305" s="101"/>
      <c r="BQ305" s="101"/>
      <c r="BR305" s="101"/>
      <c r="BS305" s="101"/>
      <c r="BT305" s="101"/>
    </row>
    <row r="306" spans="1:72" ht="12" customHeight="1">
      <c r="A306" s="120"/>
      <c r="B306" s="145" t="s">
        <v>11</v>
      </c>
      <c r="C306" s="277">
        <v>1</v>
      </c>
      <c r="D306" s="278">
        <v>1</v>
      </c>
      <c r="E306" s="278">
        <v>2</v>
      </c>
      <c r="F306" s="236"/>
      <c r="G306" s="236"/>
      <c r="H306" s="236"/>
      <c r="I306" s="236"/>
      <c r="J306" s="236"/>
      <c r="K306" s="236"/>
      <c r="L306" s="236"/>
      <c r="M306" s="236"/>
      <c r="N306" s="236"/>
      <c r="O306" s="236"/>
      <c r="P306" s="236"/>
      <c r="Q306" s="236"/>
      <c r="R306" s="237"/>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c r="AW306" s="101"/>
      <c r="AX306" s="101"/>
      <c r="AY306" s="101"/>
      <c r="AZ306" s="101"/>
      <c r="BA306" s="101"/>
      <c r="BB306" s="101"/>
      <c r="BC306" s="101"/>
      <c r="BD306" s="101"/>
      <c r="BE306" s="101"/>
      <c r="BF306" s="101"/>
      <c r="BG306" s="101"/>
      <c r="BH306" s="101"/>
      <c r="BI306" s="101"/>
      <c r="BJ306" s="101"/>
      <c r="BK306" s="101"/>
      <c r="BL306" s="101"/>
      <c r="BM306" s="101"/>
      <c r="BN306" s="101"/>
      <c r="BO306" s="101"/>
      <c r="BP306" s="101"/>
      <c r="BQ306" s="101"/>
      <c r="BR306" s="101"/>
      <c r="BS306" s="101"/>
      <c r="BT306" s="101"/>
    </row>
    <row r="307" spans="1:72" ht="12" customHeight="1">
      <c r="A307" s="120"/>
      <c r="B307" s="145" t="s">
        <v>259</v>
      </c>
      <c r="C307" s="277">
        <v>2</v>
      </c>
      <c r="D307" s="278">
        <v>5</v>
      </c>
      <c r="E307" s="236"/>
      <c r="F307" s="236"/>
      <c r="G307" s="278">
        <v>1</v>
      </c>
      <c r="H307" s="278">
        <v>1</v>
      </c>
      <c r="I307" s="236"/>
      <c r="J307" s="278">
        <v>1</v>
      </c>
      <c r="K307" s="236"/>
      <c r="L307" s="278">
        <v>3</v>
      </c>
      <c r="M307" s="236"/>
      <c r="N307" s="236"/>
      <c r="O307" s="236"/>
      <c r="P307" s="236"/>
      <c r="Q307" s="236"/>
      <c r="R307" s="237"/>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c r="AW307" s="101"/>
      <c r="AX307" s="101"/>
      <c r="AY307" s="101"/>
      <c r="AZ307" s="101"/>
      <c r="BA307" s="101"/>
      <c r="BB307" s="101"/>
      <c r="BC307" s="101"/>
      <c r="BD307" s="101"/>
      <c r="BE307" s="101"/>
      <c r="BF307" s="101"/>
      <c r="BG307" s="101"/>
      <c r="BH307" s="101"/>
      <c r="BI307" s="101"/>
      <c r="BJ307" s="101"/>
      <c r="BK307" s="101"/>
      <c r="BL307" s="101"/>
      <c r="BM307" s="101"/>
      <c r="BN307" s="101"/>
      <c r="BO307" s="101"/>
      <c r="BP307" s="101"/>
      <c r="BQ307" s="101"/>
      <c r="BR307" s="101"/>
      <c r="BS307" s="101"/>
      <c r="BT307" s="101"/>
    </row>
    <row r="308" spans="1:72" ht="12" customHeight="1">
      <c r="A308" s="120"/>
      <c r="B308" s="145" t="s">
        <v>13</v>
      </c>
      <c r="C308" s="235"/>
      <c r="D308" s="236"/>
      <c r="E308" s="236"/>
      <c r="F308" s="236"/>
      <c r="G308" s="236"/>
      <c r="H308" s="236"/>
      <c r="I308" s="236"/>
      <c r="J308" s="236"/>
      <c r="K308" s="236"/>
      <c r="L308" s="236"/>
      <c r="M308" s="236"/>
      <c r="N308" s="236"/>
      <c r="O308" s="236"/>
      <c r="P308" s="236"/>
      <c r="Q308" s="236"/>
      <c r="R308" s="237"/>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c r="AX308" s="101"/>
      <c r="AY308" s="101"/>
      <c r="AZ308" s="101"/>
      <c r="BA308" s="101"/>
      <c r="BB308" s="101"/>
      <c r="BC308" s="101"/>
      <c r="BD308" s="101"/>
      <c r="BE308" s="101"/>
      <c r="BF308" s="101"/>
      <c r="BG308" s="101"/>
      <c r="BH308" s="101"/>
      <c r="BI308" s="101"/>
      <c r="BJ308" s="101"/>
      <c r="BK308" s="101"/>
      <c r="BL308" s="101"/>
      <c r="BM308" s="101"/>
      <c r="BN308" s="101"/>
      <c r="BO308" s="101"/>
      <c r="BP308" s="101"/>
      <c r="BQ308" s="101"/>
      <c r="BR308" s="101"/>
      <c r="BS308" s="101"/>
      <c r="BT308" s="101"/>
    </row>
    <row r="309" spans="1:72" ht="12" customHeight="1">
      <c r="A309" s="120"/>
      <c r="B309" s="116" t="s">
        <v>260</v>
      </c>
      <c r="C309" s="277">
        <v>1</v>
      </c>
      <c r="D309" s="278">
        <v>7</v>
      </c>
      <c r="E309" s="278">
        <v>8</v>
      </c>
      <c r="F309" s="278">
        <v>11</v>
      </c>
      <c r="G309" s="278">
        <v>6</v>
      </c>
      <c r="H309" s="278">
        <v>15</v>
      </c>
      <c r="I309" s="278">
        <v>8</v>
      </c>
      <c r="J309" s="278">
        <v>13</v>
      </c>
      <c r="K309" s="278">
        <v>3</v>
      </c>
      <c r="L309" s="236"/>
      <c r="M309" s="236"/>
      <c r="N309" s="236"/>
      <c r="O309" s="236"/>
      <c r="P309" s="236"/>
      <c r="Q309" s="236"/>
      <c r="R309" s="237"/>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c r="AW309" s="101"/>
      <c r="AX309" s="101"/>
      <c r="AY309" s="101"/>
      <c r="AZ309" s="101"/>
      <c r="BA309" s="101"/>
      <c r="BB309" s="101"/>
      <c r="BC309" s="101"/>
      <c r="BD309" s="101"/>
      <c r="BE309" s="101"/>
      <c r="BF309" s="101"/>
      <c r="BG309" s="101"/>
      <c r="BH309" s="101"/>
      <c r="BI309" s="101"/>
      <c r="BJ309" s="101"/>
      <c r="BK309" s="101"/>
      <c r="BL309" s="101"/>
      <c r="BM309" s="101"/>
      <c r="BN309" s="101"/>
      <c r="BO309" s="101"/>
      <c r="BP309" s="101"/>
      <c r="BQ309" s="101"/>
      <c r="BR309" s="101"/>
      <c r="BS309" s="101"/>
      <c r="BT309" s="101"/>
    </row>
    <row r="310" spans="1:72" ht="12" customHeight="1">
      <c r="A310" s="120"/>
      <c r="B310" s="143" t="s">
        <v>304</v>
      </c>
      <c r="C310" s="284">
        <v>3</v>
      </c>
      <c r="D310" s="285">
        <v>7</v>
      </c>
      <c r="E310" s="285">
        <v>4</v>
      </c>
      <c r="F310" s="285">
        <v>3</v>
      </c>
      <c r="G310" s="285">
        <v>7</v>
      </c>
      <c r="H310" s="285">
        <v>3</v>
      </c>
      <c r="I310" s="285">
        <v>1</v>
      </c>
      <c r="J310" s="285">
        <v>3</v>
      </c>
      <c r="K310" s="285">
        <v>5</v>
      </c>
      <c r="L310" s="259"/>
      <c r="M310" s="259"/>
      <c r="N310" s="285">
        <v>1</v>
      </c>
      <c r="O310" s="259"/>
      <c r="P310" s="259"/>
      <c r="Q310" s="259"/>
      <c r="R310" s="260"/>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c r="AW310" s="101"/>
      <c r="AX310" s="101"/>
      <c r="AY310" s="101"/>
      <c r="AZ310" s="101"/>
      <c r="BA310" s="101"/>
      <c r="BB310" s="101"/>
      <c r="BC310" s="101"/>
      <c r="BD310" s="101"/>
      <c r="BE310" s="101"/>
      <c r="BF310" s="101"/>
      <c r="BG310" s="101"/>
      <c r="BH310" s="101"/>
      <c r="BI310" s="101"/>
      <c r="BJ310" s="101"/>
      <c r="BK310" s="101"/>
      <c r="BL310" s="101"/>
      <c r="BM310" s="101"/>
      <c r="BN310" s="101"/>
      <c r="BO310" s="101"/>
      <c r="BP310" s="101"/>
      <c r="BQ310" s="101"/>
      <c r="BR310" s="101"/>
      <c r="BS310" s="101"/>
      <c r="BT310" s="101"/>
    </row>
    <row r="311" spans="1:72" ht="12" customHeight="1">
      <c r="A311" s="120"/>
      <c r="B311" s="247" t="s">
        <v>305</v>
      </c>
      <c r="C311" s="239"/>
      <c r="D311" s="240"/>
      <c r="E311" s="240"/>
      <c r="F311" s="240"/>
      <c r="G311" s="240"/>
      <c r="H311" s="240"/>
      <c r="I311" s="240"/>
      <c r="J311" s="240"/>
      <c r="K311" s="240"/>
      <c r="L311" s="240"/>
      <c r="M311" s="240"/>
      <c r="N311" s="240"/>
      <c r="O311" s="240"/>
      <c r="P311" s="240"/>
      <c r="Q311" s="240"/>
      <c r="R311" s="241"/>
      <c r="S311" s="101"/>
      <c r="T311" s="101"/>
      <c r="U311" s="101"/>
      <c r="V311" s="101"/>
      <c r="W311" s="101"/>
      <c r="X311" s="101"/>
      <c r="Y311" s="101"/>
      <c r="Z311" s="101"/>
      <c r="AA311" s="101"/>
      <c r="AB311" s="101"/>
      <c r="AC311" s="101"/>
      <c r="AD311" s="101"/>
      <c r="AE311" s="101"/>
      <c r="AF311" s="101"/>
      <c r="AG311" s="101"/>
      <c r="AH311" s="101"/>
      <c r="AI311" s="101"/>
      <c r="AJ311" s="101"/>
      <c r="AK311" s="101"/>
      <c r="AL311" s="101"/>
      <c r="AM311" s="101"/>
      <c r="AN311" s="101"/>
      <c r="AO311" s="101"/>
      <c r="AP311" s="101"/>
      <c r="AQ311" s="101"/>
      <c r="AR311" s="101"/>
      <c r="AS311" s="101"/>
      <c r="AT311" s="101"/>
      <c r="AU311" s="101"/>
      <c r="AV311" s="101"/>
      <c r="AW311" s="101"/>
      <c r="AX311" s="101"/>
      <c r="AY311" s="101"/>
      <c r="AZ311" s="101"/>
      <c r="BA311" s="101"/>
      <c r="BB311" s="101"/>
      <c r="BC311" s="101"/>
      <c r="BD311" s="101"/>
      <c r="BE311" s="101"/>
      <c r="BF311" s="101"/>
      <c r="BG311" s="101"/>
      <c r="BH311" s="101"/>
      <c r="BI311" s="101"/>
      <c r="BJ311" s="101"/>
      <c r="BK311" s="101"/>
      <c r="BL311" s="101"/>
      <c r="BM311" s="101"/>
      <c r="BN311" s="101"/>
      <c r="BO311" s="101"/>
      <c r="BP311" s="101"/>
      <c r="BQ311" s="101"/>
      <c r="BR311" s="101"/>
      <c r="BS311" s="101"/>
      <c r="BT311" s="101"/>
    </row>
    <row r="312" spans="1:72" ht="12" customHeight="1">
      <c r="A312" s="120"/>
      <c r="B312" s="247" t="s">
        <v>306</v>
      </c>
      <c r="C312" s="239"/>
      <c r="D312" s="240"/>
      <c r="E312" s="240"/>
      <c r="F312" s="240"/>
      <c r="G312" s="240"/>
      <c r="H312" s="240"/>
      <c r="I312" s="240"/>
      <c r="J312" s="240"/>
      <c r="K312" s="240"/>
      <c r="L312" s="240"/>
      <c r="M312" s="240"/>
      <c r="N312" s="240"/>
      <c r="O312" s="240"/>
      <c r="P312" s="240"/>
      <c r="Q312" s="240"/>
      <c r="R312" s="24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c r="AW312" s="101"/>
      <c r="AX312" s="101"/>
      <c r="AY312" s="101"/>
      <c r="AZ312" s="101"/>
      <c r="BA312" s="101"/>
      <c r="BB312" s="101"/>
      <c r="BC312" s="101"/>
      <c r="BD312" s="101"/>
      <c r="BE312" s="101"/>
      <c r="BF312" s="101"/>
      <c r="BG312" s="101"/>
      <c r="BH312" s="101"/>
      <c r="BI312" s="101"/>
      <c r="BJ312" s="101"/>
      <c r="BK312" s="101"/>
      <c r="BL312" s="101"/>
      <c r="BM312" s="101"/>
      <c r="BN312" s="101"/>
      <c r="BO312" s="101"/>
      <c r="BP312" s="101"/>
      <c r="BQ312" s="101"/>
      <c r="BR312" s="101"/>
      <c r="BS312" s="101"/>
      <c r="BT312" s="101"/>
    </row>
    <row r="313" spans="1:72" ht="12" customHeight="1">
      <c r="A313" s="120"/>
      <c r="B313" s="247" t="s">
        <v>307</v>
      </c>
      <c r="C313" s="239"/>
      <c r="D313" s="240"/>
      <c r="E313" s="240"/>
      <c r="F313" s="240"/>
      <c r="G313" s="240"/>
      <c r="H313" s="240"/>
      <c r="I313" s="240"/>
      <c r="J313" s="240"/>
      <c r="K313" s="240"/>
      <c r="L313" s="240"/>
      <c r="M313" s="240"/>
      <c r="N313" s="240"/>
      <c r="O313" s="240"/>
      <c r="P313" s="240"/>
      <c r="Q313" s="240"/>
      <c r="R313" s="24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c r="AW313" s="101"/>
      <c r="AX313" s="101"/>
      <c r="AY313" s="101"/>
      <c r="AZ313" s="101"/>
      <c r="BA313" s="101"/>
      <c r="BB313" s="101"/>
      <c r="BC313" s="101"/>
      <c r="BD313" s="101"/>
      <c r="BE313" s="101"/>
      <c r="BF313" s="101"/>
      <c r="BG313" s="101"/>
      <c r="BH313" s="101"/>
      <c r="BI313" s="101"/>
      <c r="BJ313" s="101"/>
      <c r="BK313" s="101"/>
      <c r="BL313" s="101"/>
      <c r="BM313" s="101"/>
      <c r="BN313" s="101"/>
      <c r="BO313" s="101"/>
      <c r="BP313" s="101"/>
      <c r="BQ313" s="101"/>
      <c r="BR313" s="101"/>
      <c r="BS313" s="101"/>
      <c r="BT313" s="101"/>
    </row>
    <row r="314" spans="1:72" ht="12" customHeight="1">
      <c r="A314" s="120"/>
      <c r="B314" s="180" t="s">
        <v>315</v>
      </c>
      <c r="C314" s="239"/>
      <c r="D314" s="240"/>
      <c r="E314" s="240"/>
      <c r="F314" s="240"/>
      <c r="G314" s="240"/>
      <c r="H314" s="286">
        <v>1</v>
      </c>
      <c r="I314" s="286">
        <v>1</v>
      </c>
      <c r="J314" s="240"/>
      <c r="K314" s="240"/>
      <c r="L314" s="286">
        <v>1</v>
      </c>
      <c r="M314" s="240"/>
      <c r="N314" s="240"/>
      <c r="O314" s="240"/>
      <c r="P314" s="240"/>
      <c r="Q314" s="240"/>
      <c r="R314" s="241"/>
      <c r="S314" s="101"/>
      <c r="T314" s="101"/>
      <c r="U314" s="101"/>
      <c r="V314" s="101"/>
      <c r="W314" s="101"/>
      <c r="X314" s="101"/>
      <c r="Y314" s="101"/>
      <c r="Z314" s="101"/>
      <c r="AA314" s="101"/>
      <c r="AB314" s="101"/>
      <c r="AC314" s="101"/>
      <c r="AD314" s="101"/>
      <c r="AE314" s="101"/>
      <c r="AF314" s="101"/>
      <c r="AG314" s="101"/>
      <c r="AH314" s="101"/>
      <c r="AI314" s="101"/>
      <c r="AJ314" s="101"/>
      <c r="AK314" s="101"/>
      <c r="AL314" s="101"/>
      <c r="AM314" s="101"/>
      <c r="AN314" s="101"/>
      <c r="AO314" s="101"/>
      <c r="AP314" s="101"/>
      <c r="AQ314" s="101"/>
      <c r="AR314" s="101"/>
      <c r="AS314" s="101"/>
      <c r="AT314" s="101"/>
      <c r="AU314" s="101"/>
      <c r="AV314" s="101"/>
      <c r="AW314" s="101"/>
      <c r="AX314" s="101"/>
      <c r="AY314" s="101"/>
      <c r="AZ314" s="101"/>
      <c r="BA314" s="101"/>
      <c r="BB314" s="101"/>
      <c r="BC314" s="101"/>
      <c r="BD314" s="101"/>
      <c r="BE314" s="101"/>
      <c r="BF314" s="101"/>
      <c r="BG314" s="101"/>
      <c r="BH314" s="101"/>
      <c r="BI314" s="101"/>
      <c r="BJ314" s="101"/>
      <c r="BK314" s="101"/>
      <c r="BL314" s="101"/>
      <c r="BM314" s="101"/>
      <c r="BN314" s="101"/>
      <c r="BO314" s="101"/>
      <c r="BP314" s="101"/>
      <c r="BQ314" s="101"/>
      <c r="BR314" s="101"/>
      <c r="BS314" s="101"/>
      <c r="BT314" s="101"/>
    </row>
    <row r="315" spans="1:72" ht="12" customHeight="1">
      <c r="A315" s="120"/>
      <c r="B315" s="247" t="s">
        <v>309</v>
      </c>
      <c r="C315" s="239"/>
      <c r="D315" s="240"/>
      <c r="E315" s="240"/>
      <c r="F315" s="240"/>
      <c r="G315" s="240"/>
      <c r="H315" s="240"/>
      <c r="I315" s="240"/>
      <c r="J315" s="240"/>
      <c r="K315" s="240"/>
      <c r="L315" s="240"/>
      <c r="M315" s="240"/>
      <c r="N315" s="240"/>
      <c r="O315" s="240"/>
      <c r="P315" s="240"/>
      <c r="Q315" s="240"/>
      <c r="R315" s="24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c r="AX315" s="101"/>
      <c r="AY315" s="101"/>
      <c r="AZ315" s="101"/>
      <c r="BA315" s="101"/>
      <c r="BB315" s="101"/>
      <c r="BC315" s="101"/>
      <c r="BD315" s="101"/>
      <c r="BE315" s="101"/>
      <c r="BF315" s="101"/>
      <c r="BG315" s="101"/>
      <c r="BH315" s="101"/>
      <c r="BI315" s="101"/>
      <c r="BJ315" s="101"/>
      <c r="BK315" s="101"/>
      <c r="BL315" s="101"/>
      <c r="BM315" s="101"/>
      <c r="BN315" s="101"/>
      <c r="BO315" s="101"/>
      <c r="BP315" s="101"/>
      <c r="BQ315" s="101"/>
      <c r="BR315" s="101"/>
      <c r="BS315" s="101"/>
      <c r="BT315" s="101"/>
    </row>
    <row r="316" spans="1:72" ht="12" customHeight="1">
      <c r="A316" s="120"/>
      <c r="B316" s="238" t="s">
        <v>48</v>
      </c>
      <c r="C316" s="239"/>
      <c r="D316" s="240"/>
      <c r="E316" s="240"/>
      <c r="F316" s="240"/>
      <c r="G316" s="240"/>
      <c r="H316" s="240"/>
      <c r="I316" s="240"/>
      <c r="J316" s="240"/>
      <c r="K316" s="240"/>
      <c r="L316" s="240"/>
      <c r="M316" s="240"/>
      <c r="N316" s="240"/>
      <c r="O316" s="240"/>
      <c r="P316" s="240"/>
      <c r="Q316" s="240"/>
      <c r="R316" s="24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c r="AW316" s="101"/>
      <c r="AX316" s="101"/>
      <c r="AY316" s="101"/>
      <c r="AZ316" s="101"/>
      <c r="BA316" s="101"/>
      <c r="BB316" s="101"/>
      <c r="BC316" s="101"/>
      <c r="BD316" s="101"/>
      <c r="BE316" s="101"/>
      <c r="BF316" s="101"/>
      <c r="BG316" s="101"/>
      <c r="BH316" s="101"/>
      <c r="BI316" s="101"/>
      <c r="BJ316" s="101"/>
      <c r="BK316" s="101"/>
      <c r="BL316" s="101"/>
      <c r="BM316" s="101"/>
      <c r="BN316" s="101"/>
      <c r="BO316" s="101"/>
      <c r="BP316" s="101"/>
      <c r="BQ316" s="101"/>
      <c r="BR316" s="101"/>
      <c r="BS316" s="101"/>
      <c r="BT316" s="101"/>
    </row>
    <row r="317" spans="1:72" ht="12" customHeight="1">
      <c r="A317" s="120"/>
      <c r="B317" s="247" t="s">
        <v>49</v>
      </c>
      <c r="C317" s="239"/>
      <c r="D317" s="240"/>
      <c r="E317" s="240"/>
      <c r="F317" s="240"/>
      <c r="G317" s="240"/>
      <c r="H317" s="240"/>
      <c r="I317" s="240"/>
      <c r="J317" s="240"/>
      <c r="K317" s="240"/>
      <c r="L317" s="240"/>
      <c r="M317" s="240"/>
      <c r="N317" s="240"/>
      <c r="O317" s="240"/>
      <c r="P317" s="240"/>
      <c r="Q317" s="240"/>
      <c r="R317" s="241"/>
      <c r="S317" s="101"/>
      <c r="T317" s="101"/>
      <c r="U317" s="101"/>
      <c r="V317" s="101"/>
      <c r="W317" s="101"/>
      <c r="X317" s="101"/>
      <c r="Y317" s="101"/>
      <c r="Z317" s="101"/>
      <c r="AA317" s="101"/>
      <c r="AB317" s="101"/>
      <c r="AC317" s="101"/>
      <c r="AD317" s="101"/>
      <c r="AE317" s="101"/>
      <c r="AF317" s="101"/>
      <c r="AG317" s="101"/>
      <c r="AH317" s="101"/>
      <c r="AI317" s="101"/>
      <c r="AJ317" s="101"/>
      <c r="AK317" s="101"/>
      <c r="AL317" s="101"/>
      <c r="AM317" s="101"/>
      <c r="AN317" s="101"/>
      <c r="AO317" s="101"/>
      <c r="AP317" s="101"/>
      <c r="AQ317" s="101"/>
      <c r="AR317" s="101"/>
      <c r="AS317" s="101"/>
      <c r="AT317" s="101"/>
      <c r="AU317" s="101"/>
      <c r="AV317" s="101"/>
      <c r="AW317" s="101"/>
      <c r="AX317" s="101"/>
      <c r="AY317" s="101"/>
      <c r="AZ317" s="101"/>
      <c r="BA317" s="101"/>
      <c r="BB317" s="101"/>
      <c r="BC317" s="101"/>
      <c r="BD317" s="101"/>
      <c r="BE317" s="101"/>
      <c r="BF317" s="101"/>
      <c r="BG317" s="101"/>
      <c r="BH317" s="101"/>
      <c r="BI317" s="101"/>
      <c r="BJ317" s="101"/>
      <c r="BK317" s="101"/>
      <c r="BL317" s="101"/>
      <c r="BM317" s="101"/>
      <c r="BN317" s="101"/>
      <c r="BO317" s="101"/>
      <c r="BP317" s="101"/>
      <c r="BQ317" s="101"/>
      <c r="BR317" s="101"/>
      <c r="BS317" s="101"/>
      <c r="BT317" s="101"/>
    </row>
    <row r="318" spans="1:72" ht="12" customHeight="1">
      <c r="A318" s="120"/>
      <c r="B318" s="116" t="s">
        <v>310</v>
      </c>
      <c r="C318" s="277">
        <v>14</v>
      </c>
      <c r="D318" s="278">
        <v>8</v>
      </c>
      <c r="E318" s="278">
        <v>8</v>
      </c>
      <c r="F318" s="278">
        <v>13</v>
      </c>
      <c r="G318" s="278">
        <v>23</v>
      </c>
      <c r="H318" s="278">
        <v>17</v>
      </c>
      <c r="I318" s="278">
        <v>4</v>
      </c>
      <c r="J318" s="278">
        <v>15</v>
      </c>
      <c r="K318" s="278">
        <v>8</v>
      </c>
      <c r="L318" s="278">
        <v>1</v>
      </c>
      <c r="M318" s="278"/>
      <c r="N318" s="236"/>
      <c r="O318" s="236"/>
      <c r="P318" s="236"/>
      <c r="Q318" s="236"/>
      <c r="R318" s="237"/>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1"/>
      <c r="AW318" s="101"/>
      <c r="AX318" s="101"/>
      <c r="AY318" s="101"/>
      <c r="AZ318" s="101"/>
      <c r="BA318" s="101"/>
      <c r="BB318" s="101"/>
      <c r="BC318" s="101"/>
      <c r="BD318" s="101"/>
      <c r="BE318" s="101"/>
      <c r="BF318" s="101"/>
      <c r="BG318" s="101"/>
      <c r="BH318" s="101"/>
      <c r="BI318" s="101"/>
      <c r="BJ318" s="101"/>
      <c r="BK318" s="101"/>
      <c r="BL318" s="101"/>
      <c r="BM318" s="101"/>
      <c r="BN318" s="101"/>
      <c r="BO318" s="101"/>
      <c r="BP318" s="101"/>
      <c r="BQ318" s="101"/>
      <c r="BR318" s="101"/>
      <c r="BS318" s="101"/>
      <c r="BT318" s="101"/>
    </row>
    <row r="319" spans="1:72" ht="12" customHeight="1">
      <c r="A319" s="120"/>
      <c r="B319" s="138" t="s">
        <v>311</v>
      </c>
      <c r="C319" s="235"/>
      <c r="D319" s="236"/>
      <c r="E319" s="236"/>
      <c r="F319" s="236"/>
      <c r="G319" s="236"/>
      <c r="H319" s="236"/>
      <c r="I319" s="236"/>
      <c r="J319" s="236"/>
      <c r="K319" s="236"/>
      <c r="L319" s="236"/>
      <c r="M319" s="236"/>
      <c r="N319" s="236"/>
      <c r="O319" s="236"/>
      <c r="P319" s="236"/>
      <c r="Q319" s="236"/>
      <c r="R319" s="237"/>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row>
    <row r="320" spans="1:72" ht="12" customHeight="1">
      <c r="A320" s="120"/>
      <c r="B320" s="138" t="s">
        <v>312</v>
      </c>
      <c r="C320" s="235"/>
      <c r="D320" s="236"/>
      <c r="E320" s="236"/>
      <c r="F320" s="236"/>
      <c r="G320" s="236"/>
      <c r="H320" s="236"/>
      <c r="I320" s="236"/>
      <c r="J320" s="236"/>
      <c r="K320" s="236"/>
      <c r="L320" s="236"/>
      <c r="M320" s="236"/>
      <c r="N320" s="236"/>
      <c r="O320" s="236"/>
      <c r="P320" s="236"/>
      <c r="Q320" s="236"/>
      <c r="R320" s="237"/>
      <c r="S320" s="101"/>
      <c r="T320" s="101"/>
      <c r="U320" s="101"/>
      <c r="V320" s="101"/>
      <c r="W320" s="101"/>
      <c r="X320" s="101"/>
      <c r="Y320" s="101"/>
      <c r="Z320" s="101"/>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V320" s="101"/>
      <c r="AW320" s="101"/>
      <c r="AX320" s="101"/>
      <c r="AY320" s="101"/>
      <c r="AZ320" s="101"/>
      <c r="BA320" s="101"/>
      <c r="BB320" s="101"/>
      <c r="BC320" s="101"/>
      <c r="BD320" s="101"/>
      <c r="BE320" s="101"/>
      <c r="BF320" s="101"/>
      <c r="BG320" s="101"/>
      <c r="BH320" s="101"/>
      <c r="BI320" s="101"/>
      <c r="BJ320" s="101"/>
      <c r="BK320" s="101"/>
      <c r="BL320" s="101"/>
      <c r="BM320" s="101"/>
      <c r="BN320" s="101"/>
      <c r="BO320" s="101"/>
      <c r="BP320" s="101"/>
      <c r="BQ320" s="101"/>
      <c r="BR320" s="101"/>
      <c r="BS320" s="101"/>
      <c r="BT320" s="101"/>
    </row>
    <row r="321" spans="1:72" ht="12" customHeight="1">
      <c r="A321" s="120"/>
      <c r="B321" s="138" t="s">
        <v>313</v>
      </c>
      <c r="C321" s="235"/>
      <c r="D321" s="236"/>
      <c r="E321" s="236"/>
      <c r="F321" s="236"/>
      <c r="G321" s="236"/>
      <c r="H321" s="236"/>
      <c r="I321" s="236"/>
      <c r="J321" s="236"/>
      <c r="K321" s="236"/>
      <c r="L321" s="236"/>
      <c r="M321" s="236"/>
      <c r="N321" s="236"/>
      <c r="O321" s="236"/>
      <c r="P321" s="236"/>
      <c r="Q321" s="236"/>
      <c r="R321" s="237"/>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c r="AW321" s="101"/>
      <c r="AX321" s="101"/>
      <c r="AY321" s="101"/>
      <c r="AZ321" s="101"/>
      <c r="BA321" s="101"/>
      <c r="BB321" s="101"/>
      <c r="BC321" s="101"/>
      <c r="BD321" s="101"/>
      <c r="BE321" s="101"/>
      <c r="BF321" s="101"/>
      <c r="BG321" s="101"/>
      <c r="BH321" s="101"/>
      <c r="BI321" s="101"/>
      <c r="BJ321" s="101"/>
      <c r="BK321" s="101"/>
      <c r="BL321" s="101"/>
      <c r="BM321" s="101"/>
      <c r="BN321" s="101"/>
      <c r="BO321" s="101"/>
      <c r="BP321" s="101"/>
      <c r="BQ321" s="101"/>
      <c r="BR321" s="101"/>
      <c r="BS321" s="101"/>
      <c r="BT321" s="101"/>
    </row>
    <row r="322" spans="1:72" ht="12" customHeight="1">
      <c r="A322" s="120"/>
      <c r="B322" s="238" t="s">
        <v>37</v>
      </c>
      <c r="C322" s="239"/>
      <c r="D322" s="240"/>
      <c r="E322" s="240"/>
      <c r="F322" s="240"/>
      <c r="G322" s="240"/>
      <c r="H322" s="240"/>
      <c r="I322" s="240"/>
      <c r="J322" s="240"/>
      <c r="K322" s="240"/>
      <c r="L322" s="240"/>
      <c r="M322" s="240"/>
      <c r="N322" s="240"/>
      <c r="O322" s="240"/>
      <c r="P322" s="240"/>
      <c r="Q322" s="240"/>
      <c r="R322" s="24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c r="AW322" s="101"/>
      <c r="AX322" s="101"/>
      <c r="AY322" s="101"/>
      <c r="AZ322" s="101"/>
      <c r="BA322" s="101"/>
      <c r="BB322" s="101"/>
      <c r="BC322" s="101"/>
      <c r="BD322" s="101"/>
      <c r="BE322" s="101"/>
      <c r="BF322" s="101"/>
      <c r="BG322" s="101"/>
      <c r="BH322" s="101"/>
      <c r="BI322" s="101"/>
      <c r="BJ322" s="101"/>
      <c r="BK322" s="101"/>
      <c r="BL322" s="101"/>
      <c r="BM322" s="101"/>
      <c r="BN322" s="101"/>
      <c r="BO322" s="101"/>
      <c r="BP322" s="101"/>
      <c r="BQ322" s="101"/>
      <c r="BR322" s="101"/>
      <c r="BS322" s="101"/>
      <c r="BT322" s="101"/>
    </row>
    <row r="323" spans="1:72" ht="12" customHeight="1">
      <c r="A323" s="120"/>
      <c r="B323" s="238" t="s">
        <v>38</v>
      </c>
      <c r="C323" s="239"/>
      <c r="D323" s="240"/>
      <c r="E323" s="240"/>
      <c r="F323" s="240"/>
      <c r="G323" s="240"/>
      <c r="H323" s="240"/>
      <c r="I323" s="240"/>
      <c r="J323" s="240"/>
      <c r="K323" s="240"/>
      <c r="L323" s="240"/>
      <c r="M323" s="240"/>
      <c r="N323" s="240"/>
      <c r="O323" s="240"/>
      <c r="P323" s="240"/>
      <c r="Q323" s="240"/>
      <c r="R323" s="24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101"/>
      <c r="AW323" s="101"/>
      <c r="AX323" s="101"/>
      <c r="AY323" s="101"/>
      <c r="AZ323" s="101"/>
      <c r="BA323" s="101"/>
      <c r="BB323" s="101"/>
      <c r="BC323" s="101"/>
      <c r="BD323" s="101"/>
      <c r="BE323" s="101"/>
      <c r="BF323" s="101"/>
      <c r="BG323" s="101"/>
      <c r="BH323" s="101"/>
      <c r="BI323" s="101"/>
      <c r="BJ323" s="101"/>
      <c r="BK323" s="101"/>
      <c r="BL323" s="101"/>
      <c r="BM323" s="101"/>
      <c r="BN323" s="101"/>
      <c r="BO323" s="101"/>
      <c r="BP323" s="101"/>
      <c r="BQ323" s="101"/>
      <c r="BR323" s="101"/>
      <c r="BS323" s="101"/>
      <c r="BT323" s="101"/>
    </row>
    <row r="324" spans="1:72" ht="12" customHeight="1">
      <c r="A324" s="120"/>
      <c r="B324" s="238" t="s">
        <v>39</v>
      </c>
      <c r="C324" s="239"/>
      <c r="D324" s="240"/>
      <c r="E324" s="240"/>
      <c r="F324" s="240"/>
      <c r="G324" s="240"/>
      <c r="H324" s="240"/>
      <c r="I324" s="240"/>
      <c r="J324" s="240"/>
      <c r="K324" s="240"/>
      <c r="L324" s="240"/>
      <c r="M324" s="240"/>
      <c r="N324" s="240"/>
      <c r="O324" s="240"/>
      <c r="P324" s="240"/>
      <c r="Q324" s="240"/>
      <c r="R324" s="241"/>
      <c r="S324" s="101"/>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01"/>
      <c r="AW324" s="101"/>
      <c r="AX324" s="101"/>
      <c r="AY324" s="101"/>
      <c r="AZ324" s="101"/>
      <c r="BA324" s="101"/>
      <c r="BB324" s="101"/>
      <c r="BC324" s="101"/>
      <c r="BD324" s="101"/>
      <c r="BE324" s="101"/>
      <c r="BF324" s="101"/>
      <c r="BG324" s="101"/>
      <c r="BH324" s="101"/>
      <c r="BI324" s="101"/>
      <c r="BJ324" s="101"/>
      <c r="BK324" s="101"/>
      <c r="BL324" s="101"/>
      <c r="BM324" s="101"/>
      <c r="BN324" s="101"/>
      <c r="BO324" s="101"/>
      <c r="BP324" s="101"/>
      <c r="BQ324" s="101"/>
      <c r="BR324" s="101"/>
      <c r="BS324" s="101"/>
      <c r="BT324" s="101"/>
    </row>
    <row r="325" spans="1:72" ht="12" customHeight="1">
      <c r="A325" s="120"/>
      <c r="B325" s="238" t="s">
        <v>40</v>
      </c>
      <c r="C325" s="239"/>
      <c r="D325" s="240"/>
      <c r="E325" s="240"/>
      <c r="F325" s="240"/>
      <c r="G325" s="240"/>
      <c r="H325" s="240"/>
      <c r="I325" s="240"/>
      <c r="J325" s="240"/>
      <c r="K325" s="240"/>
      <c r="L325" s="240"/>
      <c r="M325" s="240"/>
      <c r="N325" s="240"/>
      <c r="O325" s="240"/>
      <c r="P325" s="240"/>
      <c r="Q325" s="240"/>
      <c r="R325" s="24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c r="AW325" s="101"/>
      <c r="AX325" s="101"/>
      <c r="AY325" s="101"/>
      <c r="AZ325" s="101"/>
      <c r="BA325" s="101"/>
      <c r="BB325" s="101"/>
      <c r="BC325" s="101"/>
      <c r="BD325" s="101"/>
      <c r="BE325" s="101"/>
      <c r="BF325" s="101"/>
      <c r="BG325" s="101"/>
      <c r="BH325" s="101"/>
      <c r="BI325" s="101"/>
      <c r="BJ325" s="101"/>
      <c r="BK325" s="101"/>
      <c r="BL325" s="101"/>
      <c r="BM325" s="101"/>
      <c r="BN325" s="101"/>
      <c r="BO325" s="101"/>
      <c r="BP325" s="101"/>
      <c r="BQ325" s="101"/>
      <c r="BR325" s="101"/>
      <c r="BS325" s="101"/>
      <c r="BT325" s="101"/>
    </row>
    <row r="326" spans="1:72" ht="12" customHeight="1">
      <c r="A326" s="120"/>
      <c r="B326" s="249" t="s">
        <v>41</v>
      </c>
      <c r="C326" s="250"/>
      <c r="D326" s="251"/>
      <c r="E326" s="251"/>
      <c r="F326" s="251"/>
      <c r="G326" s="251"/>
      <c r="H326" s="251"/>
      <c r="I326" s="251"/>
      <c r="J326" s="251"/>
      <c r="K326" s="251"/>
      <c r="L326" s="251"/>
      <c r="M326" s="251"/>
      <c r="N326" s="251"/>
      <c r="O326" s="251"/>
      <c r="P326" s="251"/>
      <c r="Q326" s="251"/>
      <c r="R326" s="252"/>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c r="AX326" s="101"/>
      <c r="AY326" s="101"/>
      <c r="AZ326" s="101"/>
      <c r="BA326" s="101"/>
      <c r="BB326" s="101"/>
      <c r="BC326" s="101"/>
      <c r="BD326" s="101"/>
      <c r="BE326" s="101"/>
      <c r="BF326" s="101"/>
      <c r="BG326" s="101"/>
      <c r="BH326" s="101"/>
      <c r="BI326" s="101"/>
      <c r="BJ326" s="101"/>
      <c r="BK326" s="101"/>
      <c r="BL326" s="101"/>
      <c r="BM326" s="101"/>
      <c r="BN326" s="101"/>
      <c r="BO326" s="101"/>
      <c r="BP326" s="101"/>
      <c r="BQ326" s="101"/>
      <c r="BR326" s="101"/>
      <c r="BS326" s="101"/>
      <c r="BT326" s="101"/>
    </row>
    <row r="327" spans="1:72" ht="12" customHeight="1">
      <c r="A327" s="142" t="s">
        <v>116</v>
      </c>
      <c r="B327" s="181" t="s">
        <v>214</v>
      </c>
      <c r="C327" s="235">
        <v>10</v>
      </c>
      <c r="D327" s="236">
        <v>19</v>
      </c>
      <c r="E327" s="236">
        <v>18</v>
      </c>
      <c r="F327" s="236">
        <v>7</v>
      </c>
      <c r="G327" s="236">
        <v>7</v>
      </c>
      <c r="H327" s="236">
        <v>11</v>
      </c>
      <c r="I327" s="236">
        <v>28</v>
      </c>
      <c r="J327" s="236">
        <v>13</v>
      </c>
      <c r="K327" s="236">
        <v>9</v>
      </c>
      <c r="L327" s="236">
        <v>7</v>
      </c>
      <c r="M327" s="236">
        <v>7</v>
      </c>
      <c r="N327" s="236">
        <v>3</v>
      </c>
      <c r="O327" s="236"/>
      <c r="P327" s="236">
        <v>1</v>
      </c>
      <c r="Q327" s="236"/>
      <c r="R327" s="237"/>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c r="AX327" s="101"/>
      <c r="AY327" s="101"/>
      <c r="AZ327" s="101"/>
      <c r="BA327" s="101"/>
      <c r="BB327" s="101"/>
      <c r="BC327" s="101"/>
      <c r="BD327" s="101"/>
      <c r="BE327" s="101"/>
      <c r="BF327" s="101"/>
      <c r="BG327" s="101"/>
      <c r="BH327" s="101"/>
      <c r="BI327" s="101"/>
      <c r="BJ327" s="101"/>
      <c r="BK327" s="101"/>
      <c r="BL327" s="101"/>
      <c r="BM327" s="101"/>
      <c r="BN327" s="101"/>
      <c r="BO327" s="101"/>
      <c r="BP327" s="101"/>
      <c r="BQ327" s="101"/>
      <c r="BR327" s="101"/>
      <c r="BS327" s="101"/>
      <c r="BT327" s="101"/>
    </row>
    <row r="328" spans="1:72" ht="12" customHeight="1">
      <c r="A328" s="120"/>
      <c r="B328" s="116" t="s">
        <v>242</v>
      </c>
      <c r="C328" s="235"/>
      <c r="D328" s="236"/>
      <c r="E328" s="236"/>
      <c r="F328" s="236"/>
      <c r="G328" s="236"/>
      <c r="H328" s="236">
        <v>1</v>
      </c>
      <c r="I328" s="236">
        <v>1</v>
      </c>
      <c r="J328" s="236"/>
      <c r="K328" s="236"/>
      <c r="L328" s="236"/>
      <c r="M328" s="236"/>
      <c r="N328" s="236"/>
      <c r="O328" s="236"/>
      <c r="P328" s="236"/>
      <c r="Q328" s="236"/>
      <c r="R328" s="237"/>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01"/>
      <c r="BI328" s="101"/>
      <c r="BJ328" s="101"/>
      <c r="BK328" s="101"/>
      <c r="BL328" s="101"/>
      <c r="BM328" s="101"/>
      <c r="BN328" s="101"/>
      <c r="BO328" s="101"/>
      <c r="BP328" s="101"/>
      <c r="BQ328" s="101"/>
      <c r="BR328" s="101"/>
      <c r="BS328" s="101"/>
      <c r="BT328" s="101"/>
    </row>
    <row r="329" spans="1:72" ht="12" customHeight="1">
      <c r="A329" s="120"/>
      <c r="B329" s="116" t="s">
        <v>243</v>
      </c>
      <c r="C329" s="235"/>
      <c r="D329" s="236"/>
      <c r="E329" s="236"/>
      <c r="F329" s="236"/>
      <c r="G329" s="236"/>
      <c r="H329" s="236"/>
      <c r="I329" s="236">
        <v>1</v>
      </c>
      <c r="J329" s="236">
        <v>1</v>
      </c>
      <c r="K329" s="236"/>
      <c r="L329" s="236"/>
      <c r="M329" s="236"/>
      <c r="N329" s="236"/>
      <c r="O329" s="236"/>
      <c r="P329" s="236"/>
      <c r="Q329" s="236"/>
      <c r="R329" s="237"/>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01"/>
      <c r="BI329" s="101"/>
      <c r="BJ329" s="101"/>
      <c r="BK329" s="101"/>
      <c r="BL329" s="101"/>
      <c r="BM329" s="101"/>
      <c r="BN329" s="101"/>
      <c r="BO329" s="101"/>
      <c r="BP329" s="101"/>
      <c r="BQ329" s="101"/>
      <c r="BR329" s="101"/>
      <c r="BS329" s="101"/>
      <c r="BT329" s="101"/>
    </row>
    <row r="330" spans="1:72" ht="12" customHeight="1">
      <c r="A330" s="120"/>
      <c r="B330" s="138" t="s">
        <v>244</v>
      </c>
      <c r="C330" s="235"/>
      <c r="D330" s="236"/>
      <c r="E330" s="236"/>
      <c r="F330" s="236"/>
      <c r="G330" s="236"/>
      <c r="H330" s="236"/>
      <c r="I330" s="236"/>
      <c r="J330" s="236"/>
      <c r="K330" s="236"/>
      <c r="L330" s="236"/>
      <c r="M330" s="236"/>
      <c r="N330" s="236"/>
      <c r="O330" s="236"/>
      <c r="P330" s="236"/>
      <c r="Q330" s="236"/>
      <c r="R330" s="237"/>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c r="AX330" s="101"/>
      <c r="AY330" s="101"/>
      <c r="AZ330" s="101"/>
      <c r="BA330" s="101"/>
      <c r="BB330" s="101"/>
      <c r="BC330" s="101"/>
      <c r="BD330" s="101"/>
      <c r="BE330" s="101"/>
      <c r="BF330" s="101"/>
      <c r="BG330" s="101"/>
      <c r="BH330" s="101"/>
      <c r="BI330" s="101"/>
      <c r="BJ330" s="101"/>
      <c r="BK330" s="101"/>
      <c r="BL330" s="101"/>
      <c r="BM330" s="101"/>
      <c r="BN330" s="101"/>
      <c r="BO330" s="101"/>
      <c r="BP330" s="101"/>
      <c r="BQ330" s="101"/>
      <c r="BR330" s="101"/>
      <c r="BS330" s="101"/>
      <c r="BT330" s="101"/>
    </row>
    <row r="331" spans="1:72" ht="12" customHeight="1">
      <c r="A331" s="120"/>
      <c r="B331" s="138" t="s">
        <v>248</v>
      </c>
      <c r="C331" s="235"/>
      <c r="D331" s="236"/>
      <c r="E331" s="236"/>
      <c r="F331" s="236"/>
      <c r="G331" s="236"/>
      <c r="H331" s="236"/>
      <c r="I331" s="236"/>
      <c r="J331" s="236"/>
      <c r="K331" s="236"/>
      <c r="L331" s="236"/>
      <c r="M331" s="236"/>
      <c r="N331" s="236"/>
      <c r="O331" s="236"/>
      <c r="P331" s="236"/>
      <c r="Q331" s="236"/>
      <c r="R331" s="237"/>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1"/>
      <c r="AW331" s="101"/>
      <c r="AX331" s="101"/>
      <c r="AY331" s="101"/>
      <c r="AZ331" s="101"/>
      <c r="BA331" s="101"/>
      <c r="BB331" s="101"/>
      <c r="BC331" s="101"/>
      <c r="BD331" s="101"/>
      <c r="BE331" s="101"/>
      <c r="BF331" s="101"/>
      <c r="BG331" s="101"/>
      <c r="BH331" s="101"/>
      <c r="BI331" s="101"/>
      <c r="BJ331" s="101"/>
      <c r="BK331" s="101"/>
      <c r="BL331" s="101"/>
      <c r="BM331" s="101"/>
      <c r="BN331" s="101"/>
      <c r="BO331" s="101"/>
      <c r="BP331" s="101"/>
      <c r="BQ331" s="101"/>
      <c r="BR331" s="101"/>
      <c r="BS331" s="101"/>
      <c r="BT331" s="101"/>
    </row>
    <row r="332" spans="1:72" ht="12" customHeight="1">
      <c r="A332" s="120"/>
      <c r="B332" s="138" t="s">
        <v>246</v>
      </c>
      <c r="C332" s="235"/>
      <c r="D332" s="236"/>
      <c r="E332" s="236"/>
      <c r="F332" s="236"/>
      <c r="G332" s="236"/>
      <c r="H332" s="236"/>
      <c r="I332" s="236"/>
      <c r="J332" s="236"/>
      <c r="K332" s="236"/>
      <c r="L332" s="236"/>
      <c r="M332" s="236"/>
      <c r="N332" s="236"/>
      <c r="O332" s="236"/>
      <c r="P332" s="236"/>
      <c r="Q332" s="236"/>
      <c r="R332" s="237"/>
      <c r="S332" s="101"/>
      <c r="T332" s="101"/>
      <c r="U332" s="101"/>
      <c r="V332" s="101"/>
      <c r="W332" s="101"/>
      <c r="X332" s="101"/>
      <c r="Y332" s="101"/>
      <c r="Z332" s="101"/>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V332" s="101"/>
      <c r="AW332" s="101"/>
      <c r="AX332" s="101"/>
      <c r="AY332" s="101"/>
      <c r="AZ332" s="101"/>
      <c r="BA332" s="101"/>
      <c r="BB332" s="101"/>
      <c r="BC332" s="101"/>
      <c r="BD332" s="101"/>
      <c r="BE332" s="101"/>
      <c r="BF332" s="101"/>
      <c r="BG332" s="101"/>
      <c r="BH332" s="101"/>
      <c r="BI332" s="101"/>
      <c r="BJ332" s="101"/>
      <c r="BK332" s="101"/>
      <c r="BL332" s="101"/>
      <c r="BM332" s="101"/>
      <c r="BN332" s="101"/>
      <c r="BO332" s="101"/>
      <c r="BP332" s="101"/>
      <c r="BQ332" s="101"/>
      <c r="BR332" s="101"/>
      <c r="BS332" s="101"/>
      <c r="BT332" s="101"/>
    </row>
    <row r="333" spans="1:72" ht="12" customHeight="1">
      <c r="A333" s="120"/>
      <c r="B333" s="121" t="s">
        <v>238</v>
      </c>
      <c r="C333" s="264">
        <v>1</v>
      </c>
      <c r="D333" s="265">
        <v>11</v>
      </c>
      <c r="E333" s="265">
        <v>1</v>
      </c>
      <c r="F333" s="265">
        <v>3</v>
      </c>
      <c r="G333" s="265"/>
      <c r="H333" s="265">
        <v>2</v>
      </c>
      <c r="I333" s="265">
        <v>6</v>
      </c>
      <c r="J333" s="265">
        <v>1</v>
      </c>
      <c r="K333" s="265">
        <v>3</v>
      </c>
      <c r="L333" s="265"/>
      <c r="M333" s="265">
        <v>1</v>
      </c>
      <c r="N333" s="265"/>
      <c r="O333" s="265"/>
      <c r="P333" s="265">
        <v>1</v>
      </c>
      <c r="Q333" s="265"/>
      <c r="R333" s="266"/>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c r="AX333" s="101"/>
      <c r="AY333" s="101"/>
      <c r="AZ333" s="101"/>
      <c r="BA333" s="101"/>
      <c r="BB333" s="101"/>
      <c r="BC333" s="101"/>
      <c r="BD333" s="101"/>
      <c r="BE333" s="101"/>
      <c r="BF333" s="101"/>
      <c r="BG333" s="101"/>
      <c r="BH333" s="101"/>
      <c r="BI333" s="101"/>
      <c r="BJ333" s="101"/>
      <c r="BK333" s="101"/>
      <c r="BL333" s="101"/>
      <c r="BM333" s="101"/>
      <c r="BN333" s="101"/>
      <c r="BO333" s="101"/>
      <c r="BP333" s="101"/>
      <c r="BQ333" s="101"/>
      <c r="BR333" s="101"/>
      <c r="BS333" s="101"/>
      <c r="BT333" s="101"/>
    </row>
    <row r="334" spans="1:72" ht="12" customHeight="1">
      <c r="A334" s="120"/>
      <c r="B334" s="121" t="s">
        <v>239</v>
      </c>
      <c r="C334" s="261"/>
      <c r="D334" s="254"/>
      <c r="E334" s="254"/>
      <c r="F334" s="254"/>
      <c r="G334" s="254"/>
      <c r="H334" s="254"/>
      <c r="I334" s="254"/>
      <c r="J334" s="254"/>
      <c r="K334" s="254">
        <v>1</v>
      </c>
      <c r="L334" s="254"/>
      <c r="M334" s="254"/>
      <c r="N334" s="254"/>
      <c r="O334" s="254"/>
      <c r="P334" s="254"/>
      <c r="Q334" s="254"/>
      <c r="R334" s="255"/>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c r="AW334" s="101"/>
      <c r="AX334" s="101"/>
      <c r="AY334" s="101"/>
      <c r="AZ334" s="101"/>
      <c r="BA334" s="101"/>
      <c r="BB334" s="101"/>
      <c r="BC334" s="101"/>
      <c r="BD334" s="101"/>
      <c r="BE334" s="101"/>
      <c r="BF334" s="101"/>
      <c r="BG334" s="101"/>
      <c r="BH334" s="101"/>
      <c r="BI334" s="101"/>
      <c r="BJ334" s="101"/>
      <c r="BK334" s="101"/>
      <c r="BL334" s="101"/>
      <c r="BM334" s="101"/>
      <c r="BN334" s="101"/>
      <c r="BO334" s="101"/>
      <c r="BP334" s="101"/>
      <c r="BQ334" s="101"/>
      <c r="BR334" s="101"/>
      <c r="BS334" s="101"/>
      <c r="BT334" s="101"/>
    </row>
    <row r="335" spans="1:72" ht="12" customHeight="1">
      <c r="A335" s="120"/>
      <c r="B335" s="116" t="s">
        <v>301</v>
      </c>
      <c r="C335" s="235"/>
      <c r="D335" s="236">
        <v>6</v>
      </c>
      <c r="E335" s="236"/>
      <c r="F335" s="236">
        <v>1</v>
      </c>
      <c r="G335" s="236"/>
      <c r="H335" s="236"/>
      <c r="I335" s="236">
        <v>1</v>
      </c>
      <c r="J335" s="236">
        <v>2</v>
      </c>
      <c r="K335" s="236">
        <v>1</v>
      </c>
      <c r="L335" s="236"/>
      <c r="M335" s="236">
        <v>1</v>
      </c>
      <c r="N335" s="236">
        <v>1</v>
      </c>
      <c r="O335" s="236">
        <v>2</v>
      </c>
      <c r="P335" s="236">
        <v>1</v>
      </c>
      <c r="Q335" s="236">
        <v>1</v>
      </c>
      <c r="R335" s="237"/>
      <c r="S335" s="101"/>
      <c r="T335" s="101"/>
      <c r="U335" s="101"/>
      <c r="V335" s="101"/>
      <c r="W335" s="101"/>
      <c r="X335" s="101"/>
      <c r="Y335" s="101"/>
      <c r="Z335" s="101"/>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V335" s="101"/>
      <c r="AW335" s="101"/>
      <c r="AX335" s="101"/>
      <c r="AY335" s="101"/>
      <c r="AZ335" s="101"/>
      <c r="BA335" s="101"/>
      <c r="BB335" s="101"/>
      <c r="BC335" s="101"/>
      <c r="BD335" s="101"/>
      <c r="BE335" s="101"/>
      <c r="BF335" s="101"/>
      <c r="BG335" s="101"/>
      <c r="BH335" s="101"/>
      <c r="BI335" s="101"/>
      <c r="BJ335" s="101"/>
      <c r="BK335" s="101"/>
      <c r="BL335" s="101"/>
      <c r="BM335" s="101"/>
      <c r="BN335" s="101"/>
      <c r="BO335" s="101"/>
      <c r="BP335" s="101"/>
      <c r="BQ335" s="101"/>
      <c r="BR335" s="101"/>
      <c r="BS335" s="101"/>
      <c r="BT335" s="101"/>
    </row>
    <row r="336" spans="1:72" ht="12" customHeight="1">
      <c r="A336" s="120"/>
      <c r="B336" s="116" t="s">
        <v>302</v>
      </c>
      <c r="C336" s="235"/>
      <c r="D336" s="236"/>
      <c r="E336" s="236"/>
      <c r="F336" s="236"/>
      <c r="G336" s="236"/>
      <c r="H336" s="236"/>
      <c r="I336" s="236"/>
      <c r="J336" s="236"/>
      <c r="K336" s="236"/>
      <c r="L336" s="236"/>
      <c r="M336" s="236"/>
      <c r="N336" s="236"/>
      <c r="O336" s="236"/>
      <c r="P336" s="236"/>
      <c r="Q336" s="236"/>
      <c r="R336" s="237"/>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row>
    <row r="337" spans="1:72" ht="12" customHeight="1">
      <c r="A337" s="120"/>
      <c r="B337" s="121" t="s">
        <v>303</v>
      </c>
      <c r="C337" s="261">
        <v>847</v>
      </c>
      <c r="D337" s="254">
        <v>888</v>
      </c>
      <c r="E337" s="254">
        <v>646</v>
      </c>
      <c r="F337" s="254">
        <v>827</v>
      </c>
      <c r="G337" s="254">
        <v>458</v>
      </c>
      <c r="H337" s="254">
        <v>358</v>
      </c>
      <c r="I337" s="254">
        <v>457</v>
      </c>
      <c r="J337" s="254">
        <v>770</v>
      </c>
      <c r="K337" s="254">
        <v>350</v>
      </c>
      <c r="L337" s="254">
        <v>399</v>
      </c>
      <c r="M337" s="254">
        <v>255</v>
      </c>
      <c r="N337" s="254">
        <v>159</v>
      </c>
      <c r="O337" s="254">
        <v>262</v>
      </c>
      <c r="P337" s="254">
        <v>156</v>
      </c>
      <c r="Q337" s="254">
        <v>141</v>
      </c>
      <c r="R337" s="255">
        <v>15</v>
      </c>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c r="AW337" s="101"/>
      <c r="AX337" s="101"/>
      <c r="AY337" s="101"/>
      <c r="AZ337" s="101"/>
      <c r="BA337" s="101"/>
      <c r="BB337" s="101"/>
      <c r="BC337" s="101"/>
      <c r="BD337" s="101"/>
      <c r="BE337" s="101"/>
      <c r="BF337" s="101"/>
      <c r="BG337" s="101"/>
      <c r="BH337" s="101"/>
      <c r="BI337" s="101"/>
      <c r="BJ337" s="101"/>
      <c r="BK337" s="101"/>
      <c r="BL337" s="101"/>
      <c r="BM337" s="101"/>
      <c r="BN337" s="101"/>
      <c r="BO337" s="101"/>
      <c r="BP337" s="101"/>
      <c r="BQ337" s="101"/>
      <c r="BR337" s="101"/>
      <c r="BS337" s="101"/>
      <c r="BT337" s="101"/>
    </row>
    <row r="338" spans="1:72" ht="12" customHeight="1">
      <c r="A338" s="120"/>
      <c r="B338" s="116" t="s">
        <v>250</v>
      </c>
      <c r="C338" s="235">
        <v>27</v>
      </c>
      <c r="D338" s="236">
        <v>11</v>
      </c>
      <c r="E338" s="236"/>
      <c r="F338" s="236"/>
      <c r="G338" s="236"/>
      <c r="H338" s="236">
        <v>5</v>
      </c>
      <c r="I338" s="236">
        <v>10</v>
      </c>
      <c r="J338" s="236"/>
      <c r="K338" s="236">
        <v>4</v>
      </c>
      <c r="L338" s="236">
        <v>6</v>
      </c>
      <c r="M338" s="236">
        <v>13</v>
      </c>
      <c r="N338" s="236">
        <v>3</v>
      </c>
      <c r="O338" s="236"/>
      <c r="P338" s="236"/>
      <c r="Q338" s="236"/>
      <c r="R338" s="237"/>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c r="AZ338" s="101"/>
      <c r="BA338" s="101"/>
      <c r="BB338" s="101"/>
      <c r="BC338" s="101"/>
      <c r="BD338" s="101"/>
      <c r="BE338" s="101"/>
      <c r="BF338" s="101"/>
      <c r="BG338" s="101"/>
      <c r="BH338" s="101"/>
      <c r="BI338" s="101"/>
      <c r="BJ338" s="101"/>
      <c r="BK338" s="101"/>
      <c r="BL338" s="101"/>
      <c r="BM338" s="101"/>
      <c r="BN338" s="101"/>
      <c r="BO338" s="101"/>
      <c r="BP338" s="101"/>
      <c r="BQ338" s="101"/>
      <c r="BR338" s="101"/>
      <c r="BS338" s="101"/>
      <c r="BT338" s="101"/>
    </row>
    <row r="339" spans="1:72" ht="12" customHeight="1">
      <c r="A339" s="120"/>
      <c r="B339" s="116" t="s">
        <v>251</v>
      </c>
      <c r="C339" s="235">
        <v>0</v>
      </c>
      <c r="D339" s="236">
        <v>2</v>
      </c>
      <c r="E339" s="236"/>
      <c r="F339" s="236"/>
      <c r="G339" s="236"/>
      <c r="H339" s="236">
        <v>1</v>
      </c>
      <c r="I339" s="236">
        <v>1</v>
      </c>
      <c r="J339" s="236"/>
      <c r="K339" s="236"/>
      <c r="L339" s="236">
        <v>1</v>
      </c>
      <c r="M339" s="236">
        <v>1</v>
      </c>
      <c r="N339" s="236"/>
      <c r="O339" s="236"/>
      <c r="P339" s="236"/>
      <c r="Q339" s="236"/>
      <c r="R339" s="237"/>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c r="AZ339" s="101"/>
      <c r="BA339" s="101"/>
      <c r="BB339" s="101"/>
      <c r="BC339" s="101"/>
      <c r="BD339" s="101"/>
      <c r="BE339" s="101"/>
      <c r="BF339" s="101"/>
      <c r="BG339" s="101"/>
      <c r="BH339" s="101"/>
      <c r="BI339" s="101"/>
      <c r="BJ339" s="101"/>
      <c r="BK339" s="101"/>
      <c r="BL339" s="101"/>
      <c r="BM339" s="101"/>
      <c r="BN339" s="101"/>
      <c r="BO339" s="101"/>
      <c r="BP339" s="101"/>
      <c r="BQ339" s="101"/>
      <c r="BR339" s="101"/>
      <c r="BS339" s="101"/>
      <c r="BT339" s="101"/>
    </row>
    <row r="340" spans="1:72" ht="12" customHeight="1">
      <c r="A340" s="120"/>
      <c r="B340" s="116" t="s">
        <v>252</v>
      </c>
      <c r="C340" s="235">
        <v>0</v>
      </c>
      <c r="D340" s="236"/>
      <c r="E340" s="236"/>
      <c r="F340" s="236"/>
      <c r="G340" s="236"/>
      <c r="H340" s="236"/>
      <c r="I340" s="236"/>
      <c r="J340" s="236"/>
      <c r="K340" s="236"/>
      <c r="L340" s="236">
        <v>2</v>
      </c>
      <c r="M340" s="236"/>
      <c r="N340" s="236"/>
      <c r="O340" s="236"/>
      <c r="P340" s="236"/>
      <c r="Q340" s="236"/>
      <c r="R340" s="237"/>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c r="BT340" s="101"/>
    </row>
    <row r="341" spans="1:72" ht="12" customHeight="1">
      <c r="A341" s="120"/>
      <c r="B341" s="116" t="s">
        <v>253</v>
      </c>
      <c r="C341" s="235">
        <v>0</v>
      </c>
      <c r="D341" s="236"/>
      <c r="E341" s="236"/>
      <c r="F341" s="236"/>
      <c r="G341" s="236"/>
      <c r="H341" s="236"/>
      <c r="I341" s="236"/>
      <c r="J341" s="236"/>
      <c r="K341" s="236"/>
      <c r="L341" s="236"/>
      <c r="M341" s="236"/>
      <c r="N341" s="236"/>
      <c r="O341" s="236"/>
      <c r="P341" s="236"/>
      <c r="Q341" s="236"/>
      <c r="R341" s="237"/>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01"/>
      <c r="AW341" s="101"/>
      <c r="AX341" s="101"/>
      <c r="AY341" s="101"/>
      <c r="AZ341" s="101"/>
      <c r="BA341" s="101"/>
      <c r="BB341" s="101"/>
      <c r="BC341" s="101"/>
      <c r="BD341" s="101"/>
      <c r="BE341" s="101"/>
      <c r="BF341" s="101"/>
      <c r="BG341" s="101"/>
      <c r="BH341" s="101"/>
      <c r="BI341" s="101"/>
      <c r="BJ341" s="101"/>
      <c r="BK341" s="101"/>
      <c r="BL341" s="101"/>
      <c r="BM341" s="101"/>
      <c r="BN341" s="101"/>
      <c r="BO341" s="101"/>
      <c r="BP341" s="101"/>
      <c r="BQ341" s="101"/>
      <c r="BR341" s="101"/>
      <c r="BS341" s="101"/>
      <c r="BT341" s="101"/>
    </row>
    <row r="342" spans="1:72" ht="12" customHeight="1">
      <c r="A342" s="120"/>
      <c r="B342" s="116" t="s">
        <v>254</v>
      </c>
      <c r="C342" s="235">
        <v>0</v>
      </c>
      <c r="D342" s="236"/>
      <c r="E342" s="236"/>
      <c r="F342" s="236"/>
      <c r="G342" s="236"/>
      <c r="H342" s="236"/>
      <c r="I342" s="236"/>
      <c r="J342" s="236"/>
      <c r="K342" s="236"/>
      <c r="L342" s="236"/>
      <c r="M342" s="236"/>
      <c r="N342" s="236"/>
      <c r="O342" s="236"/>
      <c r="P342" s="236"/>
      <c r="Q342" s="236"/>
      <c r="R342" s="237"/>
      <c r="S342" s="101"/>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V342" s="101"/>
      <c r="AW342" s="101"/>
      <c r="AX342" s="101"/>
      <c r="AY342" s="101"/>
      <c r="AZ342" s="101"/>
      <c r="BA342" s="101"/>
      <c r="BB342" s="101"/>
      <c r="BC342" s="101"/>
      <c r="BD342" s="101"/>
      <c r="BE342" s="101"/>
      <c r="BF342" s="101"/>
      <c r="BG342" s="101"/>
      <c r="BH342" s="101"/>
      <c r="BI342" s="101"/>
      <c r="BJ342" s="101"/>
      <c r="BK342" s="101"/>
      <c r="BL342" s="101"/>
      <c r="BM342" s="101"/>
      <c r="BN342" s="101"/>
      <c r="BO342" s="101"/>
      <c r="BP342" s="101"/>
      <c r="BQ342" s="101"/>
      <c r="BR342" s="101"/>
      <c r="BS342" s="101"/>
      <c r="BT342" s="101"/>
    </row>
    <row r="343" spans="1:72" ht="12" customHeight="1">
      <c r="A343" s="120"/>
      <c r="B343" s="116" t="s">
        <v>255</v>
      </c>
      <c r="C343" s="235">
        <v>0</v>
      </c>
      <c r="D343" s="236"/>
      <c r="E343" s="236"/>
      <c r="F343" s="236"/>
      <c r="G343" s="236"/>
      <c r="H343" s="236"/>
      <c r="I343" s="236"/>
      <c r="J343" s="236"/>
      <c r="K343" s="236"/>
      <c r="L343" s="236"/>
      <c r="M343" s="236"/>
      <c r="N343" s="236"/>
      <c r="O343" s="236"/>
      <c r="P343" s="236"/>
      <c r="Q343" s="236"/>
      <c r="R343" s="237"/>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c r="AW343" s="101"/>
      <c r="AX343" s="101"/>
      <c r="AY343" s="101"/>
      <c r="AZ343" s="101"/>
      <c r="BA343" s="101"/>
      <c r="BB343" s="101"/>
      <c r="BC343" s="101"/>
      <c r="BD343" s="101"/>
      <c r="BE343" s="101"/>
      <c r="BF343" s="101"/>
      <c r="BG343" s="101"/>
      <c r="BH343" s="101"/>
      <c r="BI343" s="101"/>
      <c r="BJ343" s="101"/>
      <c r="BK343" s="101"/>
      <c r="BL343" s="101"/>
      <c r="BM343" s="101"/>
      <c r="BN343" s="101"/>
      <c r="BO343" s="101"/>
      <c r="BP343" s="101"/>
      <c r="BQ343" s="101"/>
      <c r="BR343" s="101"/>
      <c r="BS343" s="101"/>
      <c r="BT343" s="101"/>
    </row>
    <row r="344" spans="1:72" ht="12" customHeight="1">
      <c r="A344" s="120"/>
      <c r="B344" s="183" t="s">
        <v>256</v>
      </c>
      <c r="C344" s="242">
        <v>0</v>
      </c>
      <c r="D344" s="243"/>
      <c r="E344" s="243"/>
      <c r="F344" s="243"/>
      <c r="G344" s="243"/>
      <c r="H344" s="243"/>
      <c r="I344" s="243"/>
      <c r="J344" s="243"/>
      <c r="K344" s="243"/>
      <c r="L344" s="243"/>
      <c r="M344" s="243"/>
      <c r="N344" s="243"/>
      <c r="O344" s="243"/>
      <c r="P344" s="243"/>
      <c r="Q344" s="243"/>
      <c r="R344" s="244"/>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c r="AX344" s="101"/>
      <c r="AY344" s="101"/>
      <c r="AZ344" s="101"/>
      <c r="BA344" s="101"/>
      <c r="BB344" s="101"/>
      <c r="BC344" s="101"/>
      <c r="BD344" s="101"/>
      <c r="BE344" s="101"/>
      <c r="BF344" s="101"/>
      <c r="BG344" s="101"/>
      <c r="BH344" s="101"/>
      <c r="BI344" s="101"/>
      <c r="BJ344" s="101"/>
      <c r="BK344" s="101"/>
      <c r="BL344" s="101"/>
      <c r="BM344" s="101"/>
      <c r="BN344" s="101"/>
      <c r="BO344" s="101"/>
      <c r="BP344" s="101"/>
      <c r="BQ344" s="101"/>
      <c r="BR344" s="101"/>
      <c r="BS344" s="101"/>
      <c r="BT344" s="101"/>
    </row>
    <row r="345" spans="1:72" ht="12" customHeight="1">
      <c r="A345" s="120"/>
      <c r="B345" s="116" t="s">
        <v>10</v>
      </c>
      <c r="C345" s="235">
        <v>0</v>
      </c>
      <c r="D345" s="236"/>
      <c r="E345" s="236"/>
      <c r="F345" s="236"/>
      <c r="G345" s="236"/>
      <c r="H345" s="236"/>
      <c r="I345" s="236"/>
      <c r="J345" s="236"/>
      <c r="K345" s="236"/>
      <c r="L345" s="236"/>
      <c r="M345" s="236">
        <v>1</v>
      </c>
      <c r="N345" s="236"/>
      <c r="O345" s="236"/>
      <c r="P345" s="236"/>
      <c r="Q345" s="236"/>
      <c r="R345" s="237"/>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c r="AW345" s="101"/>
      <c r="AX345" s="101"/>
      <c r="AY345" s="101"/>
      <c r="AZ345" s="101"/>
      <c r="BA345" s="101"/>
      <c r="BB345" s="101"/>
      <c r="BC345" s="101"/>
      <c r="BD345" s="101"/>
      <c r="BE345" s="101"/>
      <c r="BF345" s="101"/>
      <c r="BG345" s="101"/>
      <c r="BH345" s="101"/>
      <c r="BI345" s="101"/>
      <c r="BJ345" s="101"/>
      <c r="BK345" s="101"/>
      <c r="BL345" s="101"/>
      <c r="BM345" s="101"/>
      <c r="BN345" s="101"/>
      <c r="BO345" s="101"/>
      <c r="BP345" s="101"/>
      <c r="BQ345" s="101"/>
      <c r="BR345" s="101"/>
      <c r="BS345" s="101"/>
      <c r="BT345" s="101"/>
    </row>
    <row r="346" spans="1:72" ht="12" customHeight="1">
      <c r="A346" s="120"/>
      <c r="B346" s="145" t="s">
        <v>11</v>
      </c>
      <c r="C346" s="235">
        <v>0</v>
      </c>
      <c r="D346" s="236"/>
      <c r="E346" s="236"/>
      <c r="F346" s="236"/>
      <c r="G346" s="236"/>
      <c r="H346" s="236"/>
      <c r="I346" s="236"/>
      <c r="J346" s="236"/>
      <c r="K346" s="236"/>
      <c r="L346" s="236"/>
      <c r="M346" s="236"/>
      <c r="N346" s="236"/>
      <c r="O346" s="236"/>
      <c r="P346" s="236"/>
      <c r="Q346" s="236"/>
      <c r="R346" s="237"/>
      <c r="S346" s="101"/>
      <c r="T346" s="101"/>
      <c r="U346" s="101"/>
      <c r="V346" s="101"/>
      <c r="W346" s="101"/>
      <c r="X346" s="101"/>
      <c r="Y346" s="101"/>
      <c r="Z346" s="101"/>
      <c r="AA346" s="101"/>
      <c r="AB346" s="101"/>
      <c r="AC346" s="101"/>
      <c r="AD346" s="101"/>
      <c r="AE346" s="101"/>
      <c r="AF346" s="101"/>
      <c r="AG346" s="101"/>
      <c r="AH346" s="101"/>
      <c r="AI346" s="101"/>
      <c r="AJ346" s="101"/>
      <c r="AK346" s="101"/>
      <c r="AL346" s="101"/>
      <c r="AM346" s="101"/>
      <c r="AN346" s="101"/>
      <c r="AO346" s="101"/>
      <c r="AP346" s="101"/>
      <c r="AQ346" s="101"/>
      <c r="AR346" s="101"/>
      <c r="AS346" s="101"/>
      <c r="AT346" s="101"/>
      <c r="AU346" s="101"/>
      <c r="AV346" s="101"/>
      <c r="AW346" s="101"/>
      <c r="AX346" s="101"/>
      <c r="AY346" s="101"/>
      <c r="AZ346" s="101"/>
      <c r="BA346" s="101"/>
      <c r="BB346" s="101"/>
      <c r="BC346" s="101"/>
      <c r="BD346" s="101"/>
      <c r="BE346" s="101"/>
      <c r="BF346" s="101"/>
      <c r="BG346" s="101"/>
      <c r="BH346" s="101"/>
      <c r="BI346" s="101"/>
      <c r="BJ346" s="101"/>
      <c r="BK346" s="101"/>
      <c r="BL346" s="101"/>
      <c r="BM346" s="101"/>
      <c r="BN346" s="101"/>
      <c r="BO346" s="101"/>
      <c r="BP346" s="101"/>
      <c r="BQ346" s="101"/>
      <c r="BR346" s="101"/>
      <c r="BS346" s="101"/>
      <c r="BT346" s="101"/>
    </row>
    <row r="347" spans="1:72" ht="12" customHeight="1">
      <c r="A347" s="120"/>
      <c r="B347" s="116" t="s">
        <v>259</v>
      </c>
      <c r="C347" s="235">
        <v>0</v>
      </c>
      <c r="D347" s="236"/>
      <c r="E347" s="236"/>
      <c r="F347" s="236"/>
      <c r="G347" s="236"/>
      <c r="H347" s="236"/>
      <c r="I347" s="236">
        <v>1</v>
      </c>
      <c r="J347" s="236"/>
      <c r="K347" s="236"/>
      <c r="L347" s="236"/>
      <c r="M347" s="236"/>
      <c r="N347" s="236"/>
      <c r="O347" s="236"/>
      <c r="P347" s="236"/>
      <c r="Q347" s="236"/>
      <c r="R347" s="237"/>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c r="AW347" s="101"/>
      <c r="AX347" s="101"/>
      <c r="AY347" s="101"/>
      <c r="AZ347" s="101"/>
      <c r="BA347" s="101"/>
      <c r="BB347" s="101"/>
      <c r="BC347" s="101"/>
      <c r="BD347" s="101"/>
      <c r="BE347" s="101"/>
      <c r="BF347" s="101"/>
      <c r="BG347" s="101"/>
      <c r="BH347" s="101"/>
      <c r="BI347" s="101"/>
      <c r="BJ347" s="101"/>
      <c r="BK347" s="101"/>
      <c r="BL347" s="101"/>
      <c r="BM347" s="101"/>
      <c r="BN347" s="101"/>
      <c r="BO347" s="101"/>
      <c r="BP347" s="101"/>
      <c r="BQ347" s="101"/>
      <c r="BR347" s="101"/>
      <c r="BS347" s="101"/>
      <c r="BT347" s="101"/>
    </row>
    <row r="348" spans="1:72" ht="12" customHeight="1">
      <c r="A348" s="120"/>
      <c r="B348" s="116" t="s">
        <v>13</v>
      </c>
      <c r="C348" s="235">
        <v>0</v>
      </c>
      <c r="D348" s="236"/>
      <c r="E348" s="236"/>
      <c r="F348" s="236"/>
      <c r="G348" s="236"/>
      <c r="H348" s="236"/>
      <c r="I348" s="236"/>
      <c r="J348" s="236"/>
      <c r="K348" s="236"/>
      <c r="L348" s="236"/>
      <c r="M348" s="236"/>
      <c r="N348" s="236"/>
      <c r="O348" s="236"/>
      <c r="P348" s="236"/>
      <c r="Q348" s="236"/>
      <c r="R348" s="237"/>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c r="AW348" s="101"/>
      <c r="AX348" s="101"/>
      <c r="AY348" s="101"/>
      <c r="AZ348" s="101"/>
      <c r="BA348" s="101"/>
      <c r="BB348" s="101"/>
      <c r="BC348" s="101"/>
      <c r="BD348" s="101"/>
      <c r="BE348" s="101"/>
      <c r="BF348" s="101"/>
      <c r="BG348" s="101"/>
      <c r="BH348" s="101"/>
      <c r="BI348" s="101"/>
      <c r="BJ348" s="101"/>
      <c r="BK348" s="101"/>
      <c r="BL348" s="101"/>
      <c r="BM348" s="101"/>
      <c r="BN348" s="101"/>
      <c r="BO348" s="101"/>
      <c r="BP348" s="101"/>
      <c r="BQ348" s="101"/>
      <c r="BR348" s="101"/>
      <c r="BS348" s="101"/>
      <c r="BT348" s="101"/>
    </row>
    <row r="349" spans="1:72" ht="12" customHeight="1">
      <c r="A349" s="120"/>
      <c r="B349" s="116" t="s">
        <v>260</v>
      </c>
      <c r="C349" s="235">
        <v>0</v>
      </c>
      <c r="D349" s="236">
        <v>5</v>
      </c>
      <c r="E349" s="236">
        <v>6</v>
      </c>
      <c r="F349" s="236"/>
      <c r="G349" s="236"/>
      <c r="H349" s="236"/>
      <c r="I349" s="236"/>
      <c r="J349" s="236">
        <v>1</v>
      </c>
      <c r="K349" s="236"/>
      <c r="L349" s="236"/>
      <c r="M349" s="236"/>
      <c r="N349" s="236">
        <v>1</v>
      </c>
      <c r="O349" s="236"/>
      <c r="P349" s="236"/>
      <c r="Q349" s="236"/>
      <c r="R349" s="237"/>
      <c r="S349" s="101"/>
      <c r="T349" s="101"/>
      <c r="U349" s="101"/>
      <c r="V349" s="101"/>
      <c r="W349" s="101"/>
      <c r="X349" s="101"/>
      <c r="Y349" s="101"/>
      <c r="Z349" s="101"/>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V349" s="101"/>
      <c r="AW349" s="101"/>
      <c r="AX349" s="101"/>
      <c r="AY349" s="101"/>
      <c r="AZ349" s="101"/>
      <c r="BA349" s="101"/>
      <c r="BB349" s="101"/>
      <c r="BC349" s="101"/>
      <c r="BD349" s="101"/>
      <c r="BE349" s="101"/>
      <c r="BF349" s="101"/>
      <c r="BG349" s="101"/>
      <c r="BH349" s="101"/>
      <c r="BI349" s="101"/>
      <c r="BJ349" s="101"/>
      <c r="BK349" s="101"/>
      <c r="BL349" s="101"/>
      <c r="BM349" s="101"/>
      <c r="BN349" s="101"/>
      <c r="BO349" s="101"/>
      <c r="BP349" s="101"/>
      <c r="BQ349" s="101"/>
      <c r="BR349" s="101"/>
      <c r="BS349" s="101"/>
      <c r="BT349" s="101"/>
    </row>
    <row r="350" spans="1:72" ht="12" customHeight="1">
      <c r="A350" s="120"/>
      <c r="B350" s="276" t="s">
        <v>304</v>
      </c>
      <c r="C350" s="258">
        <v>4</v>
      </c>
      <c r="D350" s="259">
        <v>38</v>
      </c>
      <c r="E350" s="259">
        <v>15</v>
      </c>
      <c r="F350" s="259">
        <v>24</v>
      </c>
      <c r="G350" s="259">
        <v>12</v>
      </c>
      <c r="H350" s="259"/>
      <c r="I350" s="259">
        <v>1</v>
      </c>
      <c r="J350" s="259">
        <v>16</v>
      </c>
      <c r="K350" s="259"/>
      <c r="L350" s="259">
        <v>8</v>
      </c>
      <c r="M350" s="259">
        <v>8</v>
      </c>
      <c r="N350" s="259"/>
      <c r="O350" s="259"/>
      <c r="P350" s="259"/>
      <c r="Q350" s="259">
        <v>1</v>
      </c>
      <c r="R350" s="260">
        <v>1</v>
      </c>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row>
    <row r="351" spans="1:72" ht="12" customHeight="1">
      <c r="A351" s="120"/>
      <c r="B351" s="287" t="s">
        <v>305</v>
      </c>
      <c r="C351" s="239">
        <v>0</v>
      </c>
      <c r="D351" s="240"/>
      <c r="E351" s="240"/>
      <c r="F351" s="240"/>
      <c r="G351" s="240"/>
      <c r="H351" s="240"/>
      <c r="I351" s="240"/>
      <c r="J351" s="240"/>
      <c r="K351" s="240"/>
      <c r="L351" s="240"/>
      <c r="M351" s="240"/>
      <c r="N351" s="240"/>
      <c r="O351" s="240"/>
      <c r="P351" s="240"/>
      <c r="Q351" s="240"/>
      <c r="R351" s="241"/>
      <c r="S351" s="101"/>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01"/>
      <c r="AW351" s="101"/>
      <c r="AX351" s="101"/>
      <c r="AY351" s="101"/>
      <c r="AZ351" s="101"/>
      <c r="BA351" s="101"/>
      <c r="BB351" s="101"/>
      <c r="BC351" s="101"/>
      <c r="BD351" s="101"/>
      <c r="BE351" s="101"/>
      <c r="BF351" s="101"/>
      <c r="BG351" s="101"/>
      <c r="BH351" s="101"/>
      <c r="BI351" s="101"/>
      <c r="BJ351" s="101"/>
      <c r="BK351" s="101"/>
      <c r="BL351" s="101"/>
      <c r="BM351" s="101"/>
      <c r="BN351" s="101"/>
      <c r="BO351" s="101"/>
      <c r="BP351" s="101"/>
      <c r="BQ351" s="101"/>
      <c r="BR351" s="101"/>
      <c r="BS351" s="101"/>
      <c r="BT351" s="101"/>
    </row>
    <row r="352" spans="1:72" ht="12" customHeight="1">
      <c r="A352" s="120"/>
      <c r="B352" s="287" t="s">
        <v>306</v>
      </c>
      <c r="C352" s="239">
        <v>0</v>
      </c>
      <c r="D352" s="240"/>
      <c r="E352" s="240"/>
      <c r="F352" s="240"/>
      <c r="G352" s="240"/>
      <c r="H352" s="240"/>
      <c r="I352" s="240"/>
      <c r="J352" s="240"/>
      <c r="K352" s="240"/>
      <c r="L352" s="240"/>
      <c r="M352" s="240"/>
      <c r="N352" s="240"/>
      <c r="O352" s="240"/>
      <c r="P352" s="240"/>
      <c r="Q352" s="240"/>
      <c r="R352" s="241"/>
      <c r="S352" s="101"/>
      <c r="T352" s="101"/>
      <c r="U352" s="101"/>
      <c r="V352" s="101"/>
      <c r="W352" s="101"/>
      <c r="X352" s="101"/>
      <c r="Y352" s="101"/>
      <c r="Z352" s="101"/>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V352" s="101"/>
      <c r="AW352" s="101"/>
      <c r="AX352" s="101"/>
      <c r="AY352" s="101"/>
      <c r="AZ352" s="101"/>
      <c r="BA352" s="101"/>
      <c r="BB352" s="101"/>
      <c r="BC352" s="101"/>
      <c r="BD352" s="101"/>
      <c r="BE352" s="101"/>
      <c r="BF352" s="101"/>
      <c r="BG352" s="101"/>
      <c r="BH352" s="101"/>
      <c r="BI352" s="101"/>
      <c r="BJ352" s="101"/>
      <c r="BK352" s="101"/>
      <c r="BL352" s="101"/>
      <c r="BM352" s="101"/>
      <c r="BN352" s="101"/>
      <c r="BO352" s="101"/>
      <c r="BP352" s="101"/>
      <c r="BQ352" s="101"/>
      <c r="BR352" s="101"/>
      <c r="BS352" s="101"/>
      <c r="BT352" s="101"/>
    </row>
    <row r="353" spans="1:72" ht="12" customHeight="1">
      <c r="A353" s="120"/>
      <c r="B353" s="287" t="s">
        <v>307</v>
      </c>
      <c r="C353" s="239">
        <v>0</v>
      </c>
      <c r="D353" s="240"/>
      <c r="E353" s="240"/>
      <c r="F353" s="240"/>
      <c r="G353" s="240"/>
      <c r="H353" s="240"/>
      <c r="I353" s="240"/>
      <c r="J353" s="240"/>
      <c r="K353" s="240"/>
      <c r="L353" s="240"/>
      <c r="M353" s="240"/>
      <c r="N353" s="240"/>
      <c r="O353" s="240"/>
      <c r="P353" s="240"/>
      <c r="Q353" s="240"/>
      <c r="R353" s="24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c r="AW353" s="101"/>
      <c r="AX353" s="101"/>
      <c r="AY353" s="101"/>
      <c r="AZ353" s="101"/>
      <c r="BA353" s="101"/>
      <c r="BB353" s="101"/>
      <c r="BC353" s="101"/>
      <c r="BD353" s="101"/>
      <c r="BE353" s="101"/>
      <c r="BF353" s="101"/>
      <c r="BG353" s="101"/>
      <c r="BH353" s="101"/>
      <c r="BI353" s="101"/>
      <c r="BJ353" s="101"/>
      <c r="BK353" s="101"/>
      <c r="BL353" s="101"/>
      <c r="BM353" s="101"/>
      <c r="BN353" s="101"/>
      <c r="BO353" s="101"/>
      <c r="BP353" s="101"/>
      <c r="BQ353" s="101"/>
      <c r="BR353" s="101"/>
      <c r="BS353" s="101"/>
      <c r="BT353" s="101"/>
    </row>
    <row r="354" spans="1:72" ht="12" customHeight="1">
      <c r="A354" s="120"/>
      <c r="B354" s="288" t="s">
        <v>315</v>
      </c>
      <c r="C354" s="239">
        <v>0</v>
      </c>
      <c r="D354" s="240"/>
      <c r="E354" s="240">
        <v>12</v>
      </c>
      <c r="F354" s="240"/>
      <c r="G354" s="240"/>
      <c r="H354" s="240"/>
      <c r="I354" s="240"/>
      <c r="J354" s="240"/>
      <c r="K354" s="240">
        <v>1</v>
      </c>
      <c r="L354" s="240">
        <v>7</v>
      </c>
      <c r="M354" s="240"/>
      <c r="N354" s="240">
        <v>1</v>
      </c>
      <c r="O354" s="240"/>
      <c r="P354" s="240"/>
      <c r="Q354" s="240"/>
      <c r="R354" s="241"/>
      <c r="S354" s="101"/>
      <c r="T354" s="101"/>
      <c r="U354" s="101"/>
      <c r="V354" s="101"/>
      <c r="W354" s="101"/>
      <c r="X354" s="101"/>
      <c r="Y354" s="101"/>
      <c r="Z354" s="101"/>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V354" s="101"/>
      <c r="AW354" s="101"/>
      <c r="AX354" s="101"/>
      <c r="AY354" s="101"/>
      <c r="AZ354" s="101"/>
      <c r="BA354" s="101"/>
      <c r="BB354" s="101"/>
      <c r="BC354" s="101"/>
      <c r="BD354" s="101"/>
      <c r="BE354" s="101"/>
      <c r="BF354" s="101"/>
      <c r="BG354" s="101"/>
      <c r="BH354" s="101"/>
      <c r="BI354" s="101"/>
      <c r="BJ354" s="101"/>
      <c r="BK354" s="101"/>
      <c r="BL354" s="101"/>
      <c r="BM354" s="101"/>
      <c r="BN354" s="101"/>
      <c r="BO354" s="101"/>
      <c r="BP354" s="101"/>
      <c r="BQ354" s="101"/>
      <c r="BR354" s="101"/>
      <c r="BS354" s="101"/>
      <c r="BT354" s="101"/>
    </row>
    <row r="355" spans="1:72" ht="12" customHeight="1">
      <c r="A355" s="120"/>
      <c r="B355" s="288" t="s">
        <v>309</v>
      </c>
      <c r="C355" s="239">
        <v>0</v>
      </c>
      <c r="D355" s="240"/>
      <c r="E355" s="240"/>
      <c r="F355" s="240"/>
      <c r="G355" s="240"/>
      <c r="H355" s="240"/>
      <c r="I355" s="240"/>
      <c r="J355" s="240"/>
      <c r="K355" s="240"/>
      <c r="L355" s="240"/>
      <c r="M355" s="240"/>
      <c r="N355" s="240"/>
      <c r="O355" s="240"/>
      <c r="P355" s="240"/>
      <c r="Q355" s="240"/>
      <c r="R355" s="241"/>
      <c r="S355" s="101"/>
      <c r="T355" s="101"/>
      <c r="U355" s="101"/>
      <c r="V355" s="101"/>
      <c r="W355" s="101"/>
      <c r="X355" s="101"/>
      <c r="Y355" s="101"/>
      <c r="Z355" s="101"/>
      <c r="AA355" s="101"/>
      <c r="AB355" s="101"/>
      <c r="AC355" s="101"/>
      <c r="AD355" s="101"/>
      <c r="AE355" s="101"/>
      <c r="AF355" s="101"/>
      <c r="AG355" s="101"/>
      <c r="AH355" s="101"/>
      <c r="AI355" s="101"/>
      <c r="AJ355" s="101"/>
      <c r="AK355" s="101"/>
      <c r="AL355" s="101"/>
      <c r="AM355" s="101"/>
      <c r="AN355" s="101"/>
      <c r="AO355" s="101"/>
      <c r="AP355" s="101"/>
      <c r="AQ355" s="101"/>
      <c r="AR355" s="101"/>
      <c r="AS355" s="101"/>
      <c r="AT355" s="101"/>
      <c r="AU355" s="101"/>
      <c r="AV355" s="101"/>
      <c r="AW355" s="101"/>
      <c r="AX355" s="101"/>
      <c r="AY355" s="101"/>
      <c r="AZ355" s="101"/>
      <c r="BA355" s="101"/>
      <c r="BB355" s="101"/>
      <c r="BC355" s="101"/>
      <c r="BD355" s="101"/>
      <c r="BE355" s="101"/>
      <c r="BF355" s="101"/>
      <c r="BG355" s="101"/>
      <c r="BH355" s="101"/>
      <c r="BI355" s="101"/>
      <c r="BJ355" s="101"/>
      <c r="BK355" s="101"/>
      <c r="BL355" s="101"/>
      <c r="BM355" s="101"/>
      <c r="BN355" s="101"/>
      <c r="BO355" s="101"/>
      <c r="BP355" s="101"/>
      <c r="BQ355" s="101"/>
      <c r="BR355" s="101"/>
      <c r="BS355" s="101"/>
      <c r="BT355" s="101"/>
    </row>
    <row r="356" spans="1:72" ht="12" customHeight="1">
      <c r="A356" s="120"/>
      <c r="B356" s="289" t="s">
        <v>315</v>
      </c>
      <c r="C356" s="239">
        <v>0</v>
      </c>
      <c r="D356" s="240"/>
      <c r="E356" s="240"/>
      <c r="F356" s="240"/>
      <c r="G356" s="240"/>
      <c r="H356" s="240"/>
      <c r="I356" s="240"/>
      <c r="J356" s="240"/>
      <c r="K356" s="240"/>
      <c r="L356" s="240"/>
      <c r="M356" s="240">
        <v>2</v>
      </c>
      <c r="N356" s="240"/>
      <c r="O356" s="240"/>
      <c r="P356" s="240"/>
      <c r="Q356" s="240"/>
      <c r="R356" s="24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c r="AW356" s="101"/>
      <c r="AX356" s="101"/>
      <c r="AY356" s="101"/>
      <c r="AZ356" s="101"/>
      <c r="BA356" s="101"/>
      <c r="BB356" s="101"/>
      <c r="BC356" s="101"/>
      <c r="BD356" s="101"/>
      <c r="BE356" s="101"/>
      <c r="BF356" s="101"/>
      <c r="BG356" s="101"/>
      <c r="BH356" s="101"/>
      <c r="BI356" s="101"/>
      <c r="BJ356" s="101"/>
      <c r="BK356" s="101"/>
      <c r="BL356" s="101"/>
      <c r="BM356" s="101"/>
      <c r="BN356" s="101"/>
      <c r="BO356" s="101"/>
      <c r="BP356" s="101"/>
      <c r="BQ356" s="101"/>
      <c r="BR356" s="101"/>
      <c r="BS356" s="101"/>
      <c r="BT356" s="101"/>
    </row>
    <row r="357" spans="1:72" ht="12" customHeight="1">
      <c r="A357" s="120"/>
      <c r="B357" s="288" t="s">
        <v>49</v>
      </c>
      <c r="C357" s="239">
        <v>0</v>
      </c>
      <c r="D357" s="240"/>
      <c r="E357" s="240"/>
      <c r="F357" s="240"/>
      <c r="G357" s="240"/>
      <c r="H357" s="240"/>
      <c r="I357" s="240"/>
      <c r="J357" s="240"/>
      <c r="K357" s="240"/>
      <c r="L357" s="240"/>
      <c r="M357" s="240"/>
      <c r="N357" s="240"/>
      <c r="O357" s="240"/>
      <c r="P357" s="240"/>
      <c r="Q357" s="240"/>
      <c r="R357" s="24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c r="BT357" s="101"/>
    </row>
    <row r="358" spans="1:72" ht="12" customHeight="1">
      <c r="A358" s="120"/>
      <c r="B358" s="116" t="s">
        <v>310</v>
      </c>
      <c r="C358" s="235">
        <v>0</v>
      </c>
      <c r="D358" s="236">
        <v>7</v>
      </c>
      <c r="E358" s="236">
        <v>3</v>
      </c>
      <c r="F358" s="236">
        <v>1</v>
      </c>
      <c r="G358" s="236">
        <v>4</v>
      </c>
      <c r="H358" s="236"/>
      <c r="I358" s="236">
        <v>8</v>
      </c>
      <c r="J358" s="236"/>
      <c r="K358" s="236">
        <v>2</v>
      </c>
      <c r="L358" s="236">
        <v>4</v>
      </c>
      <c r="M358" s="236"/>
      <c r="N358" s="236"/>
      <c r="O358" s="236"/>
      <c r="P358" s="236"/>
      <c r="Q358" s="236"/>
      <c r="R358" s="237"/>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c r="AW358" s="101"/>
      <c r="AX358" s="101"/>
      <c r="AY358" s="101"/>
      <c r="AZ358" s="101"/>
      <c r="BA358" s="101"/>
      <c r="BB358" s="101"/>
      <c r="BC358" s="101"/>
      <c r="BD358" s="101"/>
      <c r="BE358" s="101"/>
      <c r="BF358" s="101"/>
      <c r="BG358" s="101"/>
      <c r="BH358" s="101"/>
      <c r="BI358" s="101"/>
      <c r="BJ358" s="101"/>
      <c r="BK358" s="101"/>
      <c r="BL358" s="101"/>
      <c r="BM358" s="101"/>
      <c r="BN358" s="101"/>
      <c r="BO358" s="101"/>
      <c r="BP358" s="101"/>
      <c r="BQ358" s="101"/>
      <c r="BR358" s="101"/>
      <c r="BS358" s="101"/>
      <c r="BT358" s="101"/>
    </row>
    <row r="359" spans="1:72" ht="12" customHeight="1">
      <c r="A359" s="120"/>
      <c r="B359" s="138" t="s">
        <v>311</v>
      </c>
      <c r="C359" s="235">
        <v>0</v>
      </c>
      <c r="D359" s="236"/>
      <c r="E359" s="236"/>
      <c r="F359" s="236"/>
      <c r="G359" s="236"/>
      <c r="H359" s="236"/>
      <c r="I359" s="236"/>
      <c r="J359" s="236"/>
      <c r="K359" s="236"/>
      <c r="L359" s="236"/>
      <c r="M359" s="236"/>
      <c r="N359" s="236"/>
      <c r="O359" s="236"/>
      <c r="P359" s="236"/>
      <c r="Q359" s="236"/>
      <c r="R359" s="237"/>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c r="AW359" s="101"/>
      <c r="AX359" s="101"/>
      <c r="AY359" s="101"/>
      <c r="AZ359" s="101"/>
      <c r="BA359" s="101"/>
      <c r="BB359" s="101"/>
      <c r="BC359" s="101"/>
      <c r="BD359" s="101"/>
      <c r="BE359" s="101"/>
      <c r="BF359" s="101"/>
      <c r="BG359" s="101"/>
      <c r="BH359" s="101"/>
      <c r="BI359" s="101"/>
      <c r="BJ359" s="101"/>
      <c r="BK359" s="101"/>
      <c r="BL359" s="101"/>
      <c r="BM359" s="101"/>
      <c r="BN359" s="101"/>
      <c r="BO359" s="101"/>
      <c r="BP359" s="101"/>
      <c r="BQ359" s="101"/>
      <c r="BR359" s="101"/>
      <c r="BS359" s="101"/>
      <c r="BT359" s="101"/>
    </row>
    <row r="360" spans="1:72" ht="12" customHeight="1">
      <c r="A360" s="120"/>
      <c r="B360" s="138" t="s">
        <v>312</v>
      </c>
      <c r="C360" s="235">
        <v>0</v>
      </c>
      <c r="D360" s="236"/>
      <c r="E360" s="236"/>
      <c r="F360" s="236"/>
      <c r="G360" s="236"/>
      <c r="H360" s="236"/>
      <c r="I360" s="236"/>
      <c r="J360" s="236"/>
      <c r="K360" s="236"/>
      <c r="L360" s="236"/>
      <c r="M360" s="236"/>
      <c r="N360" s="236"/>
      <c r="O360" s="236"/>
      <c r="P360" s="236"/>
      <c r="Q360" s="236"/>
      <c r="R360" s="237"/>
      <c r="S360" s="101"/>
      <c r="T360" s="101"/>
      <c r="U360" s="101"/>
      <c r="V360" s="101"/>
      <c r="W360" s="101"/>
      <c r="X360" s="101"/>
      <c r="Y360" s="101"/>
      <c r="Z360" s="101"/>
      <c r="AA360" s="101"/>
      <c r="AB360" s="101"/>
      <c r="AC360" s="101"/>
      <c r="AD360" s="101"/>
      <c r="AE360" s="101"/>
      <c r="AF360" s="101"/>
      <c r="AG360" s="101"/>
      <c r="AH360" s="101"/>
      <c r="AI360" s="101"/>
      <c r="AJ360" s="101"/>
      <c r="AK360" s="101"/>
      <c r="AL360" s="101"/>
      <c r="AM360" s="101"/>
      <c r="AN360" s="101"/>
      <c r="AO360" s="101"/>
      <c r="AP360" s="101"/>
      <c r="AQ360" s="101"/>
      <c r="AR360" s="101"/>
      <c r="AS360" s="101"/>
      <c r="AT360" s="101"/>
      <c r="AU360" s="101"/>
      <c r="AV360" s="101"/>
      <c r="AW360" s="101"/>
      <c r="AX360" s="101"/>
      <c r="AY360" s="101"/>
      <c r="AZ360" s="101"/>
      <c r="BA360" s="101"/>
      <c r="BB360" s="101"/>
      <c r="BC360" s="101"/>
      <c r="BD360" s="101"/>
      <c r="BE360" s="101"/>
      <c r="BF360" s="101"/>
      <c r="BG360" s="101"/>
      <c r="BH360" s="101"/>
      <c r="BI360" s="101"/>
      <c r="BJ360" s="101"/>
      <c r="BK360" s="101"/>
      <c r="BL360" s="101"/>
      <c r="BM360" s="101"/>
      <c r="BN360" s="101"/>
      <c r="BO360" s="101"/>
      <c r="BP360" s="101"/>
      <c r="BQ360" s="101"/>
      <c r="BR360" s="101"/>
      <c r="BS360" s="101"/>
      <c r="BT360" s="101"/>
    </row>
    <row r="361" spans="1:72" ht="12" customHeight="1">
      <c r="A361" s="120"/>
      <c r="B361" s="138" t="s">
        <v>313</v>
      </c>
      <c r="C361" s="235">
        <v>0</v>
      </c>
      <c r="D361" s="236"/>
      <c r="E361" s="236"/>
      <c r="F361" s="236"/>
      <c r="G361" s="236"/>
      <c r="H361" s="236"/>
      <c r="I361" s="236"/>
      <c r="J361" s="236"/>
      <c r="K361" s="236"/>
      <c r="L361" s="236"/>
      <c r="M361" s="236"/>
      <c r="N361" s="236"/>
      <c r="O361" s="236"/>
      <c r="P361" s="236"/>
      <c r="Q361" s="236"/>
      <c r="R361" s="237"/>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01"/>
      <c r="AW361" s="101"/>
      <c r="AX361" s="101"/>
      <c r="AY361" s="101"/>
      <c r="AZ361" s="101"/>
      <c r="BA361" s="101"/>
      <c r="BB361" s="101"/>
      <c r="BC361" s="101"/>
      <c r="BD361" s="101"/>
      <c r="BE361" s="101"/>
      <c r="BF361" s="101"/>
      <c r="BG361" s="101"/>
      <c r="BH361" s="101"/>
      <c r="BI361" s="101"/>
      <c r="BJ361" s="101"/>
      <c r="BK361" s="101"/>
      <c r="BL361" s="101"/>
      <c r="BM361" s="101"/>
      <c r="BN361" s="101"/>
      <c r="BO361" s="101"/>
      <c r="BP361" s="101"/>
      <c r="BQ361" s="101"/>
      <c r="BR361" s="101"/>
      <c r="BS361" s="101"/>
      <c r="BT361" s="101"/>
    </row>
    <row r="362" spans="1:72" ht="12" customHeight="1">
      <c r="A362" s="120"/>
      <c r="B362" s="138" t="s">
        <v>316</v>
      </c>
      <c r="C362" s="235">
        <v>0</v>
      </c>
      <c r="D362" s="236"/>
      <c r="E362" s="236"/>
      <c r="F362" s="236"/>
      <c r="G362" s="236"/>
      <c r="H362" s="236"/>
      <c r="I362" s="236"/>
      <c r="J362" s="236"/>
      <c r="K362" s="236"/>
      <c r="L362" s="236"/>
      <c r="M362" s="236"/>
      <c r="N362" s="236"/>
      <c r="O362" s="236"/>
      <c r="P362" s="236"/>
      <c r="Q362" s="236"/>
      <c r="R362" s="237"/>
      <c r="S362" s="101"/>
      <c r="T362" s="101"/>
      <c r="U362" s="101"/>
      <c r="V362" s="101"/>
      <c r="W362" s="101"/>
      <c r="X362" s="101"/>
      <c r="Y362" s="101"/>
      <c r="Z362" s="101"/>
      <c r="AA362" s="101"/>
      <c r="AB362" s="101"/>
      <c r="AC362" s="101"/>
      <c r="AD362" s="101"/>
      <c r="AE362" s="101"/>
      <c r="AF362" s="101"/>
      <c r="AG362" s="101"/>
      <c r="AH362" s="101"/>
      <c r="AI362" s="101"/>
      <c r="AJ362" s="101"/>
      <c r="AK362" s="101"/>
      <c r="AL362" s="101"/>
      <c r="AM362" s="101"/>
      <c r="AN362" s="101"/>
      <c r="AO362" s="101"/>
      <c r="AP362" s="101"/>
      <c r="AQ362" s="101"/>
      <c r="AR362" s="101"/>
      <c r="AS362" s="101"/>
      <c r="AT362" s="101"/>
      <c r="AU362" s="101"/>
      <c r="AV362" s="101"/>
      <c r="AW362" s="101"/>
      <c r="AX362" s="101"/>
      <c r="AY362" s="101"/>
      <c r="AZ362" s="101"/>
      <c r="BA362" s="101"/>
      <c r="BB362" s="101"/>
      <c r="BC362" s="101"/>
      <c r="BD362" s="101"/>
      <c r="BE362" s="101"/>
      <c r="BF362" s="101"/>
      <c r="BG362" s="101"/>
      <c r="BH362" s="101"/>
      <c r="BI362" s="101"/>
      <c r="BJ362" s="101"/>
      <c r="BK362" s="101"/>
      <c r="BL362" s="101"/>
      <c r="BM362" s="101"/>
      <c r="BN362" s="101"/>
      <c r="BO362" s="101"/>
      <c r="BP362" s="101"/>
      <c r="BQ362" s="101"/>
      <c r="BR362" s="101"/>
      <c r="BS362" s="101"/>
      <c r="BT362" s="101"/>
    </row>
    <row r="363" spans="1:72" ht="12" customHeight="1">
      <c r="A363" s="120"/>
      <c r="B363" s="238" t="s">
        <v>37</v>
      </c>
      <c r="C363" s="239">
        <v>0</v>
      </c>
      <c r="D363" s="240"/>
      <c r="E363" s="240"/>
      <c r="F363" s="240"/>
      <c r="G363" s="240"/>
      <c r="H363" s="240"/>
      <c r="I363" s="240"/>
      <c r="J363" s="240"/>
      <c r="K363" s="240"/>
      <c r="L363" s="240"/>
      <c r="M363" s="240"/>
      <c r="N363" s="240"/>
      <c r="O363" s="240"/>
      <c r="P363" s="240"/>
      <c r="Q363" s="240"/>
      <c r="R363" s="241"/>
      <c r="S363" s="101"/>
      <c r="T363" s="101"/>
      <c r="U363" s="101"/>
      <c r="V363" s="101"/>
      <c r="W363" s="101"/>
      <c r="X363" s="101"/>
      <c r="Y363" s="101"/>
      <c r="Z363" s="101"/>
      <c r="AA363" s="101"/>
      <c r="AB363" s="101"/>
      <c r="AC363" s="101"/>
      <c r="AD363" s="101"/>
      <c r="AE363" s="101"/>
      <c r="AF363" s="101"/>
      <c r="AG363" s="101"/>
      <c r="AH363" s="101"/>
      <c r="AI363" s="101"/>
      <c r="AJ363" s="101"/>
      <c r="AK363" s="101"/>
      <c r="AL363" s="101"/>
      <c r="AM363" s="101"/>
      <c r="AN363" s="101"/>
      <c r="AO363" s="101"/>
      <c r="AP363" s="101"/>
      <c r="AQ363" s="101"/>
      <c r="AR363" s="101"/>
      <c r="AS363" s="101"/>
      <c r="AT363" s="101"/>
      <c r="AU363" s="101"/>
      <c r="AV363" s="101"/>
      <c r="AW363" s="101"/>
      <c r="AX363" s="101"/>
      <c r="AY363" s="101"/>
      <c r="AZ363" s="101"/>
      <c r="BA363" s="101"/>
      <c r="BB363" s="101"/>
      <c r="BC363" s="101"/>
      <c r="BD363" s="101"/>
      <c r="BE363" s="101"/>
      <c r="BF363" s="101"/>
      <c r="BG363" s="101"/>
      <c r="BH363" s="101"/>
      <c r="BI363" s="101"/>
      <c r="BJ363" s="101"/>
      <c r="BK363" s="101"/>
      <c r="BL363" s="101"/>
      <c r="BM363" s="101"/>
      <c r="BN363" s="101"/>
      <c r="BO363" s="101"/>
      <c r="BP363" s="101"/>
      <c r="BQ363" s="101"/>
      <c r="BR363" s="101"/>
      <c r="BS363" s="101"/>
      <c r="BT363" s="101"/>
    </row>
    <row r="364" spans="1:72" ht="12" customHeight="1">
      <c r="A364" s="120"/>
      <c r="B364" s="238" t="s">
        <v>264</v>
      </c>
      <c r="C364" s="239">
        <v>0</v>
      </c>
      <c r="D364" s="240"/>
      <c r="E364" s="240"/>
      <c r="F364" s="240"/>
      <c r="G364" s="240"/>
      <c r="H364" s="240"/>
      <c r="I364" s="240"/>
      <c r="J364" s="240"/>
      <c r="K364" s="240"/>
      <c r="L364" s="240"/>
      <c r="M364" s="240"/>
      <c r="N364" s="240"/>
      <c r="O364" s="240"/>
      <c r="P364" s="240"/>
      <c r="Q364" s="240"/>
      <c r="R364" s="24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101"/>
      <c r="BM364" s="101"/>
      <c r="BN364" s="101"/>
      <c r="BO364" s="101"/>
      <c r="BP364" s="101"/>
      <c r="BQ364" s="101"/>
      <c r="BR364" s="101"/>
      <c r="BS364" s="101"/>
      <c r="BT364" s="101"/>
    </row>
    <row r="365" spans="1:72" ht="12" customHeight="1">
      <c r="A365" s="120"/>
      <c r="B365" s="238" t="s">
        <v>48</v>
      </c>
      <c r="C365" s="239">
        <v>0</v>
      </c>
      <c r="D365" s="240"/>
      <c r="E365" s="240"/>
      <c r="F365" s="240"/>
      <c r="G365" s="240"/>
      <c r="H365" s="240"/>
      <c r="I365" s="240"/>
      <c r="J365" s="240"/>
      <c r="K365" s="240"/>
      <c r="L365" s="240"/>
      <c r="M365" s="240"/>
      <c r="N365" s="240"/>
      <c r="O365" s="240"/>
      <c r="P365" s="240"/>
      <c r="Q365" s="240"/>
      <c r="R365" s="241"/>
      <c r="S365" s="101"/>
      <c r="T365" s="101"/>
      <c r="U365" s="101"/>
      <c r="V365" s="101"/>
      <c r="W365" s="101"/>
      <c r="X365" s="101"/>
      <c r="Y365" s="101"/>
      <c r="Z365" s="101"/>
      <c r="AA365" s="101"/>
      <c r="AB365" s="101"/>
      <c r="AC365" s="101"/>
      <c r="AD365" s="101"/>
      <c r="AE365" s="101"/>
      <c r="AF365" s="101"/>
      <c r="AG365" s="101"/>
      <c r="AH365" s="101"/>
      <c r="AI365" s="101"/>
      <c r="AJ365" s="101"/>
      <c r="AK365" s="101"/>
      <c r="AL365" s="101"/>
      <c r="AM365" s="101"/>
      <c r="AN365" s="101"/>
      <c r="AO365" s="101"/>
      <c r="AP365" s="101"/>
      <c r="AQ365" s="101"/>
      <c r="AR365" s="101"/>
      <c r="AS365" s="101"/>
      <c r="AT365" s="101"/>
      <c r="AU365" s="101"/>
      <c r="AV365" s="101"/>
      <c r="AW365" s="101"/>
      <c r="AX365" s="101"/>
      <c r="AY365" s="101"/>
      <c r="AZ365" s="101"/>
      <c r="BA365" s="101"/>
      <c r="BB365" s="101"/>
      <c r="BC365" s="101"/>
      <c r="BD365" s="101"/>
      <c r="BE365" s="101"/>
      <c r="BF365" s="101"/>
      <c r="BG365" s="101"/>
      <c r="BH365" s="101"/>
      <c r="BI365" s="101"/>
      <c r="BJ365" s="101"/>
      <c r="BK365" s="101"/>
      <c r="BL365" s="101"/>
      <c r="BM365" s="101"/>
      <c r="BN365" s="101"/>
      <c r="BO365" s="101"/>
      <c r="BP365" s="101"/>
      <c r="BQ365" s="101"/>
      <c r="BR365" s="101"/>
      <c r="BS365" s="101"/>
      <c r="BT365" s="101"/>
    </row>
    <row r="366" spans="1:72" ht="12" customHeight="1">
      <c r="A366" s="120"/>
      <c r="B366" s="238" t="s">
        <v>40</v>
      </c>
      <c r="C366" s="239">
        <v>0</v>
      </c>
      <c r="D366" s="240"/>
      <c r="E366" s="240"/>
      <c r="F366" s="240"/>
      <c r="G366" s="240"/>
      <c r="H366" s="240"/>
      <c r="I366" s="240"/>
      <c r="J366" s="240"/>
      <c r="K366" s="240"/>
      <c r="L366" s="240"/>
      <c r="M366" s="240"/>
      <c r="N366" s="240"/>
      <c r="O366" s="240"/>
      <c r="P366" s="240"/>
      <c r="Q366" s="240"/>
      <c r="R366" s="241"/>
      <c r="S366" s="101"/>
      <c r="T366" s="101"/>
      <c r="U366" s="101"/>
      <c r="V366" s="101"/>
      <c r="W366" s="101"/>
      <c r="X366" s="101"/>
      <c r="Y366" s="101"/>
      <c r="Z366" s="101"/>
      <c r="AA366" s="101"/>
      <c r="AB366" s="101"/>
      <c r="AC366" s="101"/>
      <c r="AD366" s="101"/>
      <c r="AE366" s="101"/>
      <c r="AF366" s="101"/>
      <c r="AG366" s="101"/>
      <c r="AH366" s="101"/>
      <c r="AI366" s="101"/>
      <c r="AJ366" s="101"/>
      <c r="AK366" s="101"/>
      <c r="AL366" s="101"/>
      <c r="AM366" s="101"/>
      <c r="AN366" s="101"/>
      <c r="AO366" s="101"/>
      <c r="AP366" s="101"/>
      <c r="AQ366" s="101"/>
      <c r="AR366" s="101"/>
      <c r="AS366" s="101"/>
      <c r="AT366" s="101"/>
      <c r="AU366" s="101"/>
      <c r="AV366" s="101"/>
      <c r="AW366" s="101"/>
      <c r="AX366" s="101"/>
      <c r="AY366" s="101"/>
      <c r="AZ366" s="101"/>
      <c r="BA366" s="101"/>
      <c r="BB366" s="101"/>
      <c r="BC366" s="101"/>
      <c r="BD366" s="101"/>
      <c r="BE366" s="101"/>
      <c r="BF366" s="101"/>
      <c r="BG366" s="101"/>
      <c r="BH366" s="101"/>
      <c r="BI366" s="101"/>
      <c r="BJ366" s="101"/>
      <c r="BK366" s="101"/>
      <c r="BL366" s="101"/>
      <c r="BM366" s="101"/>
      <c r="BN366" s="101"/>
      <c r="BO366" s="101"/>
      <c r="BP366" s="101"/>
      <c r="BQ366" s="101"/>
      <c r="BR366" s="101"/>
      <c r="BS366" s="101"/>
      <c r="BT366" s="101"/>
    </row>
    <row r="367" spans="1:72" ht="12" customHeight="1">
      <c r="A367" s="129"/>
      <c r="B367" s="290" t="s">
        <v>41</v>
      </c>
      <c r="C367" s="250">
        <v>0</v>
      </c>
      <c r="D367" s="251"/>
      <c r="E367" s="251"/>
      <c r="F367" s="251"/>
      <c r="G367" s="251"/>
      <c r="H367" s="251"/>
      <c r="I367" s="251"/>
      <c r="J367" s="251"/>
      <c r="K367" s="251"/>
      <c r="L367" s="251"/>
      <c r="M367" s="251"/>
      <c r="N367" s="251"/>
      <c r="O367" s="251"/>
      <c r="P367" s="251"/>
      <c r="Q367" s="251"/>
      <c r="R367" s="252"/>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c r="AW367" s="101"/>
      <c r="AX367" s="101"/>
      <c r="AY367" s="101"/>
      <c r="AZ367" s="101"/>
      <c r="BA367" s="101"/>
      <c r="BB367" s="101"/>
      <c r="BC367" s="101"/>
      <c r="BD367" s="101"/>
      <c r="BE367" s="101"/>
      <c r="BF367" s="101"/>
      <c r="BG367" s="101"/>
      <c r="BH367" s="101"/>
      <c r="BI367" s="101"/>
      <c r="BJ367" s="101"/>
      <c r="BK367" s="101"/>
      <c r="BL367" s="101"/>
      <c r="BM367" s="101"/>
      <c r="BN367" s="101"/>
      <c r="BO367" s="101"/>
      <c r="BP367" s="101"/>
      <c r="BQ367" s="101"/>
      <c r="BR367" s="101"/>
      <c r="BS367" s="101"/>
      <c r="BT367" s="101"/>
    </row>
    <row r="368" spans="1:72" ht="12" customHeight="1">
      <c r="A368" s="142" t="s">
        <v>222</v>
      </c>
      <c r="B368" s="116" t="s">
        <v>214</v>
      </c>
      <c r="C368" s="126">
        <v>2</v>
      </c>
      <c r="D368" s="101">
        <v>31</v>
      </c>
      <c r="E368" s="101">
        <v>30</v>
      </c>
      <c r="F368" s="101">
        <v>26</v>
      </c>
      <c r="G368" s="101">
        <v>18</v>
      </c>
      <c r="H368" s="101">
        <v>12</v>
      </c>
      <c r="I368" s="101">
        <v>14</v>
      </c>
      <c r="J368" s="101">
        <v>12</v>
      </c>
      <c r="K368" s="101">
        <v>10</v>
      </c>
      <c r="L368" s="101">
        <v>4</v>
      </c>
      <c r="M368" s="101">
        <v>3</v>
      </c>
      <c r="N368" s="101">
        <v>3</v>
      </c>
      <c r="O368" s="101">
        <v>8</v>
      </c>
      <c r="P368" s="101">
        <v>2</v>
      </c>
      <c r="Q368" s="101">
        <v>1</v>
      </c>
      <c r="R368" s="237"/>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c r="AX368" s="101"/>
      <c r="AY368" s="101"/>
      <c r="AZ368" s="101"/>
      <c r="BA368" s="101"/>
      <c r="BB368" s="101"/>
      <c r="BC368" s="101"/>
      <c r="BD368" s="101"/>
      <c r="BE368" s="101"/>
      <c r="BF368" s="101"/>
      <c r="BG368" s="101"/>
      <c r="BH368" s="101"/>
      <c r="BI368" s="101"/>
      <c r="BJ368" s="101"/>
      <c r="BK368" s="101"/>
      <c r="BL368" s="101"/>
      <c r="BM368" s="101"/>
      <c r="BN368" s="101"/>
      <c r="BO368" s="101"/>
      <c r="BP368" s="101"/>
      <c r="BQ368" s="101"/>
      <c r="BR368" s="101"/>
      <c r="BS368" s="101"/>
      <c r="BT368" s="101"/>
    </row>
    <row r="369" spans="1:72" ht="12" customHeight="1">
      <c r="A369" s="120"/>
      <c r="B369" s="180" t="s">
        <v>242</v>
      </c>
      <c r="C369" s="157"/>
      <c r="D369" s="158"/>
      <c r="E369" s="158"/>
      <c r="F369" s="158"/>
      <c r="G369" s="158"/>
      <c r="H369" s="158"/>
      <c r="I369" s="158"/>
      <c r="J369" s="158"/>
      <c r="K369" s="240"/>
      <c r="L369" s="240"/>
      <c r="M369" s="240"/>
      <c r="N369" s="240"/>
      <c r="O369" s="240"/>
      <c r="P369" s="240"/>
      <c r="Q369" s="240"/>
      <c r="R369" s="241"/>
      <c r="S369" s="101"/>
      <c r="T369" s="101"/>
      <c r="U369" s="101"/>
      <c r="V369" s="101"/>
      <c r="W369" s="101"/>
      <c r="X369" s="101"/>
      <c r="Y369" s="101"/>
      <c r="Z369" s="101"/>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V369" s="101"/>
      <c r="AW369" s="101"/>
      <c r="AX369" s="101"/>
      <c r="AY369" s="101"/>
      <c r="AZ369" s="101"/>
      <c r="BA369" s="101"/>
      <c r="BB369" s="101"/>
      <c r="BC369" s="101"/>
      <c r="BD369" s="101"/>
      <c r="BE369" s="101"/>
      <c r="BF369" s="101"/>
      <c r="BG369" s="101"/>
      <c r="BH369" s="101"/>
      <c r="BI369" s="101"/>
      <c r="BJ369" s="101"/>
      <c r="BK369" s="101"/>
      <c r="BL369" s="101"/>
      <c r="BM369" s="101"/>
      <c r="BN369" s="101"/>
      <c r="BO369" s="101"/>
      <c r="BP369" s="101"/>
      <c r="BQ369" s="101"/>
      <c r="BR369" s="101"/>
      <c r="BS369" s="101"/>
      <c r="BT369" s="101"/>
    </row>
    <row r="370" spans="1:72" ht="12" customHeight="1">
      <c r="A370" s="120"/>
      <c r="B370" s="180" t="s">
        <v>243</v>
      </c>
      <c r="C370" s="157"/>
      <c r="D370" s="158">
        <v>3</v>
      </c>
      <c r="E370" s="158">
        <v>2</v>
      </c>
      <c r="F370" s="158">
        <v>3</v>
      </c>
      <c r="G370" s="158">
        <v>2</v>
      </c>
      <c r="H370" s="158">
        <v>2</v>
      </c>
      <c r="I370" s="158">
        <v>2</v>
      </c>
      <c r="J370" s="158">
        <v>1</v>
      </c>
      <c r="K370" s="240"/>
      <c r="L370" s="240"/>
      <c r="M370" s="240"/>
      <c r="N370" s="240"/>
      <c r="O370" s="240"/>
      <c r="P370" s="240"/>
      <c r="Q370" s="240"/>
      <c r="R370" s="241"/>
      <c r="S370" s="101"/>
      <c r="T370" s="101"/>
      <c r="U370" s="101"/>
      <c r="V370" s="101"/>
      <c r="W370" s="101"/>
      <c r="X370" s="101"/>
      <c r="Y370" s="101"/>
      <c r="Z370" s="101"/>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V370" s="101"/>
      <c r="AW370" s="101"/>
      <c r="AX370" s="101"/>
      <c r="AY370" s="101"/>
      <c r="AZ370" s="101"/>
      <c r="BA370" s="101"/>
      <c r="BB370" s="101"/>
      <c r="BC370" s="101"/>
      <c r="BD370" s="101"/>
      <c r="BE370" s="101"/>
      <c r="BF370" s="101"/>
      <c r="BG370" s="101"/>
      <c r="BH370" s="101"/>
      <c r="BI370" s="101"/>
      <c r="BJ370" s="101"/>
      <c r="BK370" s="101"/>
      <c r="BL370" s="101"/>
      <c r="BM370" s="101"/>
      <c r="BN370" s="101"/>
      <c r="BO370" s="101"/>
      <c r="BP370" s="101"/>
      <c r="BQ370" s="101"/>
      <c r="BR370" s="101"/>
      <c r="BS370" s="101"/>
      <c r="BT370" s="101"/>
    </row>
    <row r="371" spans="1:72" ht="12" customHeight="1">
      <c r="A371" s="120"/>
      <c r="B371" s="180" t="s">
        <v>244</v>
      </c>
      <c r="C371" s="157"/>
      <c r="D371" s="158">
        <v>1</v>
      </c>
      <c r="E371" s="158">
        <v>1</v>
      </c>
      <c r="F371" s="158"/>
      <c r="G371" s="158"/>
      <c r="H371" s="158"/>
      <c r="I371" s="158"/>
      <c r="J371" s="158"/>
      <c r="K371" s="240"/>
      <c r="L371" s="240"/>
      <c r="M371" s="240"/>
      <c r="N371" s="240"/>
      <c r="O371" s="240"/>
      <c r="P371" s="240"/>
      <c r="Q371" s="240"/>
      <c r="R371" s="241"/>
      <c r="S371" s="101"/>
      <c r="T371" s="101"/>
      <c r="U371" s="101"/>
      <c r="V371" s="101"/>
      <c r="W371" s="101"/>
      <c r="X371" s="101"/>
      <c r="Y371" s="101"/>
      <c r="Z371" s="101"/>
      <c r="AA371" s="101"/>
      <c r="AB371" s="101"/>
      <c r="AC371" s="101"/>
      <c r="AD371" s="101"/>
      <c r="AE371" s="101"/>
      <c r="AF371" s="101"/>
      <c r="AG371" s="101"/>
      <c r="AH371" s="101"/>
      <c r="AI371" s="101"/>
      <c r="AJ371" s="101"/>
      <c r="AK371" s="101"/>
      <c r="AL371" s="101"/>
      <c r="AM371" s="101"/>
      <c r="AN371" s="101"/>
      <c r="AO371" s="101"/>
      <c r="AP371" s="101"/>
      <c r="AQ371" s="101"/>
      <c r="AR371" s="101"/>
      <c r="AS371" s="101"/>
      <c r="AT371" s="101"/>
      <c r="AU371" s="101"/>
      <c r="AV371" s="101"/>
      <c r="AW371" s="101"/>
      <c r="AX371" s="101"/>
      <c r="AY371" s="101"/>
      <c r="AZ371" s="101"/>
      <c r="BA371" s="101"/>
      <c r="BB371" s="101"/>
      <c r="BC371" s="101"/>
      <c r="BD371" s="101"/>
      <c r="BE371" s="101"/>
      <c r="BF371" s="101"/>
      <c r="BG371" s="101"/>
      <c r="BH371" s="101"/>
      <c r="BI371" s="101"/>
      <c r="BJ371" s="101"/>
      <c r="BK371" s="101"/>
      <c r="BL371" s="101"/>
      <c r="BM371" s="101"/>
      <c r="BN371" s="101"/>
      <c r="BO371" s="101"/>
      <c r="BP371" s="101"/>
      <c r="BQ371" s="101"/>
      <c r="BR371" s="101"/>
      <c r="BS371" s="101"/>
      <c r="BT371" s="101"/>
    </row>
    <row r="372" spans="1:72" ht="12" customHeight="1">
      <c r="A372" s="120"/>
      <c r="B372" s="116" t="s">
        <v>248</v>
      </c>
      <c r="C372" s="126"/>
      <c r="D372" s="101">
        <v>2</v>
      </c>
      <c r="E372" s="101"/>
      <c r="F372" s="101"/>
      <c r="G372" s="101"/>
      <c r="H372" s="101">
        <v>1</v>
      </c>
      <c r="I372" s="101">
        <v>1</v>
      </c>
      <c r="J372" s="101">
        <v>2</v>
      </c>
      <c r="K372" s="236"/>
      <c r="L372" s="101">
        <v>2</v>
      </c>
      <c r="M372" s="236"/>
      <c r="N372" s="236"/>
      <c r="O372" s="236"/>
      <c r="P372" s="236"/>
      <c r="Q372" s="236"/>
      <c r="R372" s="237"/>
      <c r="S372" s="101"/>
      <c r="T372" s="101"/>
      <c r="U372" s="101"/>
      <c r="V372" s="101"/>
      <c r="W372" s="101"/>
      <c r="X372" s="101"/>
      <c r="Y372" s="101"/>
      <c r="Z372" s="101"/>
      <c r="AA372" s="101"/>
      <c r="AB372" s="101"/>
      <c r="AC372" s="101"/>
      <c r="AD372" s="101"/>
      <c r="AE372" s="101"/>
      <c r="AF372" s="101"/>
      <c r="AG372" s="101"/>
      <c r="AH372" s="101"/>
      <c r="AI372" s="101"/>
      <c r="AJ372" s="101"/>
      <c r="AK372" s="101"/>
      <c r="AL372" s="101"/>
      <c r="AM372" s="101"/>
      <c r="AN372" s="101"/>
      <c r="AO372" s="101"/>
      <c r="AP372" s="101"/>
      <c r="AQ372" s="101"/>
      <c r="AR372" s="101"/>
      <c r="AS372" s="101"/>
      <c r="AT372" s="101"/>
      <c r="AU372" s="101"/>
      <c r="AV372" s="101"/>
      <c r="AW372" s="101"/>
      <c r="AX372" s="101"/>
      <c r="AY372" s="101"/>
      <c r="AZ372" s="101"/>
      <c r="BA372" s="101"/>
      <c r="BB372" s="101"/>
      <c r="BC372" s="101"/>
      <c r="BD372" s="101"/>
      <c r="BE372" s="101"/>
      <c r="BF372" s="101"/>
      <c r="BG372" s="101"/>
      <c r="BH372" s="101"/>
      <c r="BI372" s="101"/>
      <c r="BJ372" s="101"/>
      <c r="BK372" s="101"/>
      <c r="BL372" s="101"/>
      <c r="BM372" s="101"/>
      <c r="BN372" s="101"/>
      <c r="BO372" s="101"/>
      <c r="BP372" s="101"/>
      <c r="BQ372" s="101"/>
      <c r="BR372" s="101"/>
      <c r="BS372" s="101"/>
      <c r="BT372" s="101"/>
    </row>
    <row r="373" spans="1:72" ht="12" customHeight="1">
      <c r="A373" s="120"/>
      <c r="B373" s="116" t="s">
        <v>246</v>
      </c>
      <c r="C373" s="126"/>
      <c r="D373" s="101">
        <v>1</v>
      </c>
      <c r="E373" s="101">
        <v>1</v>
      </c>
      <c r="F373" s="101">
        <v>2</v>
      </c>
      <c r="G373" s="101">
        <v>1</v>
      </c>
      <c r="H373" s="101"/>
      <c r="I373" s="101"/>
      <c r="J373" s="101">
        <v>1</v>
      </c>
      <c r="K373" s="236"/>
      <c r="L373" s="236"/>
      <c r="M373" s="236"/>
      <c r="N373" s="236"/>
      <c r="O373" s="236"/>
      <c r="P373" s="101">
        <v>1</v>
      </c>
      <c r="Q373" s="236"/>
      <c r="R373" s="237"/>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c r="AW373" s="101"/>
      <c r="AX373" s="101"/>
      <c r="AY373" s="101"/>
      <c r="AZ373" s="101"/>
      <c r="BA373" s="101"/>
      <c r="BB373" s="101"/>
      <c r="BC373" s="101"/>
      <c r="BD373" s="101"/>
      <c r="BE373" s="101"/>
      <c r="BF373" s="101"/>
      <c r="BG373" s="101"/>
      <c r="BH373" s="101"/>
      <c r="BI373" s="101"/>
      <c r="BJ373" s="101"/>
      <c r="BK373" s="101"/>
      <c r="BL373" s="101"/>
      <c r="BM373" s="101"/>
      <c r="BN373" s="101"/>
      <c r="BO373" s="101"/>
      <c r="BP373" s="101"/>
      <c r="BQ373" s="101"/>
      <c r="BR373" s="101"/>
      <c r="BS373" s="101"/>
      <c r="BT373" s="101"/>
    </row>
    <row r="374" spans="1:72" ht="12" customHeight="1">
      <c r="A374" s="120"/>
      <c r="B374" s="121" t="s">
        <v>238</v>
      </c>
      <c r="C374" s="122">
        <v>2</v>
      </c>
      <c r="D374" s="123">
        <v>9</v>
      </c>
      <c r="E374" s="123">
        <v>15</v>
      </c>
      <c r="F374" s="123">
        <v>15</v>
      </c>
      <c r="G374" s="123">
        <v>9</v>
      </c>
      <c r="H374" s="123">
        <v>3</v>
      </c>
      <c r="I374" s="123">
        <v>4</v>
      </c>
      <c r="J374" s="123">
        <v>3</v>
      </c>
      <c r="K374" s="123">
        <v>1</v>
      </c>
      <c r="L374" s="123">
        <v>2</v>
      </c>
      <c r="M374" s="123">
        <v>9</v>
      </c>
      <c r="N374" s="123">
        <v>1</v>
      </c>
      <c r="O374" s="123">
        <v>1</v>
      </c>
      <c r="P374" s="123">
        <v>1</v>
      </c>
      <c r="Q374" s="254"/>
      <c r="R374" s="255"/>
      <c r="S374" s="101"/>
      <c r="T374" s="101"/>
      <c r="U374" s="101"/>
      <c r="V374" s="101"/>
      <c r="W374" s="101"/>
      <c r="X374" s="101"/>
      <c r="Y374" s="101"/>
      <c r="Z374" s="101"/>
      <c r="AA374" s="101"/>
      <c r="AB374" s="101"/>
      <c r="AC374" s="101"/>
      <c r="AD374" s="101"/>
      <c r="AE374" s="101"/>
      <c r="AF374" s="101"/>
      <c r="AG374" s="101"/>
      <c r="AH374" s="101"/>
      <c r="AI374" s="101"/>
      <c r="AJ374" s="101"/>
      <c r="AK374" s="101"/>
      <c r="AL374" s="101"/>
      <c r="AM374" s="101"/>
      <c r="AN374" s="101"/>
      <c r="AO374" s="101"/>
      <c r="AP374" s="101"/>
      <c r="AQ374" s="101"/>
      <c r="AR374" s="101"/>
      <c r="AS374" s="101"/>
      <c r="AT374" s="101"/>
      <c r="AU374" s="101"/>
      <c r="AV374" s="101"/>
      <c r="AW374" s="101"/>
      <c r="AX374" s="101"/>
      <c r="AY374" s="101"/>
      <c r="AZ374" s="101"/>
      <c r="BA374" s="101"/>
      <c r="BB374" s="101"/>
      <c r="BC374" s="101"/>
      <c r="BD374" s="101"/>
      <c r="BE374" s="101"/>
      <c r="BF374" s="101"/>
      <c r="BG374" s="101"/>
      <c r="BH374" s="101"/>
      <c r="BI374" s="101"/>
      <c r="BJ374" s="101"/>
      <c r="BK374" s="101"/>
      <c r="BL374" s="101"/>
      <c r="BM374" s="101"/>
      <c r="BN374" s="101"/>
      <c r="BO374" s="101"/>
      <c r="BP374" s="101"/>
      <c r="BQ374" s="101"/>
      <c r="BR374" s="101"/>
      <c r="BS374" s="101"/>
      <c r="BT374" s="101"/>
    </row>
    <row r="375" spans="1:72" ht="12" customHeight="1">
      <c r="A375" s="120"/>
      <c r="B375" s="121" t="s">
        <v>239</v>
      </c>
      <c r="C375" s="122"/>
      <c r="D375" s="254"/>
      <c r="E375" s="254"/>
      <c r="F375" s="254"/>
      <c r="G375" s="254"/>
      <c r="H375" s="254"/>
      <c r="I375" s="254"/>
      <c r="J375" s="254"/>
      <c r="K375" s="254"/>
      <c r="L375" s="254"/>
      <c r="M375" s="254"/>
      <c r="N375" s="254"/>
      <c r="O375" s="254"/>
      <c r="P375" s="254"/>
      <c r="Q375" s="254"/>
      <c r="R375" s="255"/>
      <c r="S375" s="101"/>
      <c r="T375" s="101"/>
      <c r="U375" s="101"/>
      <c r="V375" s="101"/>
      <c r="W375" s="101"/>
      <c r="X375" s="101"/>
      <c r="Y375" s="101"/>
      <c r="Z375" s="101"/>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V375" s="101"/>
      <c r="AW375" s="101"/>
      <c r="AX375" s="101"/>
      <c r="AY375" s="101"/>
      <c r="AZ375" s="101"/>
      <c r="BA375" s="101"/>
      <c r="BB375" s="101"/>
      <c r="BC375" s="101"/>
      <c r="BD375" s="101"/>
      <c r="BE375" s="101"/>
      <c r="BF375" s="101"/>
      <c r="BG375" s="101"/>
      <c r="BH375" s="101"/>
      <c r="BI375" s="101"/>
      <c r="BJ375" s="101"/>
      <c r="BK375" s="101"/>
      <c r="BL375" s="101"/>
      <c r="BM375" s="101"/>
      <c r="BN375" s="101"/>
      <c r="BO375" s="101"/>
      <c r="BP375" s="101"/>
      <c r="BQ375" s="101"/>
      <c r="BR375" s="101"/>
      <c r="BS375" s="101"/>
      <c r="BT375" s="101"/>
    </row>
    <row r="376" spans="1:72" ht="12" customHeight="1">
      <c r="A376" s="120"/>
      <c r="B376" s="116" t="s">
        <v>301</v>
      </c>
      <c r="C376" s="126"/>
      <c r="D376" s="101">
        <v>2</v>
      </c>
      <c r="E376" s="236"/>
      <c r="F376" s="101">
        <v>4</v>
      </c>
      <c r="G376" s="101">
        <v>2</v>
      </c>
      <c r="H376" s="101">
        <v>3</v>
      </c>
      <c r="I376" s="101">
        <v>2</v>
      </c>
      <c r="J376" s="101">
        <v>2</v>
      </c>
      <c r="K376" s="101">
        <v>2</v>
      </c>
      <c r="L376" s="101">
        <v>1</v>
      </c>
      <c r="M376" s="236"/>
      <c r="N376" s="101">
        <v>1</v>
      </c>
      <c r="O376" s="101">
        <v>1</v>
      </c>
      <c r="P376" s="236"/>
      <c r="Q376" s="236"/>
      <c r="R376" s="237"/>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row>
    <row r="377" spans="1:72" ht="12" customHeight="1">
      <c r="A377" s="120"/>
      <c r="B377" s="116" t="s">
        <v>302</v>
      </c>
      <c r="C377" s="126"/>
      <c r="D377" s="236"/>
      <c r="E377" s="236"/>
      <c r="F377" s="236"/>
      <c r="G377" s="236"/>
      <c r="H377" s="236"/>
      <c r="I377" s="236"/>
      <c r="J377" s="236"/>
      <c r="K377" s="236"/>
      <c r="L377" s="236"/>
      <c r="M377" s="236"/>
      <c r="N377" s="236"/>
      <c r="O377" s="236"/>
      <c r="P377" s="236"/>
      <c r="Q377" s="236"/>
      <c r="R377" s="237"/>
      <c r="S377" s="101"/>
      <c r="T377" s="101"/>
      <c r="U377" s="101"/>
      <c r="V377" s="101"/>
      <c r="W377" s="101"/>
      <c r="X377" s="101"/>
      <c r="Y377" s="101"/>
      <c r="Z377" s="101"/>
      <c r="AA377" s="101"/>
      <c r="AB377" s="101"/>
      <c r="AC377" s="101"/>
      <c r="AD377" s="101"/>
      <c r="AE377" s="101"/>
      <c r="AF377" s="101"/>
      <c r="AG377" s="101"/>
      <c r="AH377" s="101"/>
      <c r="AI377" s="101"/>
      <c r="AJ377" s="101"/>
      <c r="AK377" s="101"/>
      <c r="AL377" s="101"/>
      <c r="AM377" s="101"/>
      <c r="AN377" s="101"/>
      <c r="AO377" s="101"/>
      <c r="AP377" s="101"/>
      <c r="AQ377" s="101"/>
      <c r="AR377" s="101"/>
      <c r="AS377" s="101"/>
      <c r="AT377" s="101"/>
      <c r="AU377" s="101"/>
      <c r="AV377" s="101"/>
      <c r="AW377" s="101"/>
      <c r="AX377" s="101"/>
      <c r="AY377" s="101"/>
      <c r="AZ377" s="101"/>
      <c r="BA377" s="101"/>
      <c r="BB377" s="101"/>
      <c r="BC377" s="101"/>
      <c r="BD377" s="101"/>
      <c r="BE377" s="101"/>
      <c r="BF377" s="101"/>
      <c r="BG377" s="101"/>
      <c r="BH377" s="101"/>
      <c r="BI377" s="101"/>
      <c r="BJ377" s="101"/>
      <c r="BK377" s="101"/>
      <c r="BL377" s="101"/>
      <c r="BM377" s="101"/>
      <c r="BN377" s="101"/>
      <c r="BO377" s="101"/>
      <c r="BP377" s="101"/>
      <c r="BQ377" s="101"/>
      <c r="BR377" s="101"/>
      <c r="BS377" s="101"/>
      <c r="BT377" s="101"/>
    </row>
    <row r="378" spans="1:72" ht="12" customHeight="1">
      <c r="A378" s="120"/>
      <c r="B378" s="121" t="s">
        <v>303</v>
      </c>
      <c r="C378" s="122">
        <v>37</v>
      </c>
      <c r="D378" s="123">
        <v>218</v>
      </c>
      <c r="E378" s="123">
        <v>147</v>
      </c>
      <c r="F378" s="123">
        <v>194</v>
      </c>
      <c r="G378" s="123">
        <v>104</v>
      </c>
      <c r="H378" s="123">
        <v>10</v>
      </c>
      <c r="I378" s="123">
        <v>85</v>
      </c>
      <c r="J378" s="123">
        <v>81</v>
      </c>
      <c r="K378" s="123">
        <v>68</v>
      </c>
      <c r="L378" s="123">
        <v>69</v>
      </c>
      <c r="M378" s="123">
        <v>76</v>
      </c>
      <c r="N378" s="123">
        <v>51</v>
      </c>
      <c r="O378" s="123">
        <v>49</v>
      </c>
      <c r="P378" s="123">
        <v>30</v>
      </c>
      <c r="Q378" s="123">
        <v>17</v>
      </c>
      <c r="R378" s="255"/>
      <c r="S378" s="101"/>
      <c r="T378" s="101"/>
      <c r="U378" s="101"/>
      <c r="V378" s="101"/>
      <c r="W378" s="101"/>
      <c r="X378" s="101"/>
      <c r="Y378" s="101"/>
      <c r="Z378" s="101"/>
      <c r="AA378" s="101"/>
      <c r="AB378" s="101"/>
      <c r="AC378" s="101"/>
      <c r="AD378" s="101"/>
      <c r="AE378" s="101"/>
      <c r="AF378" s="101"/>
      <c r="AG378" s="101"/>
      <c r="AH378" s="101"/>
      <c r="AI378" s="101"/>
      <c r="AJ378" s="101"/>
      <c r="AK378" s="101"/>
      <c r="AL378" s="101"/>
      <c r="AM378" s="101"/>
      <c r="AN378" s="101"/>
      <c r="AO378" s="101"/>
      <c r="AP378" s="101"/>
      <c r="AQ378" s="101"/>
      <c r="AR378" s="101"/>
      <c r="AS378" s="101"/>
      <c r="AT378" s="101"/>
      <c r="AU378" s="101"/>
      <c r="AV378" s="101"/>
      <c r="AW378" s="101"/>
      <c r="AX378" s="101"/>
      <c r="AY378" s="101"/>
      <c r="AZ378" s="101"/>
      <c r="BA378" s="101"/>
      <c r="BB378" s="101"/>
      <c r="BC378" s="101"/>
      <c r="BD378" s="101"/>
      <c r="BE378" s="101"/>
      <c r="BF378" s="101"/>
      <c r="BG378" s="101"/>
      <c r="BH378" s="101"/>
      <c r="BI378" s="101"/>
      <c r="BJ378" s="101"/>
      <c r="BK378" s="101"/>
      <c r="BL378" s="101"/>
      <c r="BM378" s="101"/>
      <c r="BN378" s="101"/>
      <c r="BO378" s="101"/>
      <c r="BP378" s="101"/>
      <c r="BQ378" s="101"/>
      <c r="BR378" s="101"/>
      <c r="BS378" s="101"/>
      <c r="BT378" s="101"/>
    </row>
    <row r="379" spans="1:72" ht="12" customHeight="1">
      <c r="A379" s="120"/>
      <c r="B379" s="116" t="s">
        <v>250</v>
      </c>
      <c r="C379" s="126">
        <v>2</v>
      </c>
      <c r="D379" s="101">
        <v>20</v>
      </c>
      <c r="E379" s="101">
        <v>22</v>
      </c>
      <c r="F379" s="101">
        <v>28</v>
      </c>
      <c r="G379" s="101">
        <v>5</v>
      </c>
      <c r="H379" s="101">
        <v>12</v>
      </c>
      <c r="I379" s="101">
        <v>20</v>
      </c>
      <c r="J379" s="101">
        <v>13</v>
      </c>
      <c r="K379" s="101">
        <v>9</v>
      </c>
      <c r="L379" s="101">
        <v>8</v>
      </c>
      <c r="M379" s="101">
        <v>9</v>
      </c>
      <c r="N379" s="101">
        <v>6</v>
      </c>
      <c r="O379" s="236"/>
      <c r="P379" s="236"/>
      <c r="Q379" s="236"/>
      <c r="R379" s="237"/>
      <c r="S379" s="101"/>
      <c r="T379" s="101"/>
      <c r="U379" s="101"/>
      <c r="V379" s="101"/>
      <c r="W379" s="101"/>
      <c r="X379" s="101"/>
      <c r="Y379" s="101"/>
      <c r="Z379" s="101"/>
      <c r="AA379" s="101"/>
      <c r="AB379" s="101"/>
      <c r="AC379" s="101"/>
      <c r="AD379" s="101"/>
      <c r="AE379" s="101"/>
      <c r="AF379" s="101"/>
      <c r="AG379" s="101"/>
      <c r="AH379" s="101"/>
      <c r="AI379" s="101"/>
      <c r="AJ379" s="101"/>
      <c r="AK379" s="101"/>
      <c r="AL379" s="101"/>
      <c r="AM379" s="101"/>
      <c r="AN379" s="101"/>
      <c r="AO379" s="101"/>
      <c r="AP379" s="101"/>
      <c r="AQ379" s="101"/>
      <c r="AR379" s="101"/>
      <c r="AS379" s="101"/>
      <c r="AT379" s="101"/>
      <c r="AU379" s="101"/>
      <c r="AV379" s="101"/>
      <c r="AW379" s="101"/>
      <c r="AX379" s="101"/>
      <c r="AY379" s="101"/>
      <c r="AZ379" s="101"/>
      <c r="BA379" s="101"/>
      <c r="BB379" s="101"/>
      <c r="BC379" s="101"/>
      <c r="BD379" s="101"/>
      <c r="BE379" s="101"/>
      <c r="BF379" s="101"/>
      <c r="BG379" s="101"/>
      <c r="BH379" s="101"/>
      <c r="BI379" s="101"/>
      <c r="BJ379" s="101"/>
      <c r="BK379" s="101"/>
      <c r="BL379" s="101"/>
      <c r="BM379" s="101"/>
      <c r="BN379" s="101"/>
      <c r="BO379" s="101"/>
      <c r="BP379" s="101"/>
      <c r="BQ379" s="101"/>
      <c r="BR379" s="101"/>
      <c r="BS379" s="101"/>
      <c r="BT379" s="101"/>
    </row>
    <row r="380" spans="1:72" ht="12" customHeight="1">
      <c r="A380" s="120"/>
      <c r="B380" s="116" t="s">
        <v>251</v>
      </c>
      <c r="C380" s="126"/>
      <c r="D380" s="101">
        <v>1</v>
      </c>
      <c r="E380" s="236"/>
      <c r="F380" s="101">
        <v>1</v>
      </c>
      <c r="G380" s="236"/>
      <c r="H380" s="236"/>
      <c r="I380" s="236"/>
      <c r="J380" s="236"/>
      <c r="K380" s="236"/>
      <c r="L380" s="236"/>
      <c r="M380" s="236"/>
      <c r="N380" s="236"/>
      <c r="O380" s="236"/>
      <c r="P380" s="236"/>
      <c r="Q380" s="236"/>
      <c r="R380" s="237"/>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row>
    <row r="381" spans="1:72" ht="12" customHeight="1">
      <c r="A381" s="120"/>
      <c r="B381" s="116" t="s">
        <v>252</v>
      </c>
      <c r="C381" s="126"/>
      <c r="D381" s="236"/>
      <c r="E381" s="236"/>
      <c r="F381" s="236"/>
      <c r="G381" s="236"/>
      <c r="H381" s="236"/>
      <c r="I381" s="236"/>
      <c r="J381" s="236"/>
      <c r="K381" s="236"/>
      <c r="L381" s="236"/>
      <c r="M381" s="236"/>
      <c r="N381" s="236"/>
      <c r="O381" s="236"/>
      <c r="P381" s="236"/>
      <c r="Q381" s="236"/>
      <c r="R381" s="237"/>
      <c r="S381" s="101"/>
      <c r="T381" s="101"/>
      <c r="U381" s="101"/>
      <c r="V381" s="101"/>
      <c r="W381" s="101"/>
      <c r="X381" s="101"/>
      <c r="Y381" s="101"/>
      <c r="Z381" s="10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V381" s="101"/>
      <c r="AW381" s="101"/>
      <c r="AX381" s="101"/>
      <c r="AY381" s="101"/>
      <c r="AZ381" s="101"/>
      <c r="BA381" s="101"/>
      <c r="BB381" s="101"/>
      <c r="BC381" s="101"/>
      <c r="BD381" s="101"/>
      <c r="BE381" s="101"/>
      <c r="BF381" s="101"/>
      <c r="BG381" s="101"/>
      <c r="BH381" s="101"/>
      <c r="BI381" s="101"/>
      <c r="BJ381" s="101"/>
      <c r="BK381" s="101"/>
      <c r="BL381" s="101"/>
      <c r="BM381" s="101"/>
      <c r="BN381" s="101"/>
      <c r="BO381" s="101"/>
      <c r="BP381" s="101"/>
      <c r="BQ381" s="101"/>
      <c r="BR381" s="101"/>
      <c r="BS381" s="101"/>
      <c r="BT381" s="101"/>
    </row>
    <row r="382" spans="1:72" ht="12" customHeight="1">
      <c r="A382" s="120"/>
      <c r="B382" s="116" t="s">
        <v>253</v>
      </c>
      <c r="C382" s="126"/>
      <c r="D382" s="236"/>
      <c r="E382" s="236"/>
      <c r="F382" s="236"/>
      <c r="G382" s="236"/>
      <c r="H382" s="236"/>
      <c r="I382" s="236"/>
      <c r="J382" s="236"/>
      <c r="K382" s="236"/>
      <c r="L382" s="236"/>
      <c r="M382" s="236"/>
      <c r="N382" s="236"/>
      <c r="O382" s="236"/>
      <c r="P382" s="236"/>
      <c r="Q382" s="236"/>
      <c r="R382" s="237"/>
      <c r="S382" s="101"/>
      <c r="T382" s="101"/>
      <c r="U382" s="101"/>
      <c r="V382" s="101"/>
      <c r="W382" s="101"/>
      <c r="X382" s="101"/>
      <c r="Y382" s="101"/>
      <c r="Z382" s="101"/>
      <c r="AA382" s="101"/>
      <c r="AB382" s="101"/>
      <c r="AC382" s="101"/>
      <c r="AD382" s="101"/>
      <c r="AE382" s="101"/>
      <c r="AF382" s="101"/>
      <c r="AG382" s="101"/>
      <c r="AH382" s="101"/>
      <c r="AI382" s="101"/>
      <c r="AJ382" s="101"/>
      <c r="AK382" s="101"/>
      <c r="AL382" s="101"/>
      <c r="AM382" s="101"/>
      <c r="AN382" s="101"/>
      <c r="AO382" s="101"/>
      <c r="AP382" s="101"/>
      <c r="AQ382" s="101"/>
      <c r="AR382" s="101"/>
      <c r="AS382" s="101"/>
      <c r="AT382" s="101"/>
      <c r="AU382" s="101"/>
      <c r="AV382" s="101"/>
      <c r="AW382" s="101"/>
      <c r="AX382" s="101"/>
      <c r="AY382" s="101"/>
      <c r="AZ382" s="101"/>
      <c r="BA382" s="101"/>
      <c r="BB382" s="101"/>
      <c r="BC382" s="101"/>
      <c r="BD382" s="101"/>
      <c r="BE382" s="101"/>
      <c r="BF382" s="101"/>
      <c r="BG382" s="101"/>
      <c r="BH382" s="101"/>
      <c r="BI382" s="101"/>
      <c r="BJ382" s="101"/>
      <c r="BK382" s="101"/>
      <c r="BL382" s="101"/>
      <c r="BM382" s="101"/>
      <c r="BN382" s="101"/>
      <c r="BO382" s="101"/>
      <c r="BP382" s="101"/>
      <c r="BQ382" s="101"/>
      <c r="BR382" s="101"/>
      <c r="BS382" s="101"/>
      <c r="BT382" s="101"/>
    </row>
    <row r="383" spans="1:72" ht="12" customHeight="1">
      <c r="A383" s="120"/>
      <c r="B383" s="116" t="s">
        <v>254</v>
      </c>
      <c r="C383" s="126"/>
      <c r="D383" s="236"/>
      <c r="E383" s="236"/>
      <c r="F383" s="236"/>
      <c r="G383" s="236"/>
      <c r="H383" s="236"/>
      <c r="I383" s="236"/>
      <c r="J383" s="236"/>
      <c r="K383" s="236"/>
      <c r="L383" s="236"/>
      <c r="M383" s="236"/>
      <c r="N383" s="236"/>
      <c r="O383" s="236"/>
      <c r="P383" s="236"/>
      <c r="Q383" s="236"/>
      <c r="R383" s="237"/>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row>
    <row r="384" spans="1:72" ht="12" customHeight="1">
      <c r="A384" s="120"/>
      <c r="B384" s="116" t="s">
        <v>255</v>
      </c>
      <c r="C384" s="126"/>
      <c r="D384" s="236"/>
      <c r="E384" s="236"/>
      <c r="F384" s="236"/>
      <c r="G384" s="236"/>
      <c r="H384" s="236"/>
      <c r="I384" s="236"/>
      <c r="J384" s="236"/>
      <c r="K384" s="236"/>
      <c r="L384" s="236"/>
      <c r="M384" s="236"/>
      <c r="N384" s="236"/>
      <c r="O384" s="236"/>
      <c r="P384" s="236"/>
      <c r="Q384" s="236"/>
      <c r="R384" s="237"/>
      <c r="S384" s="101"/>
      <c r="T384" s="101"/>
      <c r="U384" s="101"/>
      <c r="V384" s="101"/>
      <c r="W384" s="101"/>
      <c r="X384" s="101"/>
      <c r="Y384" s="101"/>
      <c r="Z384" s="101"/>
      <c r="AA384" s="101"/>
      <c r="AB384" s="101"/>
      <c r="AC384" s="101"/>
      <c r="AD384" s="101"/>
      <c r="AE384" s="101"/>
      <c r="AF384" s="101"/>
      <c r="AG384" s="101"/>
      <c r="AH384" s="101"/>
      <c r="AI384" s="101"/>
      <c r="AJ384" s="101"/>
      <c r="AK384" s="101"/>
      <c r="AL384" s="101"/>
      <c r="AM384" s="101"/>
      <c r="AN384" s="101"/>
      <c r="AO384" s="101"/>
      <c r="AP384" s="101"/>
      <c r="AQ384" s="101"/>
      <c r="AR384" s="101"/>
      <c r="AS384" s="101"/>
      <c r="AT384" s="101"/>
      <c r="AU384" s="101"/>
      <c r="AV384" s="101"/>
      <c r="AW384" s="101"/>
      <c r="AX384" s="101"/>
      <c r="AY384" s="101"/>
      <c r="AZ384" s="101"/>
      <c r="BA384" s="101"/>
      <c r="BB384" s="101"/>
      <c r="BC384" s="101"/>
      <c r="BD384" s="101"/>
      <c r="BE384" s="101"/>
      <c r="BF384" s="101"/>
      <c r="BG384" s="101"/>
      <c r="BH384" s="101"/>
      <c r="BI384" s="101"/>
      <c r="BJ384" s="101"/>
      <c r="BK384" s="101"/>
      <c r="BL384" s="101"/>
      <c r="BM384" s="101"/>
      <c r="BN384" s="101"/>
      <c r="BO384" s="101"/>
      <c r="BP384" s="101"/>
      <c r="BQ384" s="101"/>
      <c r="BR384" s="101"/>
      <c r="BS384" s="101"/>
      <c r="BT384" s="101"/>
    </row>
    <row r="385" spans="1:72" ht="12" customHeight="1">
      <c r="A385" s="120"/>
      <c r="B385" s="183" t="s">
        <v>256</v>
      </c>
      <c r="C385" s="168"/>
      <c r="D385" s="243"/>
      <c r="E385" s="243"/>
      <c r="F385" s="243"/>
      <c r="G385" s="243"/>
      <c r="H385" s="243"/>
      <c r="I385" s="243"/>
      <c r="J385" s="243"/>
      <c r="K385" s="243"/>
      <c r="L385" s="243"/>
      <c r="M385" s="243"/>
      <c r="N385" s="243"/>
      <c r="O385" s="243"/>
      <c r="P385" s="243"/>
      <c r="Q385" s="243"/>
      <c r="R385" s="244"/>
      <c r="S385" s="101"/>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01"/>
      <c r="AW385" s="101"/>
      <c r="AX385" s="101"/>
      <c r="AY385" s="101"/>
      <c r="AZ385" s="101"/>
      <c r="BA385" s="101"/>
      <c r="BB385" s="101"/>
      <c r="BC385" s="101"/>
      <c r="BD385" s="101"/>
      <c r="BE385" s="101"/>
      <c r="BF385" s="101"/>
      <c r="BG385" s="101"/>
      <c r="BH385" s="101"/>
      <c r="BI385" s="101"/>
      <c r="BJ385" s="101"/>
      <c r="BK385" s="101"/>
      <c r="BL385" s="101"/>
      <c r="BM385" s="101"/>
      <c r="BN385" s="101"/>
      <c r="BO385" s="101"/>
      <c r="BP385" s="101"/>
      <c r="BQ385" s="101"/>
      <c r="BR385" s="101"/>
      <c r="BS385" s="101"/>
      <c r="BT385" s="101"/>
    </row>
    <row r="386" spans="1:72" ht="12" customHeight="1">
      <c r="A386" s="120"/>
      <c r="B386" s="116" t="s">
        <v>10</v>
      </c>
      <c r="C386" s="126"/>
      <c r="D386" s="236"/>
      <c r="E386" s="236"/>
      <c r="F386" s="236"/>
      <c r="G386" s="236"/>
      <c r="H386" s="236"/>
      <c r="I386" s="236"/>
      <c r="J386" s="236"/>
      <c r="K386" s="236"/>
      <c r="L386" s="236"/>
      <c r="M386" s="236"/>
      <c r="N386" s="236"/>
      <c r="O386" s="236"/>
      <c r="P386" s="236"/>
      <c r="Q386" s="236"/>
      <c r="R386" s="237"/>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01"/>
      <c r="AW386" s="101"/>
      <c r="AX386" s="101"/>
      <c r="AY386" s="101"/>
      <c r="AZ386" s="101"/>
      <c r="BA386" s="101"/>
      <c r="BB386" s="101"/>
      <c r="BC386" s="101"/>
      <c r="BD386" s="101"/>
      <c r="BE386" s="101"/>
      <c r="BF386" s="101"/>
      <c r="BG386" s="101"/>
      <c r="BH386" s="101"/>
      <c r="BI386" s="101"/>
      <c r="BJ386" s="101"/>
      <c r="BK386" s="101"/>
      <c r="BL386" s="101"/>
      <c r="BM386" s="101"/>
      <c r="BN386" s="101"/>
      <c r="BO386" s="101"/>
      <c r="BP386" s="101"/>
      <c r="BQ386" s="101"/>
      <c r="BR386" s="101"/>
      <c r="BS386" s="101"/>
      <c r="BT386" s="101"/>
    </row>
    <row r="387" spans="1:72" ht="12" customHeight="1">
      <c r="A387" s="120"/>
      <c r="B387" s="116" t="s">
        <v>11</v>
      </c>
      <c r="C387" s="126"/>
      <c r="D387" s="236"/>
      <c r="E387" s="236"/>
      <c r="F387" s="236"/>
      <c r="G387" s="236"/>
      <c r="H387" s="236"/>
      <c r="I387" s="236"/>
      <c r="J387" s="236"/>
      <c r="K387" s="236"/>
      <c r="L387" s="236"/>
      <c r="M387" s="236"/>
      <c r="N387" s="236"/>
      <c r="O387" s="236"/>
      <c r="P387" s="101">
        <v>1</v>
      </c>
      <c r="Q387" s="236"/>
      <c r="R387" s="237"/>
      <c r="S387" s="101"/>
      <c r="T387" s="101"/>
      <c r="U387" s="101"/>
      <c r="V387" s="101"/>
      <c r="W387" s="101"/>
      <c r="X387" s="101"/>
      <c r="Y387" s="101"/>
      <c r="Z387" s="101"/>
      <c r="AA387" s="101"/>
      <c r="AB387" s="101"/>
      <c r="AC387" s="101"/>
      <c r="AD387" s="101"/>
      <c r="AE387" s="101"/>
      <c r="AF387" s="101"/>
      <c r="AG387" s="101"/>
      <c r="AH387" s="101"/>
      <c r="AI387" s="101"/>
      <c r="AJ387" s="101"/>
      <c r="AK387" s="101"/>
      <c r="AL387" s="101"/>
      <c r="AM387" s="101"/>
      <c r="AN387" s="101"/>
      <c r="AO387" s="101"/>
      <c r="AP387" s="101"/>
      <c r="AQ387" s="101"/>
      <c r="AR387" s="101"/>
      <c r="AS387" s="101"/>
      <c r="AT387" s="101"/>
      <c r="AU387" s="101"/>
      <c r="AV387" s="101"/>
      <c r="AW387" s="101"/>
      <c r="AX387" s="101"/>
      <c r="AY387" s="101"/>
      <c r="AZ387" s="101"/>
      <c r="BA387" s="101"/>
      <c r="BB387" s="101"/>
      <c r="BC387" s="101"/>
      <c r="BD387" s="101"/>
      <c r="BE387" s="101"/>
      <c r="BF387" s="101"/>
      <c r="BG387" s="101"/>
      <c r="BH387" s="101"/>
      <c r="BI387" s="101"/>
      <c r="BJ387" s="101"/>
      <c r="BK387" s="101"/>
      <c r="BL387" s="101"/>
      <c r="BM387" s="101"/>
      <c r="BN387" s="101"/>
      <c r="BO387" s="101"/>
      <c r="BP387" s="101"/>
      <c r="BQ387" s="101"/>
      <c r="BR387" s="101"/>
      <c r="BS387" s="101"/>
      <c r="BT387" s="101"/>
    </row>
    <row r="388" spans="1:72" ht="12" customHeight="1">
      <c r="A388" s="120"/>
      <c r="B388" s="116" t="s">
        <v>259</v>
      </c>
      <c r="C388" s="126"/>
      <c r="D388" s="236"/>
      <c r="E388" s="236"/>
      <c r="F388" s="236"/>
      <c r="G388" s="236"/>
      <c r="H388" s="236"/>
      <c r="I388" s="236"/>
      <c r="J388" s="236"/>
      <c r="K388" s="236"/>
      <c r="L388" s="236"/>
      <c r="M388" s="236"/>
      <c r="N388" s="236"/>
      <c r="O388" s="236"/>
      <c r="P388" s="236"/>
      <c r="Q388" s="236"/>
      <c r="R388" s="237"/>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c r="AW388" s="101"/>
      <c r="AX388" s="101"/>
      <c r="AY388" s="101"/>
      <c r="AZ388" s="101"/>
      <c r="BA388" s="101"/>
      <c r="BB388" s="101"/>
      <c r="BC388" s="101"/>
      <c r="BD388" s="101"/>
      <c r="BE388" s="101"/>
      <c r="BF388" s="101"/>
      <c r="BG388" s="101"/>
      <c r="BH388" s="101"/>
      <c r="BI388" s="101"/>
      <c r="BJ388" s="101"/>
      <c r="BK388" s="101"/>
      <c r="BL388" s="101"/>
      <c r="BM388" s="101"/>
      <c r="BN388" s="101"/>
      <c r="BO388" s="101"/>
      <c r="BP388" s="101"/>
      <c r="BQ388" s="101"/>
      <c r="BR388" s="101"/>
      <c r="BS388" s="101"/>
      <c r="BT388" s="101"/>
    </row>
    <row r="389" spans="1:72" ht="12" customHeight="1">
      <c r="A389" s="120"/>
      <c r="B389" s="116" t="s">
        <v>13</v>
      </c>
      <c r="C389" s="126"/>
      <c r="D389" s="236"/>
      <c r="E389" s="101">
        <v>1</v>
      </c>
      <c r="F389" s="101">
        <v>1</v>
      </c>
      <c r="G389" s="236"/>
      <c r="H389" s="236"/>
      <c r="I389" s="236"/>
      <c r="J389" s="236"/>
      <c r="K389" s="236"/>
      <c r="L389" s="236"/>
      <c r="M389" s="236"/>
      <c r="N389" s="236"/>
      <c r="O389" s="236"/>
      <c r="P389" s="236"/>
      <c r="Q389" s="236"/>
      <c r="R389" s="237"/>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1"/>
      <c r="AW389" s="101"/>
      <c r="AX389" s="101"/>
      <c r="AY389" s="101"/>
      <c r="AZ389" s="101"/>
      <c r="BA389" s="101"/>
      <c r="BB389" s="101"/>
      <c r="BC389" s="101"/>
      <c r="BD389" s="101"/>
      <c r="BE389" s="101"/>
      <c r="BF389" s="101"/>
      <c r="BG389" s="101"/>
      <c r="BH389" s="101"/>
      <c r="BI389" s="101"/>
      <c r="BJ389" s="101"/>
      <c r="BK389" s="101"/>
      <c r="BL389" s="101"/>
      <c r="BM389" s="101"/>
      <c r="BN389" s="101"/>
      <c r="BO389" s="101"/>
      <c r="BP389" s="101"/>
      <c r="BQ389" s="101"/>
      <c r="BR389" s="101"/>
      <c r="BS389" s="101"/>
      <c r="BT389" s="101"/>
    </row>
    <row r="390" spans="1:72" ht="12" customHeight="1">
      <c r="A390" s="120"/>
      <c r="B390" s="116" t="s">
        <v>260</v>
      </c>
      <c r="C390" s="126"/>
      <c r="D390" s="101">
        <v>1</v>
      </c>
      <c r="E390" s="101">
        <v>1</v>
      </c>
      <c r="F390" s="101">
        <v>6</v>
      </c>
      <c r="G390" s="101">
        <v>5</v>
      </c>
      <c r="H390" s="101">
        <v>1</v>
      </c>
      <c r="I390" s="236"/>
      <c r="J390" s="236"/>
      <c r="K390" s="236"/>
      <c r="L390" s="236"/>
      <c r="M390" s="236"/>
      <c r="N390" s="236"/>
      <c r="O390" s="236"/>
      <c r="P390" s="236"/>
      <c r="Q390" s="236"/>
      <c r="R390" s="237"/>
      <c r="S390" s="101"/>
      <c r="T390" s="101"/>
      <c r="U390" s="101"/>
      <c r="V390" s="101"/>
      <c r="W390" s="101"/>
      <c r="X390" s="101"/>
      <c r="Y390" s="101"/>
      <c r="Z390" s="101"/>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V390" s="101"/>
      <c r="AW390" s="101"/>
      <c r="AX390" s="101"/>
      <c r="AY390" s="101"/>
      <c r="AZ390" s="101"/>
      <c r="BA390" s="101"/>
      <c r="BB390" s="101"/>
      <c r="BC390" s="101"/>
      <c r="BD390" s="101"/>
      <c r="BE390" s="101"/>
      <c r="BF390" s="101"/>
      <c r="BG390" s="101"/>
      <c r="BH390" s="101"/>
      <c r="BI390" s="101"/>
      <c r="BJ390" s="101"/>
      <c r="BK390" s="101"/>
      <c r="BL390" s="101"/>
      <c r="BM390" s="101"/>
      <c r="BN390" s="101"/>
      <c r="BO390" s="101"/>
      <c r="BP390" s="101"/>
      <c r="BQ390" s="101"/>
      <c r="BR390" s="101"/>
      <c r="BS390" s="101"/>
      <c r="BT390" s="101"/>
    </row>
    <row r="391" spans="1:72" ht="12" customHeight="1">
      <c r="A391" s="120"/>
      <c r="B391" s="122" t="s">
        <v>304</v>
      </c>
      <c r="C391" s="122">
        <v>2</v>
      </c>
      <c r="D391" s="254"/>
      <c r="E391" s="123">
        <v>5</v>
      </c>
      <c r="F391" s="123">
        <v>7</v>
      </c>
      <c r="G391" s="123">
        <v>5</v>
      </c>
      <c r="H391" s="123">
        <v>4</v>
      </c>
      <c r="I391" s="123">
        <v>1</v>
      </c>
      <c r="J391" s="123">
        <v>2</v>
      </c>
      <c r="K391" s="123">
        <v>2</v>
      </c>
      <c r="L391" s="254"/>
      <c r="M391" s="123">
        <v>1</v>
      </c>
      <c r="N391" s="123">
        <v>2</v>
      </c>
      <c r="O391" s="123">
        <v>1</v>
      </c>
      <c r="P391" s="123">
        <v>1</v>
      </c>
      <c r="Q391" s="254"/>
      <c r="R391" s="255"/>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1"/>
      <c r="AW391" s="101"/>
      <c r="AX391" s="101"/>
      <c r="AY391" s="101"/>
      <c r="AZ391" s="101"/>
      <c r="BA391" s="101"/>
      <c r="BB391" s="101"/>
      <c r="BC391" s="101"/>
      <c r="BD391" s="101"/>
      <c r="BE391" s="101"/>
      <c r="BF391" s="101"/>
      <c r="BG391" s="101"/>
      <c r="BH391" s="101"/>
      <c r="BI391" s="101"/>
      <c r="BJ391" s="101"/>
      <c r="BK391" s="101"/>
      <c r="BL391" s="101"/>
      <c r="BM391" s="101"/>
      <c r="BN391" s="101"/>
      <c r="BO391" s="101"/>
      <c r="BP391" s="101"/>
      <c r="BQ391" s="101"/>
      <c r="BR391" s="101"/>
      <c r="BS391" s="101"/>
      <c r="BT391" s="101"/>
    </row>
    <row r="392" spans="1:72" ht="12" customHeight="1">
      <c r="A392" s="120"/>
      <c r="B392" s="122" t="s">
        <v>305</v>
      </c>
      <c r="C392" s="122"/>
      <c r="D392" s="254"/>
      <c r="E392" s="254"/>
      <c r="F392" s="254"/>
      <c r="G392" s="254"/>
      <c r="H392" s="254"/>
      <c r="I392" s="254"/>
      <c r="J392" s="254"/>
      <c r="K392" s="254"/>
      <c r="L392" s="254"/>
      <c r="M392" s="254"/>
      <c r="N392" s="254"/>
      <c r="O392" s="254"/>
      <c r="P392" s="254"/>
      <c r="Q392" s="254"/>
      <c r="R392" s="255"/>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c r="AX392" s="101"/>
      <c r="AY392" s="101"/>
      <c r="AZ392" s="101"/>
      <c r="BA392" s="101"/>
      <c r="BB392" s="101"/>
      <c r="BC392" s="101"/>
      <c r="BD392" s="101"/>
      <c r="BE392" s="101"/>
      <c r="BF392" s="101"/>
      <c r="BG392" s="101"/>
      <c r="BH392" s="101"/>
      <c r="BI392" s="101"/>
      <c r="BJ392" s="101"/>
      <c r="BK392" s="101"/>
      <c r="BL392" s="101"/>
      <c r="BM392" s="101"/>
      <c r="BN392" s="101"/>
      <c r="BO392" s="101"/>
      <c r="BP392" s="101"/>
      <c r="BQ392" s="101"/>
      <c r="BR392" s="101"/>
      <c r="BS392" s="101"/>
      <c r="BT392" s="101"/>
    </row>
    <row r="393" spans="1:72" ht="12" customHeight="1">
      <c r="A393" s="120"/>
      <c r="B393" s="122" t="s">
        <v>306</v>
      </c>
      <c r="C393" s="122"/>
      <c r="D393" s="254"/>
      <c r="E393" s="254"/>
      <c r="F393" s="254"/>
      <c r="G393" s="254"/>
      <c r="H393" s="254"/>
      <c r="I393" s="254"/>
      <c r="J393" s="254"/>
      <c r="K393" s="254"/>
      <c r="L393" s="254"/>
      <c r="M393" s="254"/>
      <c r="N393" s="254"/>
      <c r="O393" s="254"/>
      <c r="P393" s="254"/>
      <c r="Q393" s="254"/>
      <c r="R393" s="255"/>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c r="AW393" s="101"/>
      <c r="AX393" s="101"/>
      <c r="AY393" s="101"/>
      <c r="AZ393" s="101"/>
      <c r="BA393" s="101"/>
      <c r="BB393" s="101"/>
      <c r="BC393" s="101"/>
      <c r="BD393" s="101"/>
      <c r="BE393" s="101"/>
      <c r="BF393" s="101"/>
      <c r="BG393" s="101"/>
      <c r="BH393" s="101"/>
      <c r="BI393" s="101"/>
      <c r="BJ393" s="101"/>
      <c r="BK393" s="101"/>
      <c r="BL393" s="101"/>
      <c r="BM393" s="101"/>
      <c r="BN393" s="101"/>
      <c r="BO393" s="101"/>
      <c r="BP393" s="101"/>
      <c r="BQ393" s="101"/>
      <c r="BR393" s="101"/>
      <c r="BS393" s="101"/>
      <c r="BT393" s="101"/>
    </row>
    <row r="394" spans="1:72" ht="12" customHeight="1">
      <c r="A394" s="120"/>
      <c r="B394" s="122" t="s">
        <v>307</v>
      </c>
      <c r="C394" s="122"/>
      <c r="D394" s="254"/>
      <c r="E394" s="254"/>
      <c r="F394" s="254"/>
      <c r="G394" s="254"/>
      <c r="H394" s="254"/>
      <c r="I394" s="254"/>
      <c r="J394" s="254"/>
      <c r="K394" s="254"/>
      <c r="L394" s="254"/>
      <c r="M394" s="254"/>
      <c r="N394" s="254"/>
      <c r="O394" s="254"/>
      <c r="P394" s="254"/>
      <c r="Q394" s="254"/>
      <c r="R394" s="255"/>
      <c r="S394" s="101"/>
      <c r="T394" s="101"/>
      <c r="U394" s="101"/>
      <c r="V394" s="101"/>
      <c r="W394" s="101"/>
      <c r="X394" s="101"/>
      <c r="Y394" s="101"/>
      <c r="Z394" s="101"/>
      <c r="AA394" s="101"/>
      <c r="AB394" s="101"/>
      <c r="AC394" s="101"/>
      <c r="AD394" s="101"/>
      <c r="AE394" s="101"/>
      <c r="AF394" s="101"/>
      <c r="AG394" s="101"/>
      <c r="AH394" s="101"/>
      <c r="AI394" s="101"/>
      <c r="AJ394" s="101"/>
      <c r="AK394" s="101"/>
      <c r="AL394" s="101"/>
      <c r="AM394" s="101"/>
      <c r="AN394" s="101"/>
      <c r="AO394" s="101"/>
      <c r="AP394" s="101"/>
      <c r="AQ394" s="101"/>
      <c r="AR394" s="101"/>
      <c r="AS394" s="101"/>
      <c r="AT394" s="101"/>
      <c r="AU394" s="101"/>
      <c r="AV394" s="101"/>
      <c r="AW394" s="101"/>
      <c r="AX394" s="101"/>
      <c r="AY394" s="101"/>
      <c r="AZ394" s="101"/>
      <c r="BA394" s="101"/>
      <c r="BB394" s="101"/>
      <c r="BC394" s="101"/>
      <c r="BD394" s="101"/>
      <c r="BE394" s="101"/>
      <c r="BF394" s="101"/>
      <c r="BG394" s="101"/>
      <c r="BH394" s="101"/>
      <c r="BI394" s="101"/>
      <c r="BJ394" s="101"/>
      <c r="BK394" s="101"/>
      <c r="BL394" s="101"/>
      <c r="BM394" s="101"/>
      <c r="BN394" s="101"/>
      <c r="BO394" s="101"/>
      <c r="BP394" s="101"/>
      <c r="BQ394" s="101"/>
      <c r="BR394" s="101"/>
      <c r="BS394" s="101"/>
      <c r="BT394" s="101"/>
    </row>
    <row r="395" spans="1:72" ht="12" customHeight="1">
      <c r="A395" s="120"/>
      <c r="B395" s="122" t="s">
        <v>317</v>
      </c>
      <c r="C395" s="157">
        <v>2</v>
      </c>
      <c r="D395" s="158">
        <v>4</v>
      </c>
      <c r="E395" s="158"/>
      <c r="F395" s="158">
        <v>8</v>
      </c>
      <c r="G395" s="158">
        <v>2</v>
      </c>
      <c r="H395" s="158">
        <v>1</v>
      </c>
      <c r="I395" s="158">
        <v>1</v>
      </c>
      <c r="J395" s="158">
        <v>1</v>
      </c>
      <c r="K395" s="158">
        <v>1</v>
      </c>
      <c r="L395" s="240"/>
      <c r="M395" s="240"/>
      <c r="N395" s="240"/>
      <c r="O395" s="240"/>
      <c r="P395" s="240"/>
      <c r="Q395" s="240"/>
      <c r="R395" s="24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row>
    <row r="396" spans="1:72" ht="12" customHeight="1">
      <c r="A396" s="120"/>
      <c r="B396" s="122" t="s">
        <v>308</v>
      </c>
      <c r="C396" s="157"/>
      <c r="D396" s="240"/>
      <c r="E396" s="240"/>
      <c r="F396" s="240"/>
      <c r="G396" s="240"/>
      <c r="H396" s="240"/>
      <c r="I396" s="240"/>
      <c r="J396" s="240"/>
      <c r="K396" s="240"/>
      <c r="L396" s="240"/>
      <c r="M396" s="240"/>
      <c r="N396" s="240"/>
      <c r="O396" s="240"/>
      <c r="P396" s="240"/>
      <c r="Q396" s="240"/>
      <c r="R396" s="24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c r="AW396" s="101"/>
      <c r="AX396" s="101"/>
      <c r="AY396" s="101"/>
      <c r="AZ396" s="101"/>
      <c r="BA396" s="101"/>
      <c r="BB396" s="101"/>
      <c r="BC396" s="101"/>
      <c r="BD396" s="101"/>
      <c r="BE396" s="101"/>
      <c r="BF396" s="101"/>
      <c r="BG396" s="101"/>
      <c r="BH396" s="101"/>
      <c r="BI396" s="101"/>
      <c r="BJ396" s="101"/>
      <c r="BK396" s="101"/>
      <c r="BL396" s="101"/>
      <c r="BM396" s="101"/>
      <c r="BN396" s="101"/>
      <c r="BO396" s="101"/>
      <c r="BP396" s="101"/>
      <c r="BQ396" s="101"/>
      <c r="BR396" s="101"/>
      <c r="BS396" s="101"/>
      <c r="BT396" s="101"/>
    </row>
    <row r="397" spans="1:72" ht="12" customHeight="1">
      <c r="A397" s="120"/>
      <c r="B397" s="122" t="s">
        <v>309</v>
      </c>
      <c r="C397" s="157"/>
      <c r="D397" s="240"/>
      <c r="E397" s="240"/>
      <c r="F397" s="240"/>
      <c r="G397" s="240"/>
      <c r="H397" s="240"/>
      <c r="I397" s="240"/>
      <c r="J397" s="240"/>
      <c r="K397" s="240"/>
      <c r="L397" s="240"/>
      <c r="M397" s="240"/>
      <c r="N397" s="240"/>
      <c r="O397" s="240"/>
      <c r="P397" s="240"/>
      <c r="Q397" s="240"/>
      <c r="R397" s="241"/>
      <c r="S397" s="101"/>
      <c r="T397" s="101"/>
      <c r="U397" s="101"/>
      <c r="V397" s="101"/>
      <c r="W397" s="101"/>
      <c r="X397" s="101"/>
      <c r="Y397" s="101"/>
      <c r="Z397" s="101"/>
      <c r="AA397" s="101"/>
      <c r="AB397" s="101"/>
      <c r="AC397" s="101"/>
      <c r="AD397" s="101"/>
      <c r="AE397" s="101"/>
      <c r="AF397" s="101"/>
      <c r="AG397" s="101"/>
      <c r="AH397" s="101"/>
      <c r="AI397" s="101"/>
      <c r="AJ397" s="101"/>
      <c r="AK397" s="101"/>
      <c r="AL397" s="101"/>
      <c r="AM397" s="101"/>
      <c r="AN397" s="101"/>
      <c r="AO397" s="101"/>
      <c r="AP397" s="101"/>
      <c r="AQ397" s="101"/>
      <c r="AR397" s="101"/>
      <c r="AS397" s="101"/>
      <c r="AT397" s="101"/>
      <c r="AU397" s="101"/>
      <c r="AV397" s="101"/>
      <c r="AW397" s="101"/>
      <c r="AX397" s="101"/>
      <c r="AY397" s="101"/>
      <c r="AZ397" s="101"/>
      <c r="BA397" s="101"/>
      <c r="BB397" s="101"/>
      <c r="BC397" s="101"/>
      <c r="BD397" s="101"/>
      <c r="BE397" s="101"/>
      <c r="BF397" s="101"/>
      <c r="BG397" s="101"/>
      <c r="BH397" s="101"/>
      <c r="BI397" s="101"/>
      <c r="BJ397" s="101"/>
      <c r="BK397" s="101"/>
      <c r="BL397" s="101"/>
      <c r="BM397" s="101"/>
      <c r="BN397" s="101"/>
      <c r="BO397" s="101"/>
      <c r="BP397" s="101"/>
      <c r="BQ397" s="101"/>
      <c r="BR397" s="101"/>
      <c r="BS397" s="101"/>
      <c r="BT397" s="101"/>
    </row>
    <row r="398" spans="1:72" ht="12" customHeight="1">
      <c r="A398" s="120"/>
      <c r="B398" s="122" t="s">
        <v>48</v>
      </c>
      <c r="C398" s="157"/>
      <c r="D398" s="240"/>
      <c r="E398" s="240"/>
      <c r="F398" s="240"/>
      <c r="G398" s="240"/>
      <c r="H398" s="240"/>
      <c r="I398" s="240"/>
      <c r="J398" s="240"/>
      <c r="K398" s="240"/>
      <c r="L398" s="240"/>
      <c r="M398" s="240"/>
      <c r="N398" s="240"/>
      <c r="O398" s="240"/>
      <c r="P398" s="240"/>
      <c r="Q398" s="240"/>
      <c r="R398" s="24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c r="AW398" s="101"/>
      <c r="AX398" s="101"/>
      <c r="AY398" s="101"/>
      <c r="AZ398" s="101"/>
      <c r="BA398" s="101"/>
      <c r="BB398" s="101"/>
      <c r="BC398" s="101"/>
      <c r="BD398" s="101"/>
      <c r="BE398" s="101"/>
      <c r="BF398" s="101"/>
      <c r="BG398" s="101"/>
      <c r="BH398" s="101"/>
      <c r="BI398" s="101"/>
      <c r="BJ398" s="101"/>
      <c r="BK398" s="101"/>
      <c r="BL398" s="101"/>
      <c r="BM398" s="101"/>
      <c r="BN398" s="101"/>
      <c r="BO398" s="101"/>
      <c r="BP398" s="101"/>
      <c r="BQ398" s="101"/>
      <c r="BR398" s="101"/>
      <c r="BS398" s="101"/>
      <c r="BT398" s="101"/>
    </row>
    <row r="399" spans="1:72" ht="12" customHeight="1">
      <c r="A399" s="120"/>
      <c r="B399" s="122" t="s">
        <v>49</v>
      </c>
      <c r="C399" s="157"/>
      <c r="D399" s="240"/>
      <c r="E399" s="240"/>
      <c r="F399" s="240"/>
      <c r="G399" s="240"/>
      <c r="H399" s="240"/>
      <c r="I399" s="240"/>
      <c r="J399" s="240"/>
      <c r="K399" s="240"/>
      <c r="L399" s="240"/>
      <c r="M399" s="240"/>
      <c r="N399" s="240"/>
      <c r="O399" s="240"/>
      <c r="P399" s="240"/>
      <c r="Q399" s="240"/>
      <c r="R399" s="24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101"/>
      <c r="AW399" s="101"/>
      <c r="AX399" s="101"/>
      <c r="AY399" s="101"/>
      <c r="AZ399" s="101"/>
      <c r="BA399" s="101"/>
      <c r="BB399" s="101"/>
      <c r="BC399" s="101"/>
      <c r="BD399" s="101"/>
      <c r="BE399" s="101"/>
      <c r="BF399" s="101"/>
      <c r="BG399" s="101"/>
      <c r="BH399" s="101"/>
      <c r="BI399" s="101"/>
      <c r="BJ399" s="101"/>
      <c r="BK399" s="101"/>
      <c r="BL399" s="101"/>
      <c r="BM399" s="101"/>
      <c r="BN399" s="101"/>
      <c r="BO399" s="101"/>
      <c r="BP399" s="101"/>
      <c r="BQ399" s="101"/>
      <c r="BR399" s="101"/>
      <c r="BS399" s="101"/>
      <c r="BT399" s="101"/>
    </row>
    <row r="400" spans="1:72" ht="12" customHeight="1">
      <c r="A400" s="120"/>
      <c r="B400" s="116" t="s">
        <v>310</v>
      </c>
      <c r="C400" s="126"/>
      <c r="D400" s="236"/>
      <c r="E400" s="101">
        <v>1</v>
      </c>
      <c r="F400" s="101">
        <v>1</v>
      </c>
      <c r="G400" s="236"/>
      <c r="H400" s="236"/>
      <c r="I400" s="236"/>
      <c r="J400" s="236"/>
      <c r="K400" s="236"/>
      <c r="L400" s="236"/>
      <c r="M400" s="101">
        <v>1</v>
      </c>
      <c r="N400" s="236"/>
      <c r="O400" s="101">
        <v>2</v>
      </c>
      <c r="P400" s="236"/>
      <c r="Q400" s="236"/>
      <c r="R400" s="237"/>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1"/>
      <c r="AW400" s="101"/>
      <c r="AX400" s="101"/>
      <c r="AY400" s="101"/>
      <c r="AZ400" s="101"/>
      <c r="BA400" s="101"/>
      <c r="BB400" s="101"/>
      <c r="BC400" s="101"/>
      <c r="BD400" s="101"/>
      <c r="BE400" s="101"/>
      <c r="BF400" s="101"/>
      <c r="BG400" s="101"/>
      <c r="BH400" s="101"/>
      <c r="BI400" s="101"/>
      <c r="BJ400" s="101"/>
      <c r="BK400" s="101"/>
      <c r="BL400" s="101"/>
      <c r="BM400" s="101"/>
      <c r="BN400" s="101"/>
      <c r="BO400" s="101"/>
      <c r="BP400" s="101"/>
      <c r="BQ400" s="101"/>
      <c r="BR400" s="101"/>
      <c r="BS400" s="101"/>
      <c r="BT400" s="101"/>
    </row>
    <row r="401" spans="1:72" ht="12" customHeight="1">
      <c r="A401" s="120"/>
      <c r="B401" s="116" t="s">
        <v>311</v>
      </c>
      <c r="C401" s="126"/>
      <c r="D401" s="236"/>
      <c r="E401" s="236"/>
      <c r="F401" s="236"/>
      <c r="G401" s="236"/>
      <c r="H401" s="236"/>
      <c r="I401" s="236"/>
      <c r="J401" s="236"/>
      <c r="K401" s="236"/>
      <c r="L401" s="236"/>
      <c r="M401" s="236"/>
      <c r="N401" s="236"/>
      <c r="O401" s="236"/>
      <c r="P401" s="236"/>
      <c r="Q401" s="236"/>
      <c r="R401" s="237"/>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01"/>
      <c r="BI401" s="101"/>
      <c r="BJ401" s="101"/>
      <c r="BK401" s="101"/>
      <c r="BL401" s="101"/>
      <c r="BM401" s="101"/>
      <c r="BN401" s="101"/>
      <c r="BO401" s="101"/>
      <c r="BP401" s="101"/>
      <c r="BQ401" s="101"/>
      <c r="BR401" s="101"/>
      <c r="BS401" s="101"/>
      <c r="BT401" s="101"/>
    </row>
    <row r="402" spans="1:72" ht="12" customHeight="1">
      <c r="A402" s="120"/>
      <c r="B402" s="116" t="s">
        <v>312</v>
      </c>
      <c r="C402" s="126"/>
      <c r="D402" s="236"/>
      <c r="E402" s="236"/>
      <c r="F402" s="236"/>
      <c r="G402" s="236"/>
      <c r="H402" s="236"/>
      <c r="I402" s="236"/>
      <c r="J402" s="236"/>
      <c r="K402" s="236"/>
      <c r="L402" s="236"/>
      <c r="M402" s="236"/>
      <c r="N402" s="236"/>
      <c r="O402" s="236"/>
      <c r="P402" s="236"/>
      <c r="Q402" s="236"/>
      <c r="R402" s="237"/>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01"/>
      <c r="BI402" s="101"/>
      <c r="BJ402" s="101"/>
      <c r="BK402" s="101"/>
      <c r="BL402" s="101"/>
      <c r="BM402" s="101"/>
      <c r="BN402" s="101"/>
      <c r="BO402" s="101"/>
      <c r="BP402" s="101"/>
      <c r="BQ402" s="101"/>
      <c r="BR402" s="101"/>
      <c r="BS402" s="101"/>
      <c r="BT402" s="101"/>
    </row>
    <row r="403" spans="1:72" ht="12" customHeight="1">
      <c r="A403" s="120"/>
      <c r="B403" s="116" t="s">
        <v>313</v>
      </c>
      <c r="C403" s="126"/>
      <c r="D403" s="236"/>
      <c r="E403" s="236"/>
      <c r="F403" s="236"/>
      <c r="G403" s="236"/>
      <c r="H403" s="236"/>
      <c r="I403" s="236"/>
      <c r="J403" s="236"/>
      <c r="K403" s="236"/>
      <c r="L403" s="236"/>
      <c r="M403" s="236"/>
      <c r="N403" s="236"/>
      <c r="O403" s="236"/>
      <c r="P403" s="236"/>
      <c r="Q403" s="236"/>
      <c r="R403" s="237"/>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01"/>
      <c r="BI403" s="101"/>
      <c r="BJ403" s="101"/>
      <c r="BK403" s="101"/>
      <c r="BL403" s="101"/>
      <c r="BM403" s="101"/>
      <c r="BN403" s="101"/>
      <c r="BO403" s="101"/>
      <c r="BP403" s="101"/>
      <c r="BQ403" s="101"/>
      <c r="BR403" s="101"/>
      <c r="BS403" s="101"/>
      <c r="BT403" s="101"/>
    </row>
    <row r="404" spans="1:72" ht="12" customHeight="1">
      <c r="A404" s="120"/>
      <c r="B404" s="121" t="s">
        <v>37</v>
      </c>
      <c r="C404" s="122"/>
      <c r="D404" s="254"/>
      <c r="E404" s="254"/>
      <c r="F404" s="254"/>
      <c r="G404" s="254"/>
      <c r="H404" s="254"/>
      <c r="I404" s="254"/>
      <c r="J404" s="254"/>
      <c r="K404" s="254"/>
      <c r="L404" s="254"/>
      <c r="M404" s="254"/>
      <c r="N404" s="254"/>
      <c r="O404" s="254"/>
      <c r="P404" s="254"/>
      <c r="Q404" s="254"/>
      <c r="R404" s="255"/>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01"/>
      <c r="BI404" s="101"/>
      <c r="BJ404" s="101"/>
      <c r="BK404" s="101"/>
      <c r="BL404" s="101"/>
      <c r="BM404" s="101"/>
      <c r="BN404" s="101"/>
      <c r="BO404" s="101"/>
      <c r="BP404" s="101"/>
      <c r="BQ404" s="101"/>
      <c r="BR404" s="101"/>
      <c r="BS404" s="101"/>
      <c r="BT404" s="101"/>
    </row>
    <row r="405" spans="1:72" ht="12" customHeight="1">
      <c r="A405" s="120"/>
      <c r="B405" s="121" t="s">
        <v>38</v>
      </c>
      <c r="C405" s="122"/>
      <c r="D405" s="254"/>
      <c r="E405" s="254"/>
      <c r="F405" s="254"/>
      <c r="G405" s="254"/>
      <c r="H405" s="254"/>
      <c r="I405" s="254"/>
      <c r="J405" s="254"/>
      <c r="K405" s="254"/>
      <c r="L405" s="254"/>
      <c r="M405" s="254"/>
      <c r="N405" s="254"/>
      <c r="O405" s="254"/>
      <c r="P405" s="254"/>
      <c r="Q405" s="254"/>
      <c r="R405" s="255"/>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01"/>
      <c r="AW405" s="101"/>
      <c r="AX405" s="101"/>
      <c r="AY405" s="101"/>
      <c r="AZ405" s="101"/>
      <c r="BA405" s="101"/>
      <c r="BB405" s="101"/>
      <c r="BC405" s="101"/>
      <c r="BD405" s="101"/>
      <c r="BE405" s="101"/>
      <c r="BF405" s="101"/>
      <c r="BG405" s="101"/>
      <c r="BH405" s="101"/>
      <c r="BI405" s="101"/>
      <c r="BJ405" s="101"/>
      <c r="BK405" s="101"/>
      <c r="BL405" s="101"/>
      <c r="BM405" s="101"/>
      <c r="BN405" s="101"/>
      <c r="BO405" s="101"/>
      <c r="BP405" s="101"/>
      <c r="BQ405" s="101"/>
      <c r="BR405" s="101"/>
      <c r="BS405" s="101"/>
      <c r="BT405" s="101"/>
    </row>
    <row r="406" spans="1:72" ht="12" customHeight="1">
      <c r="A406" s="120"/>
      <c r="B406" s="121" t="s">
        <v>39</v>
      </c>
      <c r="C406" s="122"/>
      <c r="D406" s="254"/>
      <c r="E406" s="254"/>
      <c r="F406" s="254"/>
      <c r="G406" s="254"/>
      <c r="H406" s="254"/>
      <c r="I406" s="254"/>
      <c r="J406" s="254"/>
      <c r="K406" s="254"/>
      <c r="L406" s="254"/>
      <c r="M406" s="254"/>
      <c r="N406" s="254"/>
      <c r="O406" s="254"/>
      <c r="P406" s="254"/>
      <c r="Q406" s="254"/>
      <c r="R406" s="255"/>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101"/>
      <c r="AW406" s="101"/>
      <c r="AX406" s="101"/>
      <c r="AY406" s="101"/>
      <c r="AZ406" s="101"/>
      <c r="BA406" s="101"/>
      <c r="BB406" s="101"/>
      <c r="BC406" s="101"/>
      <c r="BD406" s="101"/>
      <c r="BE406" s="101"/>
      <c r="BF406" s="101"/>
      <c r="BG406" s="101"/>
      <c r="BH406" s="101"/>
      <c r="BI406" s="101"/>
      <c r="BJ406" s="101"/>
      <c r="BK406" s="101"/>
      <c r="BL406" s="101"/>
      <c r="BM406" s="101"/>
      <c r="BN406" s="101"/>
      <c r="BO406" s="101"/>
      <c r="BP406" s="101"/>
      <c r="BQ406" s="101"/>
      <c r="BR406" s="101"/>
      <c r="BS406" s="101"/>
      <c r="BT406" s="101"/>
    </row>
    <row r="407" spans="1:72" ht="12" customHeight="1">
      <c r="A407" s="120"/>
      <c r="B407" s="121" t="s">
        <v>40</v>
      </c>
      <c r="C407" s="122"/>
      <c r="D407" s="254"/>
      <c r="E407" s="254"/>
      <c r="F407" s="254"/>
      <c r="G407" s="254"/>
      <c r="H407" s="254"/>
      <c r="I407" s="254"/>
      <c r="J407" s="254"/>
      <c r="K407" s="254"/>
      <c r="L407" s="254"/>
      <c r="M407" s="254"/>
      <c r="N407" s="254"/>
      <c r="O407" s="254"/>
      <c r="P407" s="254"/>
      <c r="Q407" s="254"/>
      <c r="R407" s="255"/>
      <c r="S407" s="101"/>
      <c r="T407" s="101"/>
      <c r="U407" s="101"/>
      <c r="V407" s="101"/>
      <c r="W407" s="101"/>
      <c r="X407" s="101"/>
      <c r="Y407" s="101"/>
      <c r="Z407" s="101"/>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V407" s="101"/>
      <c r="AW407" s="101"/>
      <c r="AX407" s="101"/>
      <c r="AY407" s="101"/>
      <c r="AZ407" s="101"/>
      <c r="BA407" s="101"/>
      <c r="BB407" s="101"/>
      <c r="BC407" s="101"/>
      <c r="BD407" s="101"/>
      <c r="BE407" s="101"/>
      <c r="BF407" s="101"/>
      <c r="BG407" s="101"/>
      <c r="BH407" s="101"/>
      <c r="BI407" s="101"/>
      <c r="BJ407" s="101"/>
      <c r="BK407" s="101"/>
      <c r="BL407" s="101"/>
      <c r="BM407" s="101"/>
      <c r="BN407" s="101"/>
      <c r="BO407" s="101"/>
      <c r="BP407" s="101"/>
      <c r="BQ407" s="101"/>
      <c r="BR407" s="101"/>
      <c r="BS407" s="101"/>
      <c r="BT407" s="101"/>
    </row>
    <row r="408" spans="1:72" ht="12" customHeight="1">
      <c r="A408" s="120"/>
      <c r="B408" s="184" t="s">
        <v>41</v>
      </c>
      <c r="C408" s="160"/>
      <c r="D408" s="161">
        <f t="shared" ref="D408:H408" si="0">D390*2</f>
        <v>2</v>
      </c>
      <c r="E408" s="161">
        <f t="shared" si="0"/>
        <v>2</v>
      </c>
      <c r="F408" s="161">
        <f t="shared" si="0"/>
        <v>12</v>
      </c>
      <c r="G408" s="161">
        <f t="shared" si="0"/>
        <v>10</v>
      </c>
      <c r="H408" s="161">
        <f t="shared" si="0"/>
        <v>2</v>
      </c>
      <c r="I408" s="161"/>
      <c r="J408" s="161"/>
      <c r="K408" s="161"/>
      <c r="L408" s="161"/>
      <c r="M408" s="161"/>
      <c r="N408" s="161"/>
      <c r="O408" s="161"/>
      <c r="P408" s="161"/>
      <c r="Q408" s="161"/>
      <c r="R408" s="162"/>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c r="AW408" s="101"/>
      <c r="AX408" s="101"/>
      <c r="AY408" s="101"/>
      <c r="AZ408" s="101"/>
      <c r="BA408" s="101"/>
      <c r="BB408" s="101"/>
      <c r="BC408" s="101"/>
      <c r="BD408" s="101"/>
      <c r="BE408" s="101"/>
      <c r="BF408" s="101"/>
      <c r="BG408" s="101"/>
      <c r="BH408" s="101"/>
      <c r="BI408" s="101"/>
      <c r="BJ408" s="101"/>
      <c r="BK408" s="101"/>
      <c r="BL408" s="101"/>
      <c r="BM408" s="101"/>
      <c r="BN408" s="101"/>
      <c r="BO408" s="101"/>
      <c r="BP408" s="101"/>
      <c r="BQ408" s="101"/>
      <c r="BR408" s="101"/>
      <c r="BS408" s="101"/>
      <c r="BT408" s="101"/>
    </row>
    <row r="409" spans="1:72" ht="12" customHeight="1">
      <c r="A409" s="142" t="s">
        <v>223</v>
      </c>
      <c r="B409" s="181" t="s">
        <v>214</v>
      </c>
      <c r="C409" s="267">
        <v>5</v>
      </c>
      <c r="D409" s="269">
        <v>7</v>
      </c>
      <c r="E409" s="269">
        <v>1</v>
      </c>
      <c r="F409" s="269">
        <v>3</v>
      </c>
      <c r="G409" s="269">
        <v>4</v>
      </c>
      <c r="H409" s="269">
        <v>7</v>
      </c>
      <c r="I409" s="269">
        <v>2</v>
      </c>
      <c r="J409" s="269"/>
      <c r="K409" s="269">
        <v>6</v>
      </c>
      <c r="L409" s="269">
        <v>1</v>
      </c>
      <c r="M409" s="269">
        <v>3</v>
      </c>
      <c r="N409" s="269"/>
      <c r="O409" s="269"/>
      <c r="P409" s="269"/>
      <c r="Q409" s="269"/>
      <c r="R409" s="262"/>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101"/>
      <c r="AW409" s="101"/>
      <c r="AX409" s="101"/>
      <c r="AY409" s="101"/>
      <c r="AZ409" s="101"/>
      <c r="BA409" s="101"/>
      <c r="BB409" s="101"/>
      <c r="BC409" s="101"/>
      <c r="BD409" s="101"/>
      <c r="BE409" s="101"/>
      <c r="BF409" s="101"/>
      <c r="BG409" s="101"/>
      <c r="BH409" s="101"/>
      <c r="BI409" s="101"/>
      <c r="BJ409" s="101"/>
      <c r="BK409" s="101"/>
      <c r="BL409" s="101"/>
      <c r="BM409" s="101"/>
      <c r="BN409" s="101"/>
      <c r="BO409" s="101"/>
      <c r="BP409" s="101"/>
      <c r="BQ409" s="101"/>
      <c r="BR409" s="101"/>
      <c r="BS409" s="101"/>
      <c r="BT409" s="101"/>
    </row>
    <row r="410" spans="1:72" ht="12" customHeight="1">
      <c r="A410" s="120"/>
      <c r="B410" s="180" t="s">
        <v>242</v>
      </c>
      <c r="C410" s="239"/>
      <c r="D410" s="240"/>
      <c r="E410" s="240"/>
      <c r="F410" s="240"/>
      <c r="G410" s="240"/>
      <c r="H410" s="240"/>
      <c r="I410" s="240"/>
      <c r="J410" s="240"/>
      <c r="K410" s="240"/>
      <c r="L410" s="240"/>
      <c r="M410" s="240"/>
      <c r="N410" s="240"/>
      <c r="O410" s="240"/>
      <c r="P410" s="240"/>
      <c r="Q410" s="240"/>
      <c r="R410" s="241"/>
      <c r="S410" s="101"/>
      <c r="T410" s="101"/>
      <c r="U410" s="101"/>
      <c r="V410" s="101"/>
      <c r="W410" s="101"/>
      <c r="X410" s="101"/>
      <c r="Y410" s="101"/>
      <c r="Z410" s="101"/>
      <c r="AA410" s="101"/>
      <c r="AB410" s="101"/>
      <c r="AC410" s="101"/>
      <c r="AD410" s="101"/>
      <c r="AE410" s="101"/>
      <c r="AF410" s="101"/>
      <c r="AG410" s="101"/>
      <c r="AH410" s="101"/>
      <c r="AI410" s="101"/>
      <c r="AJ410" s="101"/>
      <c r="AK410" s="101"/>
      <c r="AL410" s="101"/>
      <c r="AM410" s="101"/>
      <c r="AN410" s="101"/>
      <c r="AO410" s="101"/>
      <c r="AP410" s="101"/>
      <c r="AQ410" s="101"/>
      <c r="AR410" s="101"/>
      <c r="AS410" s="101"/>
      <c r="AT410" s="101"/>
      <c r="AU410" s="101"/>
      <c r="AV410" s="101"/>
      <c r="AW410" s="101"/>
      <c r="AX410" s="101"/>
      <c r="AY410" s="101"/>
      <c r="AZ410" s="101"/>
      <c r="BA410" s="101"/>
      <c r="BB410" s="101"/>
      <c r="BC410" s="101"/>
      <c r="BD410" s="101"/>
      <c r="BE410" s="101"/>
      <c r="BF410" s="101"/>
      <c r="BG410" s="101"/>
      <c r="BH410" s="101"/>
      <c r="BI410" s="101"/>
      <c r="BJ410" s="101"/>
      <c r="BK410" s="101"/>
      <c r="BL410" s="101"/>
      <c r="BM410" s="101"/>
      <c r="BN410" s="101"/>
      <c r="BO410" s="101"/>
      <c r="BP410" s="101"/>
      <c r="BQ410" s="101"/>
      <c r="BR410" s="101"/>
      <c r="BS410" s="101"/>
      <c r="BT410" s="101"/>
    </row>
    <row r="411" spans="1:72" ht="12" customHeight="1">
      <c r="A411" s="120"/>
      <c r="B411" s="180" t="s">
        <v>243</v>
      </c>
      <c r="C411" s="239"/>
      <c r="D411" s="240"/>
      <c r="E411" s="240"/>
      <c r="F411" s="240"/>
      <c r="G411" s="240"/>
      <c r="H411" s="240"/>
      <c r="I411" s="240"/>
      <c r="J411" s="240"/>
      <c r="K411" s="240"/>
      <c r="L411" s="240"/>
      <c r="M411" s="240"/>
      <c r="N411" s="240"/>
      <c r="O411" s="240"/>
      <c r="P411" s="240"/>
      <c r="Q411" s="240"/>
      <c r="R411" s="24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c r="AW411" s="101"/>
      <c r="AX411" s="101"/>
      <c r="AY411" s="101"/>
      <c r="AZ411" s="101"/>
      <c r="BA411" s="101"/>
      <c r="BB411" s="101"/>
      <c r="BC411" s="101"/>
      <c r="BD411" s="101"/>
      <c r="BE411" s="101"/>
      <c r="BF411" s="101"/>
      <c r="BG411" s="101"/>
      <c r="BH411" s="101"/>
      <c r="BI411" s="101"/>
      <c r="BJ411" s="101"/>
      <c r="BK411" s="101"/>
      <c r="BL411" s="101"/>
      <c r="BM411" s="101"/>
      <c r="BN411" s="101"/>
      <c r="BO411" s="101"/>
      <c r="BP411" s="101"/>
      <c r="BQ411" s="101"/>
      <c r="BR411" s="101"/>
      <c r="BS411" s="101"/>
      <c r="BT411" s="101"/>
    </row>
    <row r="412" spans="1:72" ht="12" customHeight="1">
      <c r="A412" s="120"/>
      <c r="B412" s="180" t="s">
        <v>244</v>
      </c>
      <c r="C412" s="239"/>
      <c r="D412" s="240"/>
      <c r="E412" s="240"/>
      <c r="F412" s="240"/>
      <c r="G412" s="240"/>
      <c r="H412" s="240"/>
      <c r="I412" s="240"/>
      <c r="J412" s="240"/>
      <c r="K412" s="240"/>
      <c r="L412" s="240"/>
      <c r="M412" s="240"/>
      <c r="N412" s="240"/>
      <c r="O412" s="240"/>
      <c r="P412" s="240"/>
      <c r="Q412" s="240"/>
      <c r="R412" s="24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R412" s="101"/>
      <c r="BS412" s="101"/>
      <c r="BT412" s="101"/>
    </row>
    <row r="413" spans="1:72" ht="12" customHeight="1">
      <c r="A413" s="120"/>
      <c r="B413" s="116" t="s">
        <v>248</v>
      </c>
      <c r="C413" s="235"/>
      <c r="D413" s="236"/>
      <c r="E413" s="236"/>
      <c r="F413" s="236"/>
      <c r="G413" s="236"/>
      <c r="H413" s="236"/>
      <c r="I413" s="236"/>
      <c r="J413" s="236"/>
      <c r="K413" s="236"/>
      <c r="L413" s="236"/>
      <c r="M413" s="236"/>
      <c r="N413" s="236"/>
      <c r="O413" s="236"/>
      <c r="P413" s="236"/>
      <c r="Q413" s="236"/>
      <c r="R413" s="237"/>
      <c r="S413" s="101"/>
      <c r="T413" s="101"/>
      <c r="U413" s="101"/>
      <c r="V413" s="101"/>
      <c r="W413" s="101"/>
      <c r="X413" s="101"/>
      <c r="Y413" s="101"/>
      <c r="Z413" s="101"/>
      <c r="AA413" s="101"/>
      <c r="AB413" s="101"/>
      <c r="AC413" s="101"/>
      <c r="AD413" s="101"/>
      <c r="AE413" s="101"/>
      <c r="AF413" s="101"/>
      <c r="AG413" s="101"/>
      <c r="AH413" s="101"/>
      <c r="AI413" s="101"/>
      <c r="AJ413" s="101"/>
      <c r="AK413" s="101"/>
      <c r="AL413" s="101"/>
      <c r="AM413" s="101"/>
      <c r="AN413" s="101"/>
      <c r="AO413" s="101"/>
      <c r="AP413" s="101"/>
      <c r="AQ413" s="101"/>
      <c r="AR413" s="101"/>
      <c r="AS413" s="101"/>
      <c r="AT413" s="101"/>
      <c r="AU413" s="101"/>
      <c r="AV413" s="101"/>
      <c r="AW413" s="101"/>
      <c r="AX413" s="101"/>
      <c r="AY413" s="101"/>
      <c r="AZ413" s="101"/>
      <c r="BA413" s="101"/>
      <c r="BB413" s="101"/>
      <c r="BC413" s="101"/>
      <c r="BD413" s="101"/>
      <c r="BE413" s="101"/>
      <c r="BF413" s="101"/>
      <c r="BG413" s="101"/>
      <c r="BH413" s="101"/>
      <c r="BI413" s="101"/>
      <c r="BJ413" s="101"/>
      <c r="BK413" s="101"/>
      <c r="BL413" s="101"/>
      <c r="BM413" s="101"/>
      <c r="BN413" s="101"/>
      <c r="BO413" s="101"/>
      <c r="BP413" s="101"/>
      <c r="BQ413" s="101"/>
      <c r="BR413" s="101"/>
      <c r="BS413" s="101"/>
      <c r="BT413" s="101"/>
    </row>
    <row r="414" spans="1:72" ht="12" customHeight="1">
      <c r="A414" s="120"/>
      <c r="B414" s="116" t="s">
        <v>246</v>
      </c>
      <c r="C414" s="235"/>
      <c r="D414" s="236"/>
      <c r="E414" s="236"/>
      <c r="F414" s="236"/>
      <c r="G414" s="236"/>
      <c r="H414" s="236"/>
      <c r="I414" s="236"/>
      <c r="J414" s="236"/>
      <c r="K414" s="236"/>
      <c r="L414" s="236"/>
      <c r="M414" s="236"/>
      <c r="N414" s="236"/>
      <c r="O414" s="236"/>
      <c r="P414" s="236"/>
      <c r="Q414" s="236"/>
      <c r="R414" s="237"/>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V414" s="101"/>
      <c r="AW414" s="101"/>
      <c r="AX414" s="101"/>
      <c r="AY414" s="101"/>
      <c r="AZ414" s="101"/>
      <c r="BA414" s="101"/>
      <c r="BB414" s="101"/>
      <c r="BC414" s="101"/>
      <c r="BD414" s="101"/>
      <c r="BE414" s="101"/>
      <c r="BF414" s="101"/>
      <c r="BG414" s="101"/>
      <c r="BH414" s="101"/>
      <c r="BI414" s="101"/>
      <c r="BJ414" s="101"/>
      <c r="BK414" s="101"/>
      <c r="BL414" s="101"/>
      <c r="BM414" s="101"/>
      <c r="BN414" s="101"/>
      <c r="BO414" s="101"/>
      <c r="BP414" s="101"/>
      <c r="BQ414" s="101"/>
      <c r="BR414" s="101"/>
      <c r="BS414" s="101"/>
      <c r="BT414" s="101"/>
    </row>
    <row r="415" spans="1:72" ht="12" customHeight="1">
      <c r="A415" s="120"/>
      <c r="B415" s="121" t="s">
        <v>238</v>
      </c>
      <c r="C415" s="261"/>
      <c r="D415" s="254">
        <v>3</v>
      </c>
      <c r="E415" s="254">
        <v>5</v>
      </c>
      <c r="F415" s="254">
        <v>4</v>
      </c>
      <c r="G415" s="254">
        <v>4</v>
      </c>
      <c r="H415" s="254">
        <v>2</v>
      </c>
      <c r="I415" s="254">
        <v>2</v>
      </c>
      <c r="J415" s="254"/>
      <c r="K415" s="254">
        <v>4</v>
      </c>
      <c r="L415" s="254">
        <v>2</v>
      </c>
      <c r="M415" s="254">
        <v>2</v>
      </c>
      <c r="N415" s="254"/>
      <c r="O415" s="254"/>
      <c r="P415" s="254"/>
      <c r="Q415" s="254"/>
      <c r="R415" s="255"/>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c r="AW415" s="101"/>
      <c r="AX415" s="101"/>
      <c r="AY415" s="101"/>
      <c r="AZ415" s="101"/>
      <c r="BA415" s="101"/>
      <c r="BB415" s="101"/>
      <c r="BC415" s="101"/>
      <c r="BD415" s="101"/>
      <c r="BE415" s="101"/>
      <c r="BF415" s="101"/>
      <c r="BG415" s="101"/>
      <c r="BH415" s="101"/>
      <c r="BI415" s="101"/>
      <c r="BJ415" s="101"/>
      <c r="BK415" s="101"/>
      <c r="BL415" s="101"/>
      <c r="BM415" s="101"/>
      <c r="BN415" s="101"/>
      <c r="BO415" s="101"/>
      <c r="BP415" s="101"/>
      <c r="BQ415" s="101"/>
      <c r="BR415" s="101"/>
      <c r="BS415" s="101"/>
      <c r="BT415" s="101"/>
    </row>
    <row r="416" spans="1:72" ht="12" customHeight="1">
      <c r="A416" s="120"/>
      <c r="B416" s="121" t="s">
        <v>239</v>
      </c>
      <c r="C416" s="261"/>
      <c r="D416" s="254"/>
      <c r="E416" s="254"/>
      <c r="F416" s="254"/>
      <c r="G416" s="254"/>
      <c r="H416" s="254"/>
      <c r="I416" s="254"/>
      <c r="J416" s="254"/>
      <c r="K416" s="254"/>
      <c r="L416" s="254"/>
      <c r="M416" s="254"/>
      <c r="N416" s="254"/>
      <c r="O416" s="254"/>
      <c r="P416" s="254"/>
      <c r="Q416" s="254"/>
      <c r="R416" s="255"/>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c r="AW416" s="101"/>
      <c r="AX416" s="101"/>
      <c r="AY416" s="101"/>
      <c r="AZ416" s="101"/>
      <c r="BA416" s="101"/>
      <c r="BB416" s="101"/>
      <c r="BC416" s="101"/>
      <c r="BD416" s="101"/>
      <c r="BE416" s="101"/>
      <c r="BF416" s="101"/>
      <c r="BG416" s="101"/>
      <c r="BH416" s="101"/>
      <c r="BI416" s="101"/>
      <c r="BJ416" s="101"/>
      <c r="BK416" s="101"/>
      <c r="BL416" s="101"/>
      <c r="BM416" s="101"/>
      <c r="BN416" s="101"/>
      <c r="BO416" s="101"/>
      <c r="BP416" s="101"/>
      <c r="BQ416" s="101"/>
      <c r="BR416" s="101"/>
      <c r="BS416" s="101"/>
      <c r="BT416" s="101"/>
    </row>
    <row r="417" spans="1:72" ht="12" customHeight="1">
      <c r="A417" s="120"/>
      <c r="B417" s="116" t="s">
        <v>301</v>
      </c>
      <c r="C417" s="235"/>
      <c r="D417" s="236">
        <v>1</v>
      </c>
      <c r="E417" s="236">
        <v>1</v>
      </c>
      <c r="F417" s="236">
        <v>1</v>
      </c>
      <c r="G417" s="236">
        <v>1</v>
      </c>
      <c r="H417" s="236"/>
      <c r="I417" s="236">
        <v>2</v>
      </c>
      <c r="J417" s="236"/>
      <c r="K417" s="236"/>
      <c r="L417" s="236"/>
      <c r="M417" s="236"/>
      <c r="N417" s="236"/>
      <c r="O417" s="236"/>
      <c r="P417" s="236"/>
      <c r="Q417" s="236"/>
      <c r="R417" s="237"/>
      <c r="S417" s="101"/>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1"/>
      <c r="AW417" s="101"/>
      <c r="AX417" s="101"/>
      <c r="AY417" s="101"/>
      <c r="AZ417" s="101"/>
      <c r="BA417" s="101"/>
      <c r="BB417" s="101"/>
      <c r="BC417" s="101"/>
      <c r="BD417" s="101"/>
      <c r="BE417" s="101"/>
      <c r="BF417" s="101"/>
      <c r="BG417" s="101"/>
      <c r="BH417" s="101"/>
      <c r="BI417" s="101"/>
      <c r="BJ417" s="101"/>
      <c r="BK417" s="101"/>
      <c r="BL417" s="101"/>
      <c r="BM417" s="101"/>
      <c r="BN417" s="101"/>
      <c r="BO417" s="101"/>
      <c r="BP417" s="101"/>
      <c r="BQ417" s="101"/>
      <c r="BR417" s="101"/>
      <c r="BS417" s="101"/>
      <c r="BT417" s="101"/>
    </row>
    <row r="418" spans="1:72" ht="12" customHeight="1">
      <c r="A418" s="120"/>
      <c r="B418" s="116" t="s">
        <v>302</v>
      </c>
      <c r="C418" s="235"/>
      <c r="D418" s="236"/>
      <c r="E418" s="236"/>
      <c r="F418" s="236"/>
      <c r="G418" s="236"/>
      <c r="H418" s="236"/>
      <c r="I418" s="236"/>
      <c r="J418" s="236"/>
      <c r="K418" s="236"/>
      <c r="L418" s="236"/>
      <c r="M418" s="236"/>
      <c r="N418" s="236"/>
      <c r="O418" s="236"/>
      <c r="P418" s="236"/>
      <c r="Q418" s="236"/>
      <c r="R418" s="237"/>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c r="AW418" s="101"/>
      <c r="AX418" s="101"/>
      <c r="AY418" s="101"/>
      <c r="AZ418" s="101"/>
      <c r="BA418" s="101"/>
      <c r="BB418" s="101"/>
      <c r="BC418" s="101"/>
      <c r="BD418" s="101"/>
      <c r="BE418" s="101"/>
      <c r="BF418" s="101"/>
      <c r="BG418" s="101"/>
      <c r="BH418" s="101"/>
      <c r="BI418" s="101"/>
      <c r="BJ418" s="101"/>
      <c r="BK418" s="101"/>
      <c r="BL418" s="101"/>
      <c r="BM418" s="101"/>
      <c r="BN418" s="101"/>
      <c r="BO418" s="101"/>
      <c r="BP418" s="101"/>
      <c r="BQ418" s="101"/>
      <c r="BR418" s="101"/>
      <c r="BS418" s="101"/>
      <c r="BT418" s="101"/>
    </row>
    <row r="419" spans="1:72" ht="12" customHeight="1">
      <c r="A419" s="120"/>
      <c r="B419" s="121" t="s">
        <v>303</v>
      </c>
      <c r="C419" s="261">
        <v>79</v>
      </c>
      <c r="D419" s="254">
        <v>199</v>
      </c>
      <c r="E419" s="254">
        <v>238</v>
      </c>
      <c r="F419" s="123">
        <f>90+52</f>
        <v>142</v>
      </c>
      <c r="G419" s="254">
        <v>148</v>
      </c>
      <c r="H419" s="254">
        <v>103</v>
      </c>
      <c r="I419" s="254">
        <v>127</v>
      </c>
      <c r="J419" s="254">
        <v>102</v>
      </c>
      <c r="K419" s="254">
        <v>99</v>
      </c>
      <c r="L419" s="254">
        <v>89</v>
      </c>
      <c r="M419" s="254">
        <v>81</v>
      </c>
      <c r="N419" s="254">
        <v>38</v>
      </c>
      <c r="O419" s="254">
        <v>37</v>
      </c>
      <c r="P419" s="254">
        <v>35</v>
      </c>
      <c r="Q419" s="254">
        <v>19</v>
      </c>
      <c r="R419" s="255"/>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c r="AX419" s="101"/>
      <c r="AY419" s="101"/>
      <c r="AZ419" s="101"/>
      <c r="BA419" s="101"/>
      <c r="BB419" s="101"/>
      <c r="BC419" s="101"/>
      <c r="BD419" s="101"/>
      <c r="BE419" s="101"/>
      <c r="BF419" s="101"/>
      <c r="BG419" s="101"/>
      <c r="BH419" s="101"/>
      <c r="BI419" s="101"/>
      <c r="BJ419" s="101"/>
      <c r="BK419" s="101"/>
      <c r="BL419" s="101"/>
      <c r="BM419" s="101"/>
      <c r="BN419" s="101"/>
      <c r="BO419" s="101"/>
      <c r="BP419" s="101"/>
      <c r="BQ419" s="101"/>
      <c r="BR419" s="101"/>
      <c r="BS419" s="101"/>
      <c r="BT419" s="101"/>
    </row>
    <row r="420" spans="1:72" ht="12" customHeight="1">
      <c r="A420" s="120"/>
      <c r="B420" s="116" t="s">
        <v>250</v>
      </c>
      <c r="C420" s="235"/>
      <c r="D420" s="236"/>
      <c r="E420" s="236"/>
      <c r="F420" s="236">
        <v>14</v>
      </c>
      <c r="G420" s="236">
        <v>18</v>
      </c>
      <c r="H420" s="236">
        <v>10</v>
      </c>
      <c r="I420" s="236">
        <v>22</v>
      </c>
      <c r="J420" s="236">
        <v>22</v>
      </c>
      <c r="K420" s="236">
        <v>8</v>
      </c>
      <c r="L420" s="236">
        <v>4</v>
      </c>
      <c r="M420" s="236"/>
      <c r="N420" s="236"/>
      <c r="O420" s="236"/>
      <c r="P420" s="236"/>
      <c r="Q420" s="236"/>
      <c r="R420" s="237"/>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c r="AX420" s="101"/>
      <c r="AY420" s="101"/>
      <c r="AZ420" s="101"/>
      <c r="BA420" s="101"/>
      <c r="BB420" s="101"/>
      <c r="BC420" s="101"/>
      <c r="BD420" s="101"/>
      <c r="BE420" s="101"/>
      <c r="BF420" s="101"/>
      <c r="BG420" s="101"/>
      <c r="BH420" s="101"/>
      <c r="BI420" s="101"/>
      <c r="BJ420" s="101"/>
      <c r="BK420" s="101"/>
      <c r="BL420" s="101"/>
      <c r="BM420" s="101"/>
      <c r="BN420" s="101"/>
      <c r="BO420" s="101"/>
      <c r="BP420" s="101"/>
      <c r="BQ420" s="101"/>
      <c r="BR420" s="101"/>
      <c r="BS420" s="101"/>
      <c r="BT420" s="101"/>
    </row>
    <row r="421" spans="1:72" ht="12" customHeight="1">
      <c r="A421" s="120"/>
      <c r="B421" s="116" t="s">
        <v>251</v>
      </c>
      <c r="C421" s="235"/>
      <c r="D421" s="236"/>
      <c r="E421" s="236"/>
      <c r="F421" s="236">
        <v>2</v>
      </c>
      <c r="G421" s="236">
        <v>4</v>
      </c>
      <c r="H421" s="236">
        <v>2</v>
      </c>
      <c r="I421" s="236"/>
      <c r="J421" s="236">
        <v>1</v>
      </c>
      <c r="K421" s="236"/>
      <c r="L421" s="236"/>
      <c r="M421" s="236"/>
      <c r="N421" s="236"/>
      <c r="O421" s="236"/>
      <c r="P421" s="236"/>
      <c r="Q421" s="236"/>
      <c r="R421" s="237"/>
      <c r="S421" s="101"/>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101"/>
      <c r="AW421" s="101"/>
      <c r="AX421" s="101"/>
      <c r="AY421" s="101"/>
      <c r="AZ421" s="101"/>
      <c r="BA421" s="101"/>
      <c r="BB421" s="101"/>
      <c r="BC421" s="101"/>
      <c r="BD421" s="101"/>
      <c r="BE421" s="101"/>
      <c r="BF421" s="101"/>
      <c r="BG421" s="101"/>
      <c r="BH421" s="101"/>
      <c r="BI421" s="101"/>
      <c r="BJ421" s="101"/>
      <c r="BK421" s="101"/>
      <c r="BL421" s="101"/>
      <c r="BM421" s="101"/>
      <c r="BN421" s="101"/>
      <c r="BO421" s="101"/>
      <c r="BP421" s="101"/>
      <c r="BQ421" s="101"/>
      <c r="BR421" s="101"/>
      <c r="BS421" s="101"/>
      <c r="BT421" s="101"/>
    </row>
    <row r="422" spans="1:72" ht="12" customHeight="1">
      <c r="A422" s="120"/>
      <c r="B422" s="116" t="s">
        <v>252</v>
      </c>
      <c r="C422" s="235"/>
      <c r="D422" s="236"/>
      <c r="E422" s="236"/>
      <c r="F422" s="236"/>
      <c r="G422" s="236"/>
      <c r="H422" s="236"/>
      <c r="I422" s="236"/>
      <c r="J422" s="236"/>
      <c r="K422" s="236"/>
      <c r="L422" s="236"/>
      <c r="M422" s="236"/>
      <c r="N422" s="236"/>
      <c r="O422" s="236"/>
      <c r="P422" s="236"/>
      <c r="Q422" s="236"/>
      <c r="R422" s="237"/>
      <c r="S422" s="101"/>
      <c r="T422" s="101"/>
      <c r="U422" s="101"/>
      <c r="V422" s="101"/>
      <c r="W422" s="101"/>
      <c r="X422" s="101"/>
      <c r="Y422" s="101"/>
      <c r="Z422" s="101"/>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V422" s="101"/>
      <c r="AW422" s="101"/>
      <c r="AX422" s="101"/>
      <c r="AY422" s="101"/>
      <c r="AZ422" s="101"/>
      <c r="BA422" s="101"/>
      <c r="BB422" s="101"/>
      <c r="BC422" s="101"/>
      <c r="BD422" s="101"/>
      <c r="BE422" s="101"/>
      <c r="BF422" s="101"/>
      <c r="BG422" s="101"/>
      <c r="BH422" s="101"/>
      <c r="BI422" s="101"/>
      <c r="BJ422" s="101"/>
      <c r="BK422" s="101"/>
      <c r="BL422" s="101"/>
      <c r="BM422" s="101"/>
      <c r="BN422" s="101"/>
      <c r="BO422" s="101"/>
      <c r="BP422" s="101"/>
      <c r="BQ422" s="101"/>
      <c r="BR422" s="101"/>
      <c r="BS422" s="101"/>
      <c r="BT422" s="101"/>
    </row>
    <row r="423" spans="1:72" ht="12" customHeight="1">
      <c r="A423" s="120"/>
      <c r="B423" s="116" t="s">
        <v>253</v>
      </c>
      <c r="C423" s="235"/>
      <c r="D423" s="236"/>
      <c r="E423" s="236"/>
      <c r="F423" s="236"/>
      <c r="G423" s="236"/>
      <c r="H423" s="236"/>
      <c r="I423" s="236"/>
      <c r="J423" s="236"/>
      <c r="K423" s="236"/>
      <c r="L423" s="236"/>
      <c r="M423" s="236"/>
      <c r="N423" s="236"/>
      <c r="O423" s="236"/>
      <c r="P423" s="236"/>
      <c r="Q423" s="236"/>
      <c r="R423" s="237"/>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row>
    <row r="424" spans="1:72" ht="12" customHeight="1">
      <c r="A424" s="120"/>
      <c r="B424" s="116" t="s">
        <v>254</v>
      </c>
      <c r="C424" s="235"/>
      <c r="D424" s="236"/>
      <c r="E424" s="236"/>
      <c r="F424" s="236"/>
      <c r="G424" s="236"/>
      <c r="H424" s="236"/>
      <c r="I424" s="236"/>
      <c r="J424" s="236"/>
      <c r="K424" s="236"/>
      <c r="L424" s="236"/>
      <c r="M424" s="236"/>
      <c r="N424" s="236"/>
      <c r="O424" s="236"/>
      <c r="P424" s="236"/>
      <c r="Q424" s="236"/>
      <c r="R424" s="237"/>
      <c r="S424" s="101"/>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101"/>
      <c r="AW424" s="101"/>
      <c r="AX424" s="101"/>
      <c r="AY424" s="101"/>
      <c r="AZ424" s="101"/>
      <c r="BA424" s="101"/>
      <c r="BB424" s="101"/>
      <c r="BC424" s="101"/>
      <c r="BD424" s="101"/>
      <c r="BE424" s="101"/>
      <c r="BF424" s="101"/>
      <c r="BG424" s="101"/>
      <c r="BH424" s="101"/>
      <c r="BI424" s="101"/>
      <c r="BJ424" s="101"/>
      <c r="BK424" s="101"/>
      <c r="BL424" s="101"/>
      <c r="BM424" s="101"/>
      <c r="BN424" s="101"/>
      <c r="BO424" s="101"/>
      <c r="BP424" s="101"/>
      <c r="BQ424" s="101"/>
      <c r="BR424" s="101"/>
      <c r="BS424" s="101"/>
      <c r="BT424" s="101"/>
    </row>
    <row r="425" spans="1:72" ht="12" customHeight="1">
      <c r="A425" s="120"/>
      <c r="B425" s="116" t="s">
        <v>255</v>
      </c>
      <c r="C425" s="235"/>
      <c r="D425" s="236"/>
      <c r="E425" s="236"/>
      <c r="F425" s="236"/>
      <c r="G425" s="236"/>
      <c r="H425" s="236"/>
      <c r="I425" s="236"/>
      <c r="J425" s="236"/>
      <c r="K425" s="236"/>
      <c r="L425" s="236"/>
      <c r="M425" s="236"/>
      <c r="N425" s="236"/>
      <c r="O425" s="236"/>
      <c r="P425" s="236"/>
      <c r="Q425" s="236"/>
      <c r="R425" s="237"/>
      <c r="S425" s="101"/>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1"/>
      <c r="AW425" s="101"/>
      <c r="AX425" s="101"/>
      <c r="AY425" s="101"/>
      <c r="AZ425" s="101"/>
      <c r="BA425" s="101"/>
      <c r="BB425" s="101"/>
      <c r="BC425" s="101"/>
      <c r="BD425" s="101"/>
      <c r="BE425" s="101"/>
      <c r="BF425" s="101"/>
      <c r="BG425" s="101"/>
      <c r="BH425" s="101"/>
      <c r="BI425" s="101"/>
      <c r="BJ425" s="101"/>
      <c r="BK425" s="101"/>
      <c r="BL425" s="101"/>
      <c r="BM425" s="101"/>
      <c r="BN425" s="101"/>
      <c r="BO425" s="101"/>
      <c r="BP425" s="101"/>
      <c r="BQ425" s="101"/>
      <c r="BR425" s="101"/>
      <c r="BS425" s="101"/>
      <c r="BT425" s="101"/>
    </row>
    <row r="426" spans="1:72" ht="12" customHeight="1">
      <c r="A426" s="120"/>
      <c r="B426" s="183" t="s">
        <v>256</v>
      </c>
      <c r="C426" s="242"/>
      <c r="D426" s="243"/>
      <c r="E426" s="243"/>
      <c r="F426" s="243"/>
      <c r="G426" s="243"/>
      <c r="H426" s="243"/>
      <c r="I426" s="243"/>
      <c r="J426" s="243"/>
      <c r="K426" s="243"/>
      <c r="L426" s="243"/>
      <c r="M426" s="243"/>
      <c r="N426" s="243"/>
      <c r="O426" s="243"/>
      <c r="P426" s="243"/>
      <c r="Q426" s="243"/>
      <c r="R426" s="244"/>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c r="AX426" s="101"/>
      <c r="AY426" s="101"/>
      <c r="AZ426" s="101"/>
      <c r="BA426" s="101"/>
      <c r="BB426" s="101"/>
      <c r="BC426" s="101"/>
      <c r="BD426" s="101"/>
      <c r="BE426" s="101"/>
      <c r="BF426" s="101"/>
      <c r="BG426" s="101"/>
      <c r="BH426" s="101"/>
      <c r="BI426" s="101"/>
      <c r="BJ426" s="101"/>
      <c r="BK426" s="101"/>
      <c r="BL426" s="101"/>
      <c r="BM426" s="101"/>
      <c r="BN426" s="101"/>
      <c r="BO426" s="101"/>
      <c r="BP426" s="101"/>
      <c r="BQ426" s="101"/>
      <c r="BR426" s="101"/>
      <c r="BS426" s="101"/>
      <c r="BT426" s="101"/>
    </row>
    <row r="427" spans="1:72" ht="12" customHeight="1">
      <c r="A427" s="120"/>
      <c r="B427" s="116" t="s">
        <v>10</v>
      </c>
      <c r="C427" s="235"/>
      <c r="D427" s="236">
        <v>7</v>
      </c>
      <c r="E427" s="236">
        <v>3</v>
      </c>
      <c r="F427" s="236">
        <v>0</v>
      </c>
      <c r="G427" s="236">
        <v>5</v>
      </c>
      <c r="H427" s="236">
        <v>5</v>
      </c>
      <c r="I427" s="236">
        <v>6</v>
      </c>
      <c r="J427" s="236">
        <v>6</v>
      </c>
      <c r="K427" s="236">
        <v>7</v>
      </c>
      <c r="L427" s="236">
        <v>3</v>
      </c>
      <c r="M427" s="236">
        <v>4</v>
      </c>
      <c r="N427" s="236">
        <v>5</v>
      </c>
      <c r="O427" s="236">
        <v>5</v>
      </c>
      <c r="P427" s="236">
        <v>5</v>
      </c>
      <c r="Q427" s="236">
        <v>3</v>
      </c>
      <c r="R427" s="237">
        <v>0</v>
      </c>
      <c r="S427" s="101"/>
      <c r="T427" s="101"/>
      <c r="U427" s="101"/>
      <c r="V427" s="101"/>
      <c r="W427" s="101"/>
      <c r="X427" s="101"/>
      <c r="Y427" s="101"/>
      <c r="Z427" s="101"/>
      <c r="AA427" s="101"/>
      <c r="AB427" s="101"/>
      <c r="AC427" s="101"/>
      <c r="AD427" s="101"/>
      <c r="AE427" s="101"/>
      <c r="AF427" s="101"/>
      <c r="AG427" s="101"/>
      <c r="AH427" s="101"/>
      <c r="AI427" s="101"/>
      <c r="AJ427" s="101"/>
      <c r="AK427" s="101"/>
      <c r="AL427" s="101"/>
      <c r="AM427" s="101"/>
      <c r="AN427" s="101"/>
      <c r="AO427" s="101"/>
      <c r="AP427" s="101"/>
      <c r="AQ427" s="101"/>
      <c r="AR427" s="101"/>
      <c r="AS427" s="101"/>
      <c r="AT427" s="101"/>
      <c r="AU427" s="101"/>
      <c r="AV427" s="101"/>
      <c r="AW427" s="101"/>
      <c r="AX427" s="101"/>
      <c r="AY427" s="101"/>
      <c r="AZ427" s="101"/>
      <c r="BA427" s="101"/>
      <c r="BB427" s="101"/>
      <c r="BC427" s="101"/>
      <c r="BD427" s="101"/>
      <c r="BE427" s="101"/>
      <c r="BF427" s="101"/>
      <c r="BG427" s="101"/>
      <c r="BH427" s="101"/>
      <c r="BI427" s="101"/>
      <c r="BJ427" s="101"/>
      <c r="BK427" s="101"/>
      <c r="BL427" s="101"/>
      <c r="BM427" s="101"/>
      <c r="BN427" s="101"/>
      <c r="BO427" s="101"/>
      <c r="BP427" s="101"/>
      <c r="BQ427" s="101"/>
      <c r="BR427" s="101"/>
      <c r="BS427" s="101"/>
      <c r="BT427" s="101"/>
    </row>
    <row r="428" spans="1:72" ht="12" customHeight="1">
      <c r="A428" s="120"/>
      <c r="B428" s="116" t="s">
        <v>11</v>
      </c>
      <c r="C428" s="235"/>
      <c r="D428" s="236"/>
      <c r="E428" s="236"/>
      <c r="F428" s="236"/>
      <c r="G428" s="236"/>
      <c r="H428" s="236"/>
      <c r="I428" s="236"/>
      <c r="J428" s="236">
        <v>1</v>
      </c>
      <c r="K428" s="236"/>
      <c r="L428" s="236"/>
      <c r="M428" s="236"/>
      <c r="N428" s="236"/>
      <c r="O428" s="236"/>
      <c r="P428" s="236"/>
      <c r="Q428" s="236"/>
      <c r="R428" s="237"/>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1"/>
      <c r="AW428" s="101"/>
      <c r="AX428" s="101"/>
      <c r="AY428" s="101"/>
      <c r="AZ428" s="101"/>
      <c r="BA428" s="101"/>
      <c r="BB428" s="101"/>
      <c r="BC428" s="101"/>
      <c r="BD428" s="101"/>
      <c r="BE428" s="101"/>
      <c r="BF428" s="101"/>
      <c r="BG428" s="101"/>
      <c r="BH428" s="101"/>
      <c r="BI428" s="101"/>
      <c r="BJ428" s="101"/>
      <c r="BK428" s="101"/>
      <c r="BL428" s="101"/>
      <c r="BM428" s="101"/>
      <c r="BN428" s="101"/>
      <c r="BO428" s="101"/>
      <c r="BP428" s="101"/>
      <c r="BQ428" s="101"/>
      <c r="BR428" s="101"/>
      <c r="BS428" s="101"/>
      <c r="BT428" s="101"/>
    </row>
    <row r="429" spans="1:72" ht="12" customHeight="1">
      <c r="A429" s="120"/>
      <c r="B429" s="116" t="s">
        <v>259</v>
      </c>
      <c r="C429" s="235"/>
      <c r="D429" s="236"/>
      <c r="E429" s="236"/>
      <c r="F429" s="236"/>
      <c r="G429" s="236"/>
      <c r="H429" s="236"/>
      <c r="I429" s="236"/>
      <c r="J429" s="236"/>
      <c r="K429" s="236"/>
      <c r="L429" s="236"/>
      <c r="M429" s="236"/>
      <c r="N429" s="236"/>
      <c r="O429" s="236"/>
      <c r="P429" s="236"/>
      <c r="Q429" s="236"/>
      <c r="R429" s="237"/>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1"/>
      <c r="AW429" s="101"/>
      <c r="AX429" s="101"/>
      <c r="AY429" s="101"/>
      <c r="AZ429" s="101"/>
      <c r="BA429" s="101"/>
      <c r="BB429" s="101"/>
      <c r="BC429" s="101"/>
      <c r="BD429" s="101"/>
      <c r="BE429" s="101"/>
      <c r="BF429" s="101"/>
      <c r="BG429" s="101"/>
      <c r="BH429" s="101"/>
      <c r="BI429" s="101"/>
      <c r="BJ429" s="101"/>
      <c r="BK429" s="101"/>
      <c r="BL429" s="101"/>
      <c r="BM429" s="101"/>
      <c r="BN429" s="101"/>
      <c r="BO429" s="101"/>
      <c r="BP429" s="101"/>
      <c r="BQ429" s="101"/>
      <c r="BR429" s="101"/>
      <c r="BS429" s="101"/>
      <c r="BT429" s="101"/>
    </row>
    <row r="430" spans="1:72" ht="12" customHeight="1">
      <c r="A430" s="120"/>
      <c r="B430" s="116" t="s">
        <v>13</v>
      </c>
      <c r="C430" s="235"/>
      <c r="D430" s="236"/>
      <c r="E430" s="236"/>
      <c r="F430" s="236"/>
      <c r="G430" s="236"/>
      <c r="H430" s="236"/>
      <c r="I430" s="236"/>
      <c r="J430" s="236"/>
      <c r="K430" s="236"/>
      <c r="L430" s="236"/>
      <c r="M430" s="236"/>
      <c r="N430" s="236"/>
      <c r="O430" s="236"/>
      <c r="P430" s="236"/>
      <c r="Q430" s="236"/>
      <c r="R430" s="237"/>
      <c r="S430" s="101"/>
      <c r="T430" s="101"/>
      <c r="U430" s="101"/>
      <c r="V430" s="101"/>
      <c r="W430" s="101"/>
      <c r="X430" s="101"/>
      <c r="Y430" s="101"/>
      <c r="Z430" s="101"/>
      <c r="AA430" s="101"/>
      <c r="AB430" s="101"/>
      <c r="AC430" s="101"/>
      <c r="AD430" s="101"/>
      <c r="AE430" s="101"/>
      <c r="AF430" s="101"/>
      <c r="AG430" s="101"/>
      <c r="AH430" s="101"/>
      <c r="AI430" s="101"/>
      <c r="AJ430" s="101"/>
      <c r="AK430" s="101"/>
      <c r="AL430" s="101"/>
      <c r="AM430" s="101"/>
      <c r="AN430" s="101"/>
      <c r="AO430" s="101"/>
      <c r="AP430" s="101"/>
      <c r="AQ430" s="101"/>
      <c r="AR430" s="101"/>
      <c r="AS430" s="101"/>
      <c r="AT430" s="101"/>
      <c r="AU430" s="101"/>
      <c r="AV430" s="101"/>
      <c r="AW430" s="101"/>
      <c r="AX430" s="101"/>
      <c r="AY430" s="101"/>
      <c r="AZ430" s="101"/>
      <c r="BA430" s="101"/>
      <c r="BB430" s="101"/>
      <c r="BC430" s="101"/>
      <c r="BD430" s="101"/>
      <c r="BE430" s="101"/>
      <c r="BF430" s="101"/>
      <c r="BG430" s="101"/>
      <c r="BH430" s="101"/>
      <c r="BI430" s="101"/>
      <c r="BJ430" s="101"/>
      <c r="BK430" s="101"/>
      <c r="BL430" s="101"/>
      <c r="BM430" s="101"/>
      <c r="BN430" s="101"/>
      <c r="BO430" s="101"/>
      <c r="BP430" s="101"/>
      <c r="BQ430" s="101"/>
      <c r="BR430" s="101"/>
      <c r="BS430" s="101"/>
      <c r="BT430" s="101"/>
    </row>
    <row r="431" spans="1:72" ht="12" customHeight="1">
      <c r="A431" s="120"/>
      <c r="B431" s="116" t="s">
        <v>260</v>
      </c>
      <c r="C431" s="235">
        <v>2</v>
      </c>
      <c r="D431" s="236"/>
      <c r="E431" s="236"/>
      <c r="F431" s="236">
        <v>7</v>
      </c>
      <c r="G431" s="236">
        <v>6</v>
      </c>
      <c r="H431" s="236">
        <v>4</v>
      </c>
      <c r="I431" s="236"/>
      <c r="J431" s="236">
        <v>1</v>
      </c>
      <c r="K431" s="236"/>
      <c r="L431" s="236">
        <v>2</v>
      </c>
      <c r="M431" s="236"/>
      <c r="N431" s="236"/>
      <c r="O431" s="236"/>
      <c r="P431" s="236"/>
      <c r="Q431" s="236"/>
      <c r="R431" s="237"/>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1"/>
      <c r="AW431" s="101"/>
      <c r="AX431" s="101"/>
      <c r="AY431" s="101"/>
      <c r="AZ431" s="101"/>
      <c r="BA431" s="101"/>
      <c r="BB431" s="101"/>
      <c r="BC431" s="101"/>
      <c r="BD431" s="101"/>
      <c r="BE431" s="101"/>
      <c r="BF431" s="101"/>
      <c r="BG431" s="101"/>
      <c r="BH431" s="101"/>
      <c r="BI431" s="101"/>
      <c r="BJ431" s="101"/>
      <c r="BK431" s="101"/>
      <c r="BL431" s="101"/>
      <c r="BM431" s="101"/>
      <c r="BN431" s="101"/>
      <c r="BO431" s="101"/>
      <c r="BP431" s="101"/>
      <c r="BQ431" s="101"/>
      <c r="BR431" s="101"/>
      <c r="BS431" s="101"/>
      <c r="BT431" s="101"/>
    </row>
    <row r="432" spans="1:72" ht="12" customHeight="1">
      <c r="A432" s="120"/>
      <c r="B432" s="257" t="s">
        <v>304</v>
      </c>
      <c r="C432" s="258"/>
      <c r="D432" s="259"/>
      <c r="E432" s="259">
        <v>5</v>
      </c>
      <c r="F432" s="259">
        <v>6</v>
      </c>
      <c r="G432" s="259">
        <v>8</v>
      </c>
      <c r="H432" s="259">
        <v>4</v>
      </c>
      <c r="I432" s="259">
        <v>1</v>
      </c>
      <c r="J432" s="259">
        <v>1</v>
      </c>
      <c r="K432" s="259">
        <v>1</v>
      </c>
      <c r="L432" s="259">
        <v>1</v>
      </c>
      <c r="M432" s="259"/>
      <c r="N432" s="259"/>
      <c r="O432" s="259"/>
      <c r="P432" s="259"/>
      <c r="Q432" s="259">
        <v>1</v>
      </c>
      <c r="R432" s="260"/>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c r="AW432" s="101"/>
      <c r="AX432" s="101"/>
      <c r="AY432" s="101"/>
      <c r="AZ432" s="101"/>
      <c r="BA432" s="101"/>
      <c r="BB432" s="101"/>
      <c r="BC432" s="101"/>
      <c r="BD432" s="101"/>
      <c r="BE432" s="101"/>
      <c r="BF432" s="101"/>
      <c r="BG432" s="101"/>
      <c r="BH432" s="101"/>
      <c r="BI432" s="101"/>
      <c r="BJ432" s="101"/>
      <c r="BK432" s="101"/>
      <c r="BL432" s="101"/>
      <c r="BM432" s="101"/>
      <c r="BN432" s="101"/>
      <c r="BO432" s="101"/>
      <c r="BP432" s="101"/>
      <c r="BQ432" s="101"/>
      <c r="BR432" s="101"/>
      <c r="BS432" s="101"/>
      <c r="BT432" s="101"/>
    </row>
    <row r="433" spans="1:72" ht="12" customHeight="1">
      <c r="A433" s="120"/>
      <c r="B433" s="247" t="s">
        <v>305</v>
      </c>
      <c r="C433" s="239"/>
      <c r="D433" s="240"/>
      <c r="E433" s="240"/>
      <c r="F433" s="240"/>
      <c r="G433" s="240"/>
      <c r="H433" s="240"/>
      <c r="I433" s="240"/>
      <c r="J433" s="240"/>
      <c r="K433" s="240"/>
      <c r="L433" s="240"/>
      <c r="M433" s="240"/>
      <c r="N433" s="240"/>
      <c r="O433" s="240"/>
      <c r="P433" s="240"/>
      <c r="Q433" s="240"/>
      <c r="R433" s="241"/>
      <c r="S433" s="101"/>
      <c r="T433" s="101"/>
      <c r="U433" s="101"/>
      <c r="V433" s="101"/>
      <c r="W433" s="101"/>
      <c r="X433" s="101"/>
      <c r="Y433" s="101"/>
      <c r="Z433" s="101"/>
      <c r="AA433" s="101"/>
      <c r="AB433" s="101"/>
      <c r="AC433" s="101"/>
      <c r="AD433" s="101"/>
      <c r="AE433" s="101"/>
      <c r="AF433" s="101"/>
      <c r="AG433" s="101"/>
      <c r="AH433" s="101"/>
      <c r="AI433" s="101"/>
      <c r="AJ433" s="101"/>
      <c r="AK433" s="101"/>
      <c r="AL433" s="101"/>
      <c r="AM433" s="101"/>
      <c r="AN433" s="101"/>
      <c r="AO433" s="101"/>
      <c r="AP433" s="101"/>
      <c r="AQ433" s="101"/>
      <c r="AR433" s="101"/>
      <c r="AS433" s="101"/>
      <c r="AT433" s="101"/>
      <c r="AU433" s="101"/>
      <c r="AV433" s="101"/>
      <c r="AW433" s="101"/>
      <c r="AX433" s="101"/>
      <c r="AY433" s="101"/>
      <c r="AZ433" s="101"/>
      <c r="BA433" s="101"/>
      <c r="BB433" s="101"/>
      <c r="BC433" s="101"/>
      <c r="BD433" s="101"/>
      <c r="BE433" s="101"/>
      <c r="BF433" s="101"/>
      <c r="BG433" s="101"/>
      <c r="BH433" s="101"/>
      <c r="BI433" s="101"/>
      <c r="BJ433" s="101"/>
      <c r="BK433" s="101"/>
      <c r="BL433" s="101"/>
      <c r="BM433" s="101"/>
      <c r="BN433" s="101"/>
      <c r="BO433" s="101"/>
      <c r="BP433" s="101"/>
      <c r="BQ433" s="101"/>
      <c r="BR433" s="101"/>
      <c r="BS433" s="101"/>
      <c r="BT433" s="101"/>
    </row>
    <row r="434" spans="1:72" ht="12" customHeight="1">
      <c r="A434" s="120"/>
      <c r="B434" s="247" t="s">
        <v>306</v>
      </c>
      <c r="C434" s="239"/>
      <c r="D434" s="240"/>
      <c r="E434" s="240"/>
      <c r="F434" s="240"/>
      <c r="G434" s="240"/>
      <c r="H434" s="240"/>
      <c r="I434" s="240"/>
      <c r="J434" s="240"/>
      <c r="K434" s="240"/>
      <c r="L434" s="240"/>
      <c r="M434" s="240"/>
      <c r="N434" s="240"/>
      <c r="O434" s="240"/>
      <c r="P434" s="240"/>
      <c r="Q434" s="240"/>
      <c r="R434" s="241"/>
      <c r="S434" s="101"/>
      <c r="T434" s="101"/>
      <c r="U434" s="101"/>
      <c r="V434" s="101"/>
      <c r="W434" s="101"/>
      <c r="X434" s="101"/>
      <c r="Y434" s="101"/>
      <c r="Z434" s="101"/>
      <c r="AA434" s="101"/>
      <c r="AB434" s="101"/>
      <c r="AC434" s="101"/>
      <c r="AD434" s="101"/>
      <c r="AE434" s="101"/>
      <c r="AF434" s="101"/>
      <c r="AG434" s="101"/>
      <c r="AH434" s="101"/>
      <c r="AI434" s="101"/>
      <c r="AJ434" s="101"/>
      <c r="AK434" s="101"/>
      <c r="AL434" s="101"/>
      <c r="AM434" s="101"/>
      <c r="AN434" s="101"/>
      <c r="AO434" s="101"/>
      <c r="AP434" s="101"/>
      <c r="AQ434" s="101"/>
      <c r="AR434" s="101"/>
      <c r="AS434" s="101"/>
      <c r="AT434" s="101"/>
      <c r="AU434" s="101"/>
      <c r="AV434" s="101"/>
      <c r="AW434" s="101"/>
      <c r="AX434" s="101"/>
      <c r="AY434" s="101"/>
      <c r="AZ434" s="101"/>
      <c r="BA434" s="101"/>
      <c r="BB434" s="101"/>
      <c r="BC434" s="101"/>
      <c r="BD434" s="101"/>
      <c r="BE434" s="101"/>
      <c r="BF434" s="101"/>
      <c r="BG434" s="101"/>
      <c r="BH434" s="101"/>
      <c r="BI434" s="101"/>
      <c r="BJ434" s="101"/>
      <c r="BK434" s="101"/>
      <c r="BL434" s="101"/>
      <c r="BM434" s="101"/>
      <c r="BN434" s="101"/>
      <c r="BO434" s="101"/>
      <c r="BP434" s="101"/>
      <c r="BQ434" s="101"/>
      <c r="BR434" s="101"/>
      <c r="BS434" s="101"/>
      <c r="BT434" s="101"/>
    </row>
    <row r="435" spans="1:72" ht="12" customHeight="1">
      <c r="A435" s="120"/>
      <c r="B435" s="247" t="s">
        <v>307</v>
      </c>
      <c r="C435" s="239"/>
      <c r="D435" s="240"/>
      <c r="E435" s="240"/>
      <c r="F435" s="240"/>
      <c r="G435" s="240"/>
      <c r="H435" s="240"/>
      <c r="I435" s="240"/>
      <c r="J435" s="240"/>
      <c r="K435" s="240"/>
      <c r="L435" s="240"/>
      <c r="M435" s="240"/>
      <c r="N435" s="240"/>
      <c r="O435" s="240"/>
      <c r="P435" s="240"/>
      <c r="Q435" s="240"/>
      <c r="R435" s="24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c r="AW435" s="101"/>
      <c r="AX435" s="101"/>
      <c r="AY435" s="101"/>
      <c r="AZ435" s="101"/>
      <c r="BA435" s="101"/>
      <c r="BB435" s="101"/>
      <c r="BC435" s="101"/>
      <c r="BD435" s="101"/>
      <c r="BE435" s="101"/>
      <c r="BF435" s="101"/>
      <c r="BG435" s="101"/>
      <c r="BH435" s="101"/>
      <c r="BI435" s="101"/>
      <c r="BJ435" s="101"/>
      <c r="BK435" s="101"/>
      <c r="BL435" s="101"/>
      <c r="BM435" s="101"/>
      <c r="BN435" s="101"/>
      <c r="BO435" s="101"/>
      <c r="BP435" s="101"/>
      <c r="BQ435" s="101"/>
      <c r="BR435" s="101"/>
      <c r="BS435" s="101"/>
      <c r="BT435" s="101"/>
    </row>
    <row r="436" spans="1:72" ht="12" customHeight="1">
      <c r="A436" s="120"/>
      <c r="B436" s="180" t="s">
        <v>308</v>
      </c>
      <c r="C436" s="239"/>
      <c r="D436" s="240"/>
      <c r="E436" s="240">
        <v>1</v>
      </c>
      <c r="F436" s="240"/>
      <c r="G436" s="240">
        <v>1</v>
      </c>
      <c r="H436" s="240"/>
      <c r="I436" s="240"/>
      <c r="J436" s="240"/>
      <c r="K436" s="240"/>
      <c r="L436" s="240">
        <v>2</v>
      </c>
      <c r="M436" s="240">
        <v>1</v>
      </c>
      <c r="N436" s="240"/>
      <c r="O436" s="240"/>
      <c r="P436" s="240"/>
      <c r="Q436" s="240"/>
      <c r="R436" s="241"/>
      <c r="S436" s="101"/>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101"/>
      <c r="AW436" s="101"/>
      <c r="AX436" s="101"/>
      <c r="AY436" s="101"/>
      <c r="AZ436" s="101"/>
      <c r="BA436" s="101"/>
      <c r="BB436" s="101"/>
      <c r="BC436" s="101"/>
      <c r="BD436" s="101"/>
      <c r="BE436" s="101"/>
      <c r="BF436" s="101"/>
      <c r="BG436" s="101"/>
      <c r="BH436" s="101"/>
      <c r="BI436" s="101"/>
      <c r="BJ436" s="101"/>
      <c r="BK436" s="101"/>
      <c r="BL436" s="101"/>
      <c r="BM436" s="101"/>
      <c r="BN436" s="101"/>
      <c r="BO436" s="101"/>
      <c r="BP436" s="101"/>
      <c r="BQ436" s="101"/>
      <c r="BR436" s="101"/>
      <c r="BS436" s="101"/>
      <c r="BT436" s="101"/>
    </row>
    <row r="437" spans="1:72" ht="12" customHeight="1">
      <c r="A437" s="120"/>
      <c r="B437" s="247" t="s">
        <v>309</v>
      </c>
      <c r="C437" s="239"/>
      <c r="D437" s="240"/>
      <c r="E437" s="240"/>
      <c r="F437" s="240"/>
      <c r="G437" s="240"/>
      <c r="H437" s="240"/>
      <c r="I437" s="240"/>
      <c r="J437" s="240"/>
      <c r="K437" s="240"/>
      <c r="L437" s="240"/>
      <c r="M437" s="240"/>
      <c r="N437" s="240"/>
      <c r="O437" s="240"/>
      <c r="P437" s="240"/>
      <c r="Q437" s="240"/>
      <c r="R437" s="241"/>
      <c r="S437" s="101"/>
      <c r="T437" s="101"/>
      <c r="U437" s="101"/>
      <c r="V437" s="101"/>
      <c r="W437" s="101"/>
      <c r="X437" s="101"/>
      <c r="Y437" s="101"/>
      <c r="Z437" s="101"/>
      <c r="AA437" s="101"/>
      <c r="AB437" s="101"/>
      <c r="AC437" s="101"/>
      <c r="AD437" s="101"/>
      <c r="AE437" s="101"/>
      <c r="AF437" s="101"/>
      <c r="AG437" s="101"/>
      <c r="AH437" s="101"/>
      <c r="AI437" s="101"/>
      <c r="AJ437" s="101"/>
      <c r="AK437" s="101"/>
      <c r="AL437" s="101"/>
      <c r="AM437" s="101"/>
      <c r="AN437" s="101"/>
      <c r="AO437" s="101"/>
      <c r="AP437" s="101"/>
      <c r="AQ437" s="101"/>
      <c r="AR437" s="101"/>
      <c r="AS437" s="101"/>
      <c r="AT437" s="101"/>
      <c r="AU437" s="101"/>
      <c r="AV437" s="101"/>
      <c r="AW437" s="101"/>
      <c r="AX437" s="101"/>
      <c r="AY437" s="101"/>
      <c r="AZ437" s="101"/>
      <c r="BA437" s="101"/>
      <c r="BB437" s="101"/>
      <c r="BC437" s="101"/>
      <c r="BD437" s="101"/>
      <c r="BE437" s="101"/>
      <c r="BF437" s="101"/>
      <c r="BG437" s="101"/>
      <c r="BH437" s="101"/>
      <c r="BI437" s="101"/>
      <c r="BJ437" s="101"/>
      <c r="BK437" s="101"/>
      <c r="BL437" s="101"/>
      <c r="BM437" s="101"/>
      <c r="BN437" s="101"/>
      <c r="BO437" s="101"/>
      <c r="BP437" s="101"/>
      <c r="BQ437" s="101"/>
      <c r="BR437" s="101"/>
      <c r="BS437" s="101"/>
      <c r="BT437" s="101"/>
    </row>
    <row r="438" spans="1:72" ht="12" customHeight="1">
      <c r="A438" s="120"/>
      <c r="B438" s="238" t="s">
        <v>48</v>
      </c>
      <c r="C438" s="239"/>
      <c r="D438" s="240"/>
      <c r="E438" s="240"/>
      <c r="F438" s="240"/>
      <c r="G438" s="240"/>
      <c r="H438" s="240"/>
      <c r="I438" s="240"/>
      <c r="J438" s="240"/>
      <c r="K438" s="240"/>
      <c r="L438" s="240"/>
      <c r="M438" s="240"/>
      <c r="N438" s="240"/>
      <c r="O438" s="240"/>
      <c r="P438" s="240"/>
      <c r="Q438" s="240"/>
      <c r="R438" s="24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c r="AW438" s="101"/>
      <c r="AX438" s="101"/>
      <c r="AY438" s="101"/>
      <c r="AZ438" s="101"/>
      <c r="BA438" s="101"/>
      <c r="BB438" s="101"/>
      <c r="BC438" s="101"/>
      <c r="BD438" s="101"/>
      <c r="BE438" s="101"/>
      <c r="BF438" s="101"/>
      <c r="BG438" s="101"/>
      <c r="BH438" s="101"/>
      <c r="BI438" s="101"/>
      <c r="BJ438" s="101"/>
      <c r="BK438" s="101"/>
      <c r="BL438" s="101"/>
      <c r="BM438" s="101"/>
      <c r="BN438" s="101"/>
      <c r="BO438" s="101"/>
      <c r="BP438" s="101"/>
      <c r="BQ438" s="101"/>
      <c r="BR438" s="101"/>
      <c r="BS438" s="101"/>
      <c r="BT438" s="101"/>
    </row>
    <row r="439" spans="1:72" ht="12" customHeight="1">
      <c r="A439" s="120"/>
      <c r="B439" s="247" t="s">
        <v>49</v>
      </c>
      <c r="C439" s="239"/>
      <c r="D439" s="240"/>
      <c r="E439" s="240"/>
      <c r="F439" s="240"/>
      <c r="G439" s="240"/>
      <c r="H439" s="240"/>
      <c r="I439" s="240"/>
      <c r="J439" s="240"/>
      <c r="K439" s="240"/>
      <c r="L439" s="240"/>
      <c r="M439" s="240"/>
      <c r="N439" s="240"/>
      <c r="O439" s="240"/>
      <c r="P439" s="240"/>
      <c r="Q439" s="240"/>
      <c r="R439" s="241"/>
      <c r="S439" s="101"/>
      <c r="T439" s="101"/>
      <c r="U439" s="101"/>
      <c r="V439" s="101"/>
      <c r="W439" s="101"/>
      <c r="X439" s="101"/>
      <c r="Y439" s="101"/>
      <c r="Z439" s="101"/>
      <c r="AA439" s="101"/>
      <c r="AB439" s="101"/>
      <c r="AC439" s="101"/>
      <c r="AD439" s="101"/>
      <c r="AE439" s="101"/>
      <c r="AF439" s="101"/>
      <c r="AG439" s="101"/>
      <c r="AH439" s="101"/>
      <c r="AI439" s="101"/>
      <c r="AJ439" s="101"/>
      <c r="AK439" s="101"/>
      <c r="AL439" s="101"/>
      <c r="AM439" s="101"/>
      <c r="AN439" s="101"/>
      <c r="AO439" s="101"/>
      <c r="AP439" s="101"/>
      <c r="AQ439" s="101"/>
      <c r="AR439" s="101"/>
      <c r="AS439" s="101"/>
      <c r="AT439" s="101"/>
      <c r="AU439" s="101"/>
      <c r="AV439" s="101"/>
      <c r="AW439" s="101"/>
      <c r="AX439" s="101"/>
      <c r="AY439" s="101"/>
      <c r="AZ439" s="101"/>
      <c r="BA439" s="101"/>
      <c r="BB439" s="101"/>
      <c r="BC439" s="101"/>
      <c r="BD439" s="101"/>
      <c r="BE439" s="101"/>
      <c r="BF439" s="101"/>
      <c r="BG439" s="101"/>
      <c r="BH439" s="101"/>
      <c r="BI439" s="101"/>
      <c r="BJ439" s="101"/>
      <c r="BK439" s="101"/>
      <c r="BL439" s="101"/>
      <c r="BM439" s="101"/>
      <c r="BN439" s="101"/>
      <c r="BO439" s="101"/>
      <c r="BP439" s="101"/>
      <c r="BQ439" s="101"/>
      <c r="BR439" s="101"/>
      <c r="BS439" s="101"/>
      <c r="BT439" s="101"/>
    </row>
    <row r="440" spans="1:72" ht="12" customHeight="1">
      <c r="A440" s="120"/>
      <c r="B440" s="116" t="s">
        <v>310</v>
      </c>
      <c r="C440" s="235">
        <v>1</v>
      </c>
      <c r="D440" s="236"/>
      <c r="E440" s="236"/>
      <c r="F440" s="236"/>
      <c r="G440" s="236"/>
      <c r="H440" s="236">
        <v>3</v>
      </c>
      <c r="I440" s="236">
        <v>1</v>
      </c>
      <c r="J440" s="236">
        <v>1</v>
      </c>
      <c r="K440" s="236"/>
      <c r="L440" s="236"/>
      <c r="M440" s="236"/>
      <c r="N440" s="236"/>
      <c r="O440" s="236"/>
      <c r="P440" s="236"/>
      <c r="Q440" s="236"/>
      <c r="R440" s="237"/>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c r="AW440" s="101"/>
      <c r="AX440" s="101"/>
      <c r="AY440" s="101"/>
      <c r="AZ440" s="101"/>
      <c r="BA440" s="101"/>
      <c r="BB440" s="101"/>
      <c r="BC440" s="101"/>
      <c r="BD440" s="101"/>
      <c r="BE440" s="101"/>
      <c r="BF440" s="101"/>
      <c r="BG440" s="101"/>
      <c r="BH440" s="101"/>
      <c r="BI440" s="101"/>
      <c r="BJ440" s="101"/>
      <c r="BK440" s="101"/>
      <c r="BL440" s="101"/>
      <c r="BM440" s="101"/>
      <c r="BN440" s="101"/>
      <c r="BO440" s="101"/>
      <c r="BP440" s="101"/>
      <c r="BQ440" s="101"/>
      <c r="BR440" s="101"/>
      <c r="BS440" s="101"/>
      <c r="BT440" s="101"/>
    </row>
    <row r="441" spans="1:72" ht="12" customHeight="1">
      <c r="A441" s="120"/>
      <c r="B441" s="138" t="s">
        <v>311</v>
      </c>
      <c r="C441" s="235"/>
      <c r="D441" s="236"/>
      <c r="E441" s="236"/>
      <c r="F441" s="236"/>
      <c r="G441" s="236"/>
      <c r="H441" s="236"/>
      <c r="I441" s="236"/>
      <c r="J441" s="236"/>
      <c r="K441" s="236"/>
      <c r="L441" s="236"/>
      <c r="M441" s="236"/>
      <c r="N441" s="236"/>
      <c r="O441" s="236"/>
      <c r="P441" s="236"/>
      <c r="Q441" s="236"/>
      <c r="R441" s="237"/>
      <c r="S441" s="101"/>
      <c r="T441" s="101"/>
      <c r="U441" s="101"/>
      <c r="V441" s="101"/>
      <c r="W441" s="101"/>
      <c r="X441" s="101"/>
      <c r="Y441" s="101"/>
      <c r="Z441" s="101"/>
      <c r="AA441" s="101"/>
      <c r="AB441" s="101"/>
      <c r="AC441" s="101"/>
      <c r="AD441" s="101"/>
      <c r="AE441" s="101"/>
      <c r="AF441" s="101"/>
      <c r="AG441" s="101"/>
      <c r="AH441" s="101"/>
      <c r="AI441" s="101"/>
      <c r="AJ441" s="101"/>
      <c r="AK441" s="101"/>
      <c r="AL441" s="101"/>
      <c r="AM441" s="101"/>
      <c r="AN441" s="101"/>
      <c r="AO441" s="101"/>
      <c r="AP441" s="101"/>
      <c r="AQ441" s="101"/>
      <c r="AR441" s="101"/>
      <c r="AS441" s="101"/>
      <c r="AT441" s="101"/>
      <c r="AU441" s="101"/>
      <c r="AV441" s="101"/>
      <c r="AW441" s="101"/>
      <c r="AX441" s="101"/>
      <c r="AY441" s="101"/>
      <c r="AZ441" s="101"/>
      <c r="BA441" s="101"/>
      <c r="BB441" s="101"/>
      <c r="BC441" s="101"/>
      <c r="BD441" s="101"/>
      <c r="BE441" s="101"/>
      <c r="BF441" s="101"/>
      <c r="BG441" s="101"/>
      <c r="BH441" s="101"/>
      <c r="BI441" s="101"/>
      <c r="BJ441" s="101"/>
      <c r="BK441" s="101"/>
      <c r="BL441" s="101"/>
      <c r="BM441" s="101"/>
      <c r="BN441" s="101"/>
      <c r="BO441" s="101"/>
      <c r="BP441" s="101"/>
      <c r="BQ441" s="101"/>
      <c r="BR441" s="101"/>
      <c r="BS441" s="101"/>
      <c r="BT441" s="101"/>
    </row>
    <row r="442" spans="1:72" ht="12" customHeight="1">
      <c r="A442" s="120"/>
      <c r="B442" s="138" t="s">
        <v>312</v>
      </c>
      <c r="C442" s="235"/>
      <c r="D442" s="236"/>
      <c r="E442" s="236"/>
      <c r="F442" s="236"/>
      <c r="G442" s="236"/>
      <c r="H442" s="236"/>
      <c r="I442" s="236"/>
      <c r="J442" s="236"/>
      <c r="K442" s="236"/>
      <c r="L442" s="236"/>
      <c r="M442" s="236"/>
      <c r="N442" s="236"/>
      <c r="O442" s="236"/>
      <c r="P442" s="236"/>
      <c r="Q442" s="236"/>
      <c r="R442" s="237"/>
      <c r="S442" s="101"/>
      <c r="T442" s="101"/>
      <c r="U442" s="101"/>
      <c r="V442" s="101"/>
      <c r="W442" s="101"/>
      <c r="X442" s="101"/>
      <c r="Y442" s="101"/>
      <c r="Z442" s="101"/>
      <c r="AA442" s="101"/>
      <c r="AB442" s="101"/>
      <c r="AC442" s="101"/>
      <c r="AD442" s="101"/>
      <c r="AE442" s="101"/>
      <c r="AF442" s="101"/>
      <c r="AG442" s="101"/>
      <c r="AH442" s="101"/>
      <c r="AI442" s="101"/>
      <c r="AJ442" s="101"/>
      <c r="AK442" s="101"/>
      <c r="AL442" s="101"/>
      <c r="AM442" s="101"/>
      <c r="AN442" s="101"/>
      <c r="AO442" s="101"/>
      <c r="AP442" s="101"/>
      <c r="AQ442" s="101"/>
      <c r="AR442" s="101"/>
      <c r="AS442" s="101"/>
      <c r="AT442" s="101"/>
      <c r="AU442" s="101"/>
      <c r="AV442" s="101"/>
      <c r="AW442" s="101"/>
      <c r="AX442" s="101"/>
      <c r="AY442" s="101"/>
      <c r="AZ442" s="101"/>
      <c r="BA442" s="101"/>
      <c r="BB442" s="101"/>
      <c r="BC442" s="101"/>
      <c r="BD442" s="101"/>
      <c r="BE442" s="101"/>
      <c r="BF442" s="101"/>
      <c r="BG442" s="101"/>
      <c r="BH442" s="101"/>
      <c r="BI442" s="101"/>
      <c r="BJ442" s="101"/>
      <c r="BK442" s="101"/>
      <c r="BL442" s="101"/>
      <c r="BM442" s="101"/>
      <c r="BN442" s="101"/>
      <c r="BO442" s="101"/>
      <c r="BP442" s="101"/>
      <c r="BQ442" s="101"/>
      <c r="BR442" s="101"/>
      <c r="BS442" s="101"/>
      <c r="BT442" s="101"/>
    </row>
    <row r="443" spans="1:72" ht="12" customHeight="1">
      <c r="A443" s="120"/>
      <c r="B443" s="138" t="s">
        <v>313</v>
      </c>
      <c r="C443" s="235"/>
      <c r="D443" s="236"/>
      <c r="E443" s="236"/>
      <c r="F443" s="236"/>
      <c r="G443" s="236"/>
      <c r="H443" s="236"/>
      <c r="I443" s="236"/>
      <c r="J443" s="236"/>
      <c r="K443" s="236"/>
      <c r="L443" s="236"/>
      <c r="M443" s="236"/>
      <c r="N443" s="236"/>
      <c r="O443" s="236"/>
      <c r="P443" s="236"/>
      <c r="Q443" s="236"/>
      <c r="R443" s="237"/>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01"/>
      <c r="AW443" s="101"/>
      <c r="AX443" s="101"/>
      <c r="AY443" s="101"/>
      <c r="AZ443" s="101"/>
      <c r="BA443" s="101"/>
      <c r="BB443" s="101"/>
      <c r="BC443" s="101"/>
      <c r="BD443" s="101"/>
      <c r="BE443" s="101"/>
      <c r="BF443" s="101"/>
      <c r="BG443" s="101"/>
      <c r="BH443" s="101"/>
      <c r="BI443" s="101"/>
      <c r="BJ443" s="101"/>
      <c r="BK443" s="101"/>
      <c r="BL443" s="101"/>
      <c r="BM443" s="101"/>
      <c r="BN443" s="101"/>
      <c r="BO443" s="101"/>
      <c r="BP443" s="101"/>
      <c r="BQ443" s="101"/>
      <c r="BR443" s="101"/>
      <c r="BS443" s="101"/>
      <c r="BT443" s="101"/>
    </row>
    <row r="444" spans="1:72" ht="12" customHeight="1">
      <c r="A444" s="120"/>
      <c r="B444" s="238" t="s">
        <v>37</v>
      </c>
      <c r="C444" s="239"/>
      <c r="D444" s="240"/>
      <c r="E444" s="240"/>
      <c r="F444" s="240"/>
      <c r="G444" s="240"/>
      <c r="H444" s="240"/>
      <c r="I444" s="240"/>
      <c r="J444" s="240"/>
      <c r="K444" s="240"/>
      <c r="L444" s="240"/>
      <c r="M444" s="240"/>
      <c r="N444" s="240"/>
      <c r="O444" s="240"/>
      <c r="P444" s="240"/>
      <c r="Q444" s="240"/>
      <c r="R444" s="241"/>
      <c r="S444" s="101"/>
      <c r="T444" s="101"/>
      <c r="U444" s="101"/>
      <c r="V444" s="101"/>
      <c r="W444" s="101"/>
      <c r="X444" s="101"/>
      <c r="Y444" s="101"/>
      <c r="Z444" s="101"/>
      <c r="AA444" s="101"/>
      <c r="AB444" s="101"/>
      <c r="AC444" s="101"/>
      <c r="AD444" s="101"/>
      <c r="AE444" s="101"/>
      <c r="AF444" s="101"/>
      <c r="AG444" s="101"/>
      <c r="AH444" s="101"/>
      <c r="AI444" s="101"/>
      <c r="AJ444" s="101"/>
      <c r="AK444" s="101"/>
      <c r="AL444" s="101"/>
      <c r="AM444" s="101"/>
      <c r="AN444" s="101"/>
      <c r="AO444" s="101"/>
      <c r="AP444" s="101"/>
      <c r="AQ444" s="101"/>
      <c r="AR444" s="101"/>
      <c r="AS444" s="101"/>
      <c r="AT444" s="101"/>
      <c r="AU444" s="101"/>
      <c r="AV444" s="101"/>
      <c r="AW444" s="101"/>
      <c r="AX444" s="101"/>
      <c r="AY444" s="101"/>
      <c r="AZ444" s="101"/>
      <c r="BA444" s="101"/>
      <c r="BB444" s="101"/>
      <c r="BC444" s="101"/>
      <c r="BD444" s="101"/>
      <c r="BE444" s="101"/>
      <c r="BF444" s="101"/>
      <c r="BG444" s="101"/>
      <c r="BH444" s="101"/>
      <c r="BI444" s="101"/>
      <c r="BJ444" s="101"/>
      <c r="BK444" s="101"/>
      <c r="BL444" s="101"/>
      <c r="BM444" s="101"/>
      <c r="BN444" s="101"/>
      <c r="BO444" s="101"/>
      <c r="BP444" s="101"/>
      <c r="BQ444" s="101"/>
      <c r="BR444" s="101"/>
      <c r="BS444" s="101"/>
      <c r="BT444" s="101"/>
    </row>
    <row r="445" spans="1:72" ht="12" customHeight="1">
      <c r="A445" s="120"/>
      <c r="B445" s="249" t="s">
        <v>38</v>
      </c>
      <c r="C445" s="239"/>
      <c r="D445" s="240"/>
      <c r="E445" s="240"/>
      <c r="F445" s="240"/>
      <c r="G445" s="240"/>
      <c r="H445" s="240"/>
      <c r="I445" s="240"/>
      <c r="J445" s="240"/>
      <c r="K445" s="240"/>
      <c r="L445" s="240"/>
      <c r="M445" s="240"/>
      <c r="N445" s="240"/>
      <c r="O445" s="240"/>
      <c r="P445" s="240"/>
      <c r="Q445" s="240"/>
      <c r="R445" s="241"/>
      <c r="S445" s="101"/>
      <c r="T445" s="101"/>
      <c r="U445" s="101"/>
      <c r="V445" s="101"/>
      <c r="W445" s="101"/>
      <c r="X445" s="101"/>
      <c r="Y445" s="101"/>
      <c r="Z445" s="101"/>
      <c r="AA445" s="101"/>
      <c r="AB445" s="101"/>
      <c r="AC445" s="101"/>
      <c r="AD445" s="101"/>
      <c r="AE445" s="101"/>
      <c r="AF445" s="101"/>
      <c r="AG445" s="101"/>
      <c r="AH445" s="101"/>
      <c r="AI445" s="101"/>
      <c r="AJ445" s="101"/>
      <c r="AK445" s="101"/>
      <c r="AL445" s="101"/>
      <c r="AM445" s="101"/>
      <c r="AN445" s="101"/>
      <c r="AO445" s="101"/>
      <c r="AP445" s="101"/>
      <c r="AQ445" s="101"/>
      <c r="AR445" s="101"/>
      <c r="AS445" s="101"/>
      <c r="AT445" s="101"/>
      <c r="AU445" s="101"/>
      <c r="AV445" s="101"/>
      <c r="AW445" s="101"/>
      <c r="AX445" s="101"/>
      <c r="AY445" s="101"/>
      <c r="AZ445" s="101"/>
      <c r="BA445" s="101"/>
      <c r="BB445" s="101"/>
      <c r="BC445" s="101"/>
      <c r="BD445" s="101"/>
      <c r="BE445" s="101"/>
      <c r="BF445" s="101"/>
      <c r="BG445" s="101"/>
      <c r="BH445" s="101"/>
      <c r="BI445" s="101"/>
      <c r="BJ445" s="101"/>
      <c r="BK445" s="101"/>
      <c r="BL445" s="101"/>
      <c r="BM445" s="101"/>
      <c r="BN445" s="101"/>
      <c r="BO445" s="101"/>
      <c r="BP445" s="101"/>
      <c r="BQ445" s="101"/>
      <c r="BR445" s="101"/>
      <c r="BS445" s="101"/>
      <c r="BT445" s="101"/>
    </row>
    <row r="446" spans="1:72" ht="12" customHeight="1">
      <c r="A446" s="120"/>
      <c r="B446" s="291" t="s">
        <v>39</v>
      </c>
      <c r="C446" s="239"/>
      <c r="D446" s="240"/>
      <c r="E446" s="240"/>
      <c r="F446" s="240"/>
      <c r="G446" s="240"/>
      <c r="H446" s="240"/>
      <c r="I446" s="240"/>
      <c r="J446" s="240"/>
      <c r="K446" s="240"/>
      <c r="L446" s="240"/>
      <c r="M446" s="240"/>
      <c r="N446" s="240"/>
      <c r="O446" s="240"/>
      <c r="P446" s="240"/>
      <c r="Q446" s="240"/>
      <c r="R446" s="241"/>
      <c r="S446" s="101"/>
      <c r="T446" s="101"/>
      <c r="U446" s="101"/>
      <c r="V446" s="101"/>
      <c r="W446" s="101"/>
      <c r="X446" s="101"/>
      <c r="Y446" s="101"/>
      <c r="Z446" s="101"/>
      <c r="AA446" s="101"/>
      <c r="AB446" s="101"/>
      <c r="AC446" s="101"/>
      <c r="AD446" s="101"/>
      <c r="AE446" s="101"/>
      <c r="AF446" s="101"/>
      <c r="AG446" s="101"/>
      <c r="AH446" s="101"/>
      <c r="AI446" s="101"/>
      <c r="AJ446" s="101"/>
      <c r="AK446" s="101"/>
      <c r="AL446" s="101"/>
      <c r="AM446" s="101"/>
      <c r="AN446" s="101"/>
      <c r="AO446" s="101"/>
      <c r="AP446" s="101"/>
      <c r="AQ446" s="101"/>
      <c r="AR446" s="101"/>
      <c r="AS446" s="101"/>
      <c r="AT446" s="101"/>
      <c r="AU446" s="101"/>
      <c r="AV446" s="101"/>
      <c r="AW446" s="101"/>
      <c r="AX446" s="101"/>
      <c r="AY446" s="101"/>
      <c r="AZ446" s="101"/>
      <c r="BA446" s="101"/>
      <c r="BB446" s="101"/>
      <c r="BC446" s="101"/>
      <c r="BD446" s="101"/>
      <c r="BE446" s="101"/>
      <c r="BF446" s="101"/>
      <c r="BG446" s="101"/>
      <c r="BH446" s="101"/>
      <c r="BI446" s="101"/>
      <c r="BJ446" s="101"/>
      <c r="BK446" s="101"/>
      <c r="BL446" s="101"/>
      <c r="BM446" s="101"/>
      <c r="BN446" s="101"/>
      <c r="BO446" s="101"/>
      <c r="BP446" s="101"/>
      <c r="BQ446" s="101"/>
      <c r="BR446" s="101"/>
      <c r="BS446" s="101"/>
      <c r="BT446" s="101"/>
    </row>
    <row r="447" spans="1:72" ht="12" customHeight="1">
      <c r="A447" s="120"/>
      <c r="B447" s="292" t="s">
        <v>40</v>
      </c>
      <c r="C447" s="239"/>
      <c r="D447" s="240"/>
      <c r="E447" s="240"/>
      <c r="F447" s="240"/>
      <c r="G447" s="240"/>
      <c r="H447" s="240"/>
      <c r="I447" s="240"/>
      <c r="J447" s="240"/>
      <c r="K447" s="240"/>
      <c r="L447" s="240"/>
      <c r="M447" s="240"/>
      <c r="N447" s="240"/>
      <c r="O447" s="240"/>
      <c r="P447" s="240"/>
      <c r="Q447" s="240"/>
      <c r="R447" s="241"/>
      <c r="S447" s="101"/>
      <c r="T447" s="101"/>
      <c r="U447" s="101"/>
      <c r="V447" s="101"/>
      <c r="W447" s="101"/>
      <c r="X447" s="101"/>
      <c r="Y447" s="101"/>
      <c r="Z447" s="101"/>
      <c r="AA447" s="101"/>
      <c r="AB447" s="101"/>
      <c r="AC447" s="101"/>
      <c r="AD447" s="101"/>
      <c r="AE447" s="101"/>
      <c r="AF447" s="101"/>
      <c r="AG447" s="101"/>
      <c r="AH447" s="101"/>
      <c r="AI447" s="101"/>
      <c r="AJ447" s="101"/>
      <c r="AK447" s="101"/>
      <c r="AL447" s="101"/>
      <c r="AM447" s="101"/>
      <c r="AN447" s="101"/>
      <c r="AO447" s="101"/>
      <c r="AP447" s="101"/>
      <c r="AQ447" s="101"/>
      <c r="AR447" s="101"/>
      <c r="AS447" s="101"/>
      <c r="AT447" s="101"/>
      <c r="AU447" s="101"/>
      <c r="AV447" s="101"/>
      <c r="AW447" s="101"/>
      <c r="AX447" s="101"/>
      <c r="AY447" s="101"/>
      <c r="AZ447" s="101"/>
      <c r="BA447" s="101"/>
      <c r="BB447" s="101"/>
      <c r="BC447" s="101"/>
      <c r="BD447" s="101"/>
      <c r="BE447" s="101"/>
      <c r="BF447" s="101"/>
      <c r="BG447" s="101"/>
      <c r="BH447" s="101"/>
      <c r="BI447" s="101"/>
      <c r="BJ447" s="101"/>
      <c r="BK447" s="101"/>
      <c r="BL447" s="101"/>
      <c r="BM447" s="101"/>
      <c r="BN447" s="101"/>
      <c r="BO447" s="101"/>
      <c r="BP447" s="101"/>
      <c r="BQ447" s="101"/>
      <c r="BR447" s="101"/>
      <c r="BS447" s="101"/>
      <c r="BT447" s="101"/>
    </row>
    <row r="448" spans="1:72" ht="12" customHeight="1">
      <c r="A448" s="120"/>
      <c r="B448" s="249" t="s">
        <v>41</v>
      </c>
      <c r="C448" s="250"/>
      <c r="D448" s="251"/>
      <c r="E448" s="251"/>
      <c r="F448" s="251"/>
      <c r="G448" s="251"/>
      <c r="H448" s="251"/>
      <c r="I448" s="251"/>
      <c r="J448" s="251"/>
      <c r="K448" s="251"/>
      <c r="L448" s="251"/>
      <c r="M448" s="251"/>
      <c r="N448" s="251"/>
      <c r="O448" s="251"/>
      <c r="P448" s="251"/>
      <c r="Q448" s="251"/>
      <c r="R448" s="252"/>
      <c r="S448" s="101"/>
      <c r="T448" s="101"/>
      <c r="U448" s="101"/>
      <c r="V448" s="101"/>
      <c r="W448" s="101"/>
      <c r="X448" s="101"/>
      <c r="Y448" s="101"/>
      <c r="Z448" s="101"/>
      <c r="AA448" s="101"/>
      <c r="AB448" s="101"/>
      <c r="AC448" s="101"/>
      <c r="AD448" s="101"/>
      <c r="AE448" s="101"/>
      <c r="AF448" s="101"/>
      <c r="AG448" s="101"/>
      <c r="AH448" s="101"/>
      <c r="AI448" s="101"/>
      <c r="AJ448" s="101"/>
      <c r="AK448" s="101"/>
      <c r="AL448" s="101"/>
      <c r="AM448" s="101"/>
      <c r="AN448" s="101"/>
      <c r="AO448" s="101"/>
      <c r="AP448" s="101"/>
      <c r="AQ448" s="101"/>
      <c r="AR448" s="101"/>
      <c r="AS448" s="101"/>
      <c r="AT448" s="101"/>
      <c r="AU448" s="101"/>
      <c r="AV448" s="101"/>
      <c r="AW448" s="101"/>
      <c r="AX448" s="101"/>
      <c r="AY448" s="101"/>
      <c r="AZ448" s="101"/>
      <c r="BA448" s="101"/>
      <c r="BB448" s="101"/>
      <c r="BC448" s="101"/>
      <c r="BD448" s="101"/>
      <c r="BE448" s="101"/>
      <c r="BF448" s="101"/>
      <c r="BG448" s="101"/>
      <c r="BH448" s="101"/>
      <c r="BI448" s="101"/>
      <c r="BJ448" s="101"/>
      <c r="BK448" s="101"/>
      <c r="BL448" s="101"/>
      <c r="BM448" s="101"/>
      <c r="BN448" s="101"/>
      <c r="BO448" s="101"/>
      <c r="BP448" s="101"/>
      <c r="BQ448" s="101"/>
      <c r="BR448" s="101"/>
      <c r="BS448" s="101"/>
      <c r="BT448" s="101"/>
    </row>
    <row r="449" spans="1:72" ht="12" customHeight="1">
      <c r="A449" s="142" t="s">
        <v>247</v>
      </c>
      <c r="B449" s="181" t="s">
        <v>214</v>
      </c>
      <c r="C449" s="126">
        <f t="shared" ref="C449:O449" si="1">SUM(U449,AM449)</f>
        <v>10</v>
      </c>
      <c r="D449" s="101">
        <f t="shared" si="1"/>
        <v>25</v>
      </c>
      <c r="E449" s="101">
        <f t="shared" si="1"/>
        <v>21</v>
      </c>
      <c r="F449" s="101">
        <f t="shared" si="1"/>
        <v>21</v>
      </c>
      <c r="G449" s="101">
        <f t="shared" si="1"/>
        <v>9</v>
      </c>
      <c r="H449" s="101">
        <f t="shared" si="1"/>
        <v>8</v>
      </c>
      <c r="I449" s="101">
        <f t="shared" si="1"/>
        <v>14</v>
      </c>
      <c r="J449" s="101">
        <f t="shared" si="1"/>
        <v>15</v>
      </c>
      <c r="K449" s="101">
        <f t="shared" si="1"/>
        <v>9</v>
      </c>
      <c r="L449" s="101">
        <f t="shared" si="1"/>
        <v>11</v>
      </c>
      <c r="M449" s="101">
        <f t="shared" si="1"/>
        <v>5</v>
      </c>
      <c r="N449" s="101">
        <f t="shared" si="1"/>
        <v>5</v>
      </c>
      <c r="O449" s="101">
        <f t="shared" si="1"/>
        <v>2</v>
      </c>
      <c r="P449" s="101"/>
      <c r="Q449" s="101"/>
      <c r="R449" s="128"/>
      <c r="S449" s="293" t="s">
        <v>318</v>
      </c>
      <c r="T449" s="181" t="s">
        <v>214</v>
      </c>
      <c r="U449" s="182">
        <v>6</v>
      </c>
      <c r="V449" s="117">
        <v>12</v>
      </c>
      <c r="W449" s="117">
        <v>11</v>
      </c>
      <c r="X449" s="117">
        <v>4</v>
      </c>
      <c r="Y449" s="117">
        <v>4</v>
      </c>
      <c r="Z449" s="117">
        <v>5</v>
      </c>
      <c r="AA449" s="117">
        <v>6</v>
      </c>
      <c r="AB449" s="117">
        <v>10</v>
      </c>
      <c r="AC449" s="117">
        <v>3</v>
      </c>
      <c r="AD449" s="117">
        <v>8</v>
      </c>
      <c r="AE449" s="117"/>
      <c r="AF449" s="117">
        <v>2</v>
      </c>
      <c r="AG449" s="117"/>
      <c r="AH449" s="117"/>
      <c r="AI449" s="117"/>
      <c r="AJ449" s="119"/>
      <c r="AK449" s="142" t="s">
        <v>319</v>
      </c>
      <c r="AL449" s="181" t="s">
        <v>214</v>
      </c>
      <c r="AM449" s="182">
        <v>4</v>
      </c>
      <c r="AN449" s="117">
        <v>13</v>
      </c>
      <c r="AO449" s="117">
        <v>10</v>
      </c>
      <c r="AP449" s="117">
        <v>17</v>
      </c>
      <c r="AQ449" s="117">
        <v>5</v>
      </c>
      <c r="AR449" s="117">
        <v>3</v>
      </c>
      <c r="AS449" s="117">
        <v>8</v>
      </c>
      <c r="AT449" s="117">
        <v>5</v>
      </c>
      <c r="AU449" s="117">
        <v>6</v>
      </c>
      <c r="AV449" s="117">
        <v>3</v>
      </c>
      <c r="AW449" s="117">
        <v>5</v>
      </c>
      <c r="AX449" s="117">
        <v>3</v>
      </c>
      <c r="AY449" s="117">
        <v>2</v>
      </c>
      <c r="AZ449" s="117"/>
      <c r="BA449" s="117"/>
      <c r="BB449" s="119"/>
      <c r="BC449" s="101"/>
      <c r="BD449" s="101"/>
      <c r="BE449" s="101"/>
      <c r="BF449" s="101"/>
      <c r="BG449" s="101"/>
      <c r="BH449" s="101"/>
      <c r="BI449" s="101"/>
      <c r="BJ449" s="101"/>
      <c r="BK449" s="101"/>
      <c r="BL449" s="101"/>
      <c r="BM449" s="101"/>
      <c r="BN449" s="101"/>
      <c r="BO449" s="101"/>
      <c r="BP449" s="101"/>
      <c r="BQ449" s="101"/>
      <c r="BR449" s="101"/>
      <c r="BS449" s="101"/>
      <c r="BT449" s="101"/>
    </row>
    <row r="450" spans="1:72" ht="12" customHeight="1">
      <c r="A450" s="120"/>
      <c r="B450" s="180" t="s">
        <v>242</v>
      </c>
      <c r="C450" s="157"/>
      <c r="D450" s="158"/>
      <c r="E450" s="158"/>
      <c r="F450" s="158"/>
      <c r="G450" s="158"/>
      <c r="H450" s="158"/>
      <c r="I450" s="158"/>
      <c r="J450" s="158"/>
      <c r="K450" s="158"/>
      <c r="L450" s="158"/>
      <c r="M450" s="158"/>
      <c r="N450" s="158"/>
      <c r="O450" s="158"/>
      <c r="P450" s="158"/>
      <c r="Q450" s="158"/>
      <c r="R450" s="159"/>
      <c r="S450" s="151"/>
      <c r="T450" s="180" t="s">
        <v>242</v>
      </c>
      <c r="U450" s="157"/>
      <c r="V450" s="158"/>
      <c r="W450" s="158"/>
      <c r="X450" s="158"/>
      <c r="Y450" s="158"/>
      <c r="Z450" s="158"/>
      <c r="AA450" s="158"/>
      <c r="AB450" s="158"/>
      <c r="AC450" s="158"/>
      <c r="AD450" s="158"/>
      <c r="AE450" s="158"/>
      <c r="AF450" s="158"/>
      <c r="AG450" s="158"/>
      <c r="AH450" s="158"/>
      <c r="AI450" s="158"/>
      <c r="AJ450" s="159"/>
      <c r="AK450" s="151"/>
      <c r="AL450" s="180" t="s">
        <v>242</v>
      </c>
      <c r="AM450" s="157"/>
      <c r="AN450" s="158"/>
      <c r="AO450" s="158"/>
      <c r="AP450" s="158"/>
      <c r="AQ450" s="158"/>
      <c r="AR450" s="158"/>
      <c r="AS450" s="158"/>
      <c r="AT450" s="158"/>
      <c r="AU450" s="158"/>
      <c r="AV450" s="158"/>
      <c r="AW450" s="158"/>
      <c r="AX450" s="158"/>
      <c r="AY450" s="158"/>
      <c r="AZ450" s="158"/>
      <c r="BA450" s="158"/>
      <c r="BB450" s="159"/>
      <c r="BC450" s="101"/>
      <c r="BD450" s="101"/>
      <c r="BE450" s="101"/>
      <c r="BF450" s="101"/>
      <c r="BG450" s="101"/>
      <c r="BH450" s="101"/>
      <c r="BI450" s="101"/>
      <c r="BJ450" s="101"/>
      <c r="BK450" s="101"/>
      <c r="BL450" s="101"/>
      <c r="BM450" s="101"/>
      <c r="BN450" s="101"/>
      <c r="BO450" s="101"/>
      <c r="BP450" s="101"/>
      <c r="BQ450" s="101"/>
      <c r="BR450" s="101"/>
      <c r="BS450" s="101"/>
      <c r="BT450" s="101"/>
    </row>
    <row r="451" spans="1:72" ht="12" customHeight="1">
      <c r="A451" s="120"/>
      <c r="B451" s="180" t="s">
        <v>243</v>
      </c>
      <c r="C451" s="157">
        <f t="shared" ref="C451:I451" si="2">SUM(U451,AM451)</f>
        <v>1</v>
      </c>
      <c r="D451" s="158">
        <f t="shared" si="2"/>
        <v>2</v>
      </c>
      <c r="E451" s="158">
        <f t="shared" si="2"/>
        <v>11</v>
      </c>
      <c r="F451" s="158">
        <f t="shared" si="2"/>
        <v>3</v>
      </c>
      <c r="G451" s="158">
        <f t="shared" si="2"/>
        <v>1</v>
      </c>
      <c r="H451" s="158">
        <f t="shared" si="2"/>
        <v>4</v>
      </c>
      <c r="I451" s="158">
        <f t="shared" si="2"/>
        <v>2</v>
      </c>
      <c r="J451" s="158"/>
      <c r="K451" s="158">
        <f t="shared" ref="K451:L451" si="3">SUM(AC451,AU451)</f>
        <v>1</v>
      </c>
      <c r="L451" s="158">
        <f t="shared" si="3"/>
        <v>1</v>
      </c>
      <c r="M451" s="158"/>
      <c r="N451" s="158">
        <f>SUM(AF451,AX451)</f>
        <v>1</v>
      </c>
      <c r="O451" s="158"/>
      <c r="P451" s="158"/>
      <c r="Q451" s="158"/>
      <c r="R451" s="159"/>
      <c r="S451" s="151"/>
      <c r="T451" s="180" t="s">
        <v>243</v>
      </c>
      <c r="U451" s="157">
        <v>1</v>
      </c>
      <c r="V451" s="158">
        <v>2</v>
      </c>
      <c r="W451" s="158">
        <v>8</v>
      </c>
      <c r="X451" s="158">
        <v>3</v>
      </c>
      <c r="Y451" s="158">
        <v>1</v>
      </c>
      <c r="Z451" s="158">
        <v>4</v>
      </c>
      <c r="AA451" s="158">
        <v>2</v>
      </c>
      <c r="AB451" s="158"/>
      <c r="AC451" s="158">
        <v>1</v>
      </c>
      <c r="AD451" s="158">
        <v>1</v>
      </c>
      <c r="AE451" s="158"/>
      <c r="AF451" s="158">
        <v>1</v>
      </c>
      <c r="AG451" s="158"/>
      <c r="AH451" s="158"/>
      <c r="AI451" s="158"/>
      <c r="AJ451" s="159"/>
      <c r="AK451" s="151"/>
      <c r="AL451" s="180" t="s">
        <v>243</v>
      </c>
      <c r="AM451" s="157"/>
      <c r="AN451" s="158"/>
      <c r="AO451" s="158">
        <v>3</v>
      </c>
      <c r="AP451" s="158"/>
      <c r="AQ451" s="158"/>
      <c r="AR451" s="158"/>
      <c r="AS451" s="158"/>
      <c r="AT451" s="158"/>
      <c r="AU451" s="158"/>
      <c r="AV451" s="158"/>
      <c r="AW451" s="158"/>
      <c r="AX451" s="158"/>
      <c r="AY451" s="158"/>
      <c r="AZ451" s="158"/>
      <c r="BA451" s="158"/>
      <c r="BB451" s="159"/>
      <c r="BC451" s="101"/>
      <c r="BD451" s="101"/>
      <c r="BE451" s="101"/>
      <c r="BF451" s="101"/>
      <c r="BG451" s="101"/>
      <c r="BH451" s="101"/>
      <c r="BI451" s="101"/>
      <c r="BJ451" s="101"/>
      <c r="BK451" s="101"/>
      <c r="BL451" s="101"/>
      <c r="BM451" s="101"/>
      <c r="BN451" s="101"/>
      <c r="BO451" s="101"/>
      <c r="BP451" s="101"/>
      <c r="BQ451" s="101"/>
      <c r="BR451" s="101"/>
      <c r="BS451" s="101"/>
      <c r="BT451" s="101"/>
    </row>
    <row r="452" spans="1:72" ht="12" customHeight="1">
      <c r="A452" s="120"/>
      <c r="B452" s="180" t="s">
        <v>244</v>
      </c>
      <c r="C452" s="157"/>
      <c r="D452" s="158"/>
      <c r="E452" s="158"/>
      <c r="F452" s="158"/>
      <c r="G452" s="158"/>
      <c r="H452" s="158"/>
      <c r="I452" s="158"/>
      <c r="J452" s="158"/>
      <c r="K452" s="158"/>
      <c r="L452" s="158"/>
      <c r="M452" s="158"/>
      <c r="N452" s="158"/>
      <c r="O452" s="158"/>
      <c r="P452" s="158"/>
      <c r="Q452" s="158"/>
      <c r="R452" s="159"/>
      <c r="S452" s="151"/>
      <c r="T452" s="180" t="s">
        <v>244</v>
      </c>
      <c r="U452" s="157"/>
      <c r="V452" s="158"/>
      <c r="W452" s="158"/>
      <c r="X452" s="158"/>
      <c r="Y452" s="158"/>
      <c r="Z452" s="158"/>
      <c r="AA452" s="158"/>
      <c r="AB452" s="158"/>
      <c r="AC452" s="158"/>
      <c r="AD452" s="158"/>
      <c r="AE452" s="158"/>
      <c r="AF452" s="158"/>
      <c r="AG452" s="158"/>
      <c r="AH452" s="158"/>
      <c r="AI452" s="158"/>
      <c r="AJ452" s="159"/>
      <c r="AK452" s="151"/>
      <c r="AL452" s="180" t="s">
        <v>244</v>
      </c>
      <c r="AM452" s="157"/>
      <c r="AN452" s="158"/>
      <c r="AO452" s="158"/>
      <c r="AP452" s="158"/>
      <c r="AQ452" s="158"/>
      <c r="AR452" s="158"/>
      <c r="AS452" s="158"/>
      <c r="AT452" s="158"/>
      <c r="AU452" s="158"/>
      <c r="AV452" s="158"/>
      <c r="AW452" s="158"/>
      <c r="AX452" s="158"/>
      <c r="AY452" s="158"/>
      <c r="AZ452" s="158"/>
      <c r="BA452" s="158"/>
      <c r="BB452" s="159"/>
      <c r="BC452" s="101"/>
      <c r="BD452" s="101"/>
      <c r="BE452" s="101"/>
      <c r="BF452" s="101"/>
      <c r="BG452" s="101"/>
      <c r="BH452" s="101"/>
      <c r="BI452" s="101"/>
      <c r="BJ452" s="101"/>
      <c r="BK452" s="101"/>
      <c r="BL452" s="101"/>
      <c r="BM452" s="101"/>
      <c r="BN452" s="101"/>
      <c r="BO452" s="101"/>
      <c r="BP452" s="101"/>
      <c r="BQ452" s="101"/>
      <c r="BR452" s="101"/>
      <c r="BS452" s="101"/>
      <c r="BT452" s="101"/>
    </row>
    <row r="453" spans="1:72" ht="12" customHeight="1">
      <c r="A453" s="120"/>
      <c r="B453" s="116" t="s">
        <v>248</v>
      </c>
      <c r="C453" s="126"/>
      <c r="D453" s="101"/>
      <c r="E453" s="101"/>
      <c r="F453" s="101"/>
      <c r="G453" s="101">
        <f>SUM(Y453,AQ453)</f>
        <v>1</v>
      </c>
      <c r="H453" s="101"/>
      <c r="I453" s="101">
        <f>SUM(AA453,AS453)</f>
        <v>1</v>
      </c>
      <c r="J453" s="101"/>
      <c r="K453" s="101"/>
      <c r="L453" s="101"/>
      <c r="M453" s="101"/>
      <c r="N453" s="101"/>
      <c r="O453" s="101"/>
      <c r="P453" s="101"/>
      <c r="Q453" s="101"/>
      <c r="R453" s="128"/>
      <c r="S453" s="151"/>
      <c r="T453" s="116" t="s">
        <v>248</v>
      </c>
      <c r="U453" s="126"/>
      <c r="V453" s="101"/>
      <c r="W453" s="101"/>
      <c r="X453" s="101"/>
      <c r="Y453" s="101">
        <v>1</v>
      </c>
      <c r="Z453" s="101"/>
      <c r="AA453" s="101">
        <v>1</v>
      </c>
      <c r="AB453" s="101"/>
      <c r="AC453" s="101"/>
      <c r="AD453" s="101"/>
      <c r="AE453" s="101"/>
      <c r="AF453" s="101"/>
      <c r="AG453" s="101"/>
      <c r="AH453" s="101"/>
      <c r="AI453" s="101"/>
      <c r="AJ453" s="128"/>
      <c r="AK453" s="151"/>
      <c r="AL453" s="116" t="s">
        <v>248</v>
      </c>
      <c r="AM453" s="126"/>
      <c r="AN453" s="101"/>
      <c r="AO453" s="101"/>
      <c r="AP453" s="101"/>
      <c r="AQ453" s="101"/>
      <c r="AR453" s="101"/>
      <c r="AS453" s="101"/>
      <c r="AT453" s="101"/>
      <c r="AU453" s="101"/>
      <c r="AV453" s="101"/>
      <c r="AW453" s="101"/>
      <c r="AX453" s="101"/>
      <c r="AY453" s="101"/>
      <c r="AZ453" s="101"/>
      <c r="BA453" s="101"/>
      <c r="BB453" s="128"/>
      <c r="BC453" s="101"/>
      <c r="BD453" s="101"/>
      <c r="BE453" s="101"/>
      <c r="BF453" s="101"/>
      <c r="BG453" s="101"/>
      <c r="BH453" s="101"/>
      <c r="BI453" s="101"/>
      <c r="BJ453" s="101"/>
      <c r="BK453" s="101"/>
      <c r="BL453" s="101"/>
      <c r="BM453" s="101"/>
      <c r="BN453" s="101"/>
      <c r="BO453" s="101"/>
      <c r="BP453" s="101"/>
      <c r="BQ453" s="101"/>
      <c r="BR453" s="101"/>
      <c r="BS453" s="101"/>
      <c r="BT453" s="101"/>
    </row>
    <row r="454" spans="1:72" ht="12" customHeight="1">
      <c r="A454" s="120"/>
      <c r="B454" s="116" t="s">
        <v>246</v>
      </c>
      <c r="C454" s="126"/>
      <c r="D454" s="101"/>
      <c r="E454" s="101">
        <f t="shared" ref="E454:F454" si="4">SUM(W454,AO454)</f>
        <v>1</v>
      </c>
      <c r="F454" s="101">
        <f t="shared" si="4"/>
        <v>2</v>
      </c>
      <c r="G454" s="101"/>
      <c r="H454" s="101"/>
      <c r="I454" s="101"/>
      <c r="J454" s="101"/>
      <c r="K454" s="101"/>
      <c r="L454" s="101"/>
      <c r="M454" s="101"/>
      <c r="N454" s="101"/>
      <c r="O454" s="101"/>
      <c r="P454" s="101"/>
      <c r="Q454" s="101"/>
      <c r="R454" s="128"/>
      <c r="S454" s="151"/>
      <c r="T454" s="116" t="s">
        <v>246</v>
      </c>
      <c r="U454" s="126"/>
      <c r="V454" s="101"/>
      <c r="W454" s="101">
        <v>1</v>
      </c>
      <c r="X454" s="101">
        <v>2</v>
      </c>
      <c r="Y454" s="101"/>
      <c r="Z454" s="101"/>
      <c r="AA454" s="101"/>
      <c r="AB454" s="101"/>
      <c r="AC454" s="101"/>
      <c r="AD454" s="101"/>
      <c r="AE454" s="101"/>
      <c r="AF454" s="101"/>
      <c r="AG454" s="101"/>
      <c r="AH454" s="101"/>
      <c r="AI454" s="101"/>
      <c r="AJ454" s="128"/>
      <c r="AK454" s="151"/>
      <c r="AL454" s="116" t="s">
        <v>246</v>
      </c>
      <c r="AM454" s="126"/>
      <c r="AN454" s="101"/>
      <c r="AO454" s="101"/>
      <c r="AP454" s="101"/>
      <c r="AQ454" s="101"/>
      <c r="AR454" s="101"/>
      <c r="AS454" s="101"/>
      <c r="AT454" s="101"/>
      <c r="AU454" s="101"/>
      <c r="AV454" s="101"/>
      <c r="AW454" s="101"/>
      <c r="AX454" s="101"/>
      <c r="AY454" s="101"/>
      <c r="AZ454" s="101"/>
      <c r="BA454" s="101"/>
      <c r="BB454" s="128"/>
      <c r="BC454" s="101"/>
      <c r="BD454" s="101"/>
      <c r="BE454" s="101"/>
      <c r="BF454" s="101"/>
      <c r="BG454" s="101"/>
      <c r="BH454" s="101"/>
      <c r="BI454" s="101"/>
      <c r="BJ454" s="101"/>
      <c r="BK454" s="101"/>
      <c r="BL454" s="101"/>
      <c r="BM454" s="101"/>
      <c r="BN454" s="101"/>
      <c r="BO454" s="101"/>
      <c r="BP454" s="101"/>
      <c r="BQ454" s="101"/>
      <c r="BR454" s="101"/>
      <c r="BS454" s="101"/>
      <c r="BT454" s="101"/>
    </row>
    <row r="455" spans="1:72" ht="12" customHeight="1">
      <c r="A455" s="120"/>
      <c r="B455" s="121" t="s">
        <v>238</v>
      </c>
      <c r="C455" s="122">
        <f t="shared" ref="C455:P455" si="5">SUM(U455,AM455)</f>
        <v>19</v>
      </c>
      <c r="D455" s="123">
        <f t="shared" si="5"/>
        <v>37</v>
      </c>
      <c r="E455" s="123">
        <f t="shared" si="5"/>
        <v>87</v>
      </c>
      <c r="F455" s="123">
        <f t="shared" si="5"/>
        <v>76</v>
      </c>
      <c r="G455" s="123">
        <f t="shared" si="5"/>
        <v>36</v>
      </c>
      <c r="H455" s="123">
        <f t="shared" si="5"/>
        <v>14</v>
      </c>
      <c r="I455" s="123">
        <f t="shared" si="5"/>
        <v>18</v>
      </c>
      <c r="J455" s="123">
        <f t="shared" si="5"/>
        <v>8</v>
      </c>
      <c r="K455" s="123">
        <f t="shared" si="5"/>
        <v>9</v>
      </c>
      <c r="L455" s="123">
        <f t="shared" si="5"/>
        <v>5</v>
      </c>
      <c r="M455" s="123">
        <f t="shared" si="5"/>
        <v>7</v>
      </c>
      <c r="N455" s="123">
        <f t="shared" si="5"/>
        <v>6</v>
      </c>
      <c r="O455" s="123">
        <f t="shared" si="5"/>
        <v>1</v>
      </c>
      <c r="P455" s="123">
        <f t="shared" si="5"/>
        <v>3</v>
      </c>
      <c r="Q455" s="123"/>
      <c r="R455" s="124"/>
      <c r="S455" s="151"/>
      <c r="T455" s="121" t="s">
        <v>238</v>
      </c>
      <c r="U455" s="122">
        <v>13</v>
      </c>
      <c r="V455" s="123">
        <v>25</v>
      </c>
      <c r="W455" s="123">
        <v>55</v>
      </c>
      <c r="X455" s="123">
        <v>48</v>
      </c>
      <c r="Y455" s="123">
        <v>21</v>
      </c>
      <c r="Z455" s="123">
        <v>6</v>
      </c>
      <c r="AA455" s="123">
        <v>10</v>
      </c>
      <c r="AB455" s="123">
        <v>5</v>
      </c>
      <c r="AC455" s="123">
        <v>6</v>
      </c>
      <c r="AD455" s="123">
        <v>4</v>
      </c>
      <c r="AE455" s="123">
        <v>4</v>
      </c>
      <c r="AF455" s="123">
        <v>4</v>
      </c>
      <c r="AG455" s="123"/>
      <c r="AH455" s="123">
        <v>3</v>
      </c>
      <c r="AI455" s="123"/>
      <c r="AJ455" s="124"/>
      <c r="AK455" s="151"/>
      <c r="AL455" s="121" t="s">
        <v>238</v>
      </c>
      <c r="AM455" s="122">
        <v>6</v>
      </c>
      <c r="AN455" s="123">
        <v>12</v>
      </c>
      <c r="AO455" s="123">
        <v>32</v>
      </c>
      <c r="AP455" s="123">
        <v>28</v>
      </c>
      <c r="AQ455" s="123">
        <v>15</v>
      </c>
      <c r="AR455" s="123">
        <v>8</v>
      </c>
      <c r="AS455" s="123">
        <v>8</v>
      </c>
      <c r="AT455" s="123">
        <v>3</v>
      </c>
      <c r="AU455" s="123">
        <v>3</v>
      </c>
      <c r="AV455" s="123">
        <v>1</v>
      </c>
      <c r="AW455" s="123">
        <v>3</v>
      </c>
      <c r="AX455" s="123">
        <v>2</v>
      </c>
      <c r="AY455" s="123">
        <v>1</v>
      </c>
      <c r="AZ455" s="123"/>
      <c r="BA455" s="123"/>
      <c r="BB455" s="124"/>
      <c r="BC455" s="101"/>
      <c r="BD455" s="101"/>
      <c r="BE455" s="101"/>
      <c r="BF455" s="101"/>
      <c r="BG455" s="101"/>
      <c r="BH455" s="101"/>
      <c r="BI455" s="101"/>
      <c r="BJ455" s="101"/>
      <c r="BK455" s="101"/>
      <c r="BL455" s="101"/>
      <c r="BM455" s="101"/>
      <c r="BN455" s="101"/>
      <c r="BO455" s="101"/>
      <c r="BP455" s="101"/>
      <c r="BQ455" s="101"/>
      <c r="BR455" s="101"/>
      <c r="BS455" s="101"/>
      <c r="BT455" s="101"/>
    </row>
    <row r="456" spans="1:72" ht="12" customHeight="1">
      <c r="A456" s="120"/>
      <c r="B456" s="121" t="s">
        <v>239</v>
      </c>
      <c r="C456" s="122"/>
      <c r="D456" s="123"/>
      <c r="E456" s="123"/>
      <c r="F456" s="123"/>
      <c r="G456" s="123"/>
      <c r="H456" s="123"/>
      <c r="I456" s="123"/>
      <c r="J456" s="123"/>
      <c r="K456" s="123"/>
      <c r="L456" s="123"/>
      <c r="M456" s="123"/>
      <c r="N456" s="123"/>
      <c r="O456" s="123"/>
      <c r="P456" s="123"/>
      <c r="Q456" s="123"/>
      <c r="R456" s="124"/>
      <c r="S456" s="151"/>
      <c r="T456" s="121" t="s">
        <v>239</v>
      </c>
      <c r="U456" s="122"/>
      <c r="V456" s="123"/>
      <c r="W456" s="123"/>
      <c r="X456" s="123"/>
      <c r="Y456" s="123"/>
      <c r="Z456" s="123"/>
      <c r="AA456" s="123"/>
      <c r="AB456" s="123"/>
      <c r="AC456" s="123"/>
      <c r="AD456" s="123"/>
      <c r="AE456" s="123"/>
      <c r="AF456" s="123"/>
      <c r="AG456" s="123"/>
      <c r="AH456" s="123"/>
      <c r="AI456" s="123"/>
      <c r="AJ456" s="124"/>
      <c r="AK456" s="151"/>
      <c r="AL456" s="121" t="s">
        <v>239</v>
      </c>
      <c r="AM456" s="122"/>
      <c r="AN456" s="123"/>
      <c r="AO456" s="123"/>
      <c r="AP456" s="123"/>
      <c r="AQ456" s="123"/>
      <c r="AR456" s="123"/>
      <c r="AS456" s="123"/>
      <c r="AT456" s="123"/>
      <c r="AU456" s="123"/>
      <c r="AV456" s="123"/>
      <c r="AW456" s="123"/>
      <c r="AX456" s="123"/>
      <c r="AY456" s="123"/>
      <c r="AZ456" s="123"/>
      <c r="BA456" s="123"/>
      <c r="BB456" s="124"/>
      <c r="BC456" s="101"/>
      <c r="BD456" s="101"/>
      <c r="BE456" s="101"/>
      <c r="BF456" s="101"/>
      <c r="BG456" s="101"/>
      <c r="BH456" s="101"/>
      <c r="BI456" s="101"/>
      <c r="BJ456" s="101"/>
      <c r="BK456" s="101"/>
      <c r="BL456" s="101"/>
      <c r="BM456" s="101"/>
      <c r="BN456" s="101"/>
      <c r="BO456" s="101"/>
      <c r="BP456" s="101"/>
      <c r="BQ456" s="101"/>
      <c r="BR456" s="101"/>
      <c r="BS456" s="101"/>
      <c r="BT456" s="101"/>
    </row>
    <row r="457" spans="1:72" ht="12" customHeight="1">
      <c r="A457" s="120"/>
      <c r="B457" s="116" t="s">
        <v>301</v>
      </c>
      <c r="C457" s="126"/>
      <c r="D457" s="101">
        <f t="shared" ref="D457:G457" si="6">SUM(V457,AN457)</f>
        <v>2</v>
      </c>
      <c r="E457" s="101">
        <f t="shared" si="6"/>
        <v>5</v>
      </c>
      <c r="F457" s="101">
        <f t="shared" si="6"/>
        <v>1</v>
      </c>
      <c r="G457" s="101">
        <f t="shared" si="6"/>
        <v>2</v>
      </c>
      <c r="H457" s="101"/>
      <c r="I457" s="101">
        <f>SUM(AA457,AS457)</f>
        <v>1</v>
      </c>
      <c r="J457" s="101"/>
      <c r="K457" s="101">
        <f>SUM(AC457,AU457)</f>
        <v>2</v>
      </c>
      <c r="L457" s="101"/>
      <c r="M457" s="101"/>
      <c r="N457" s="101"/>
      <c r="O457" s="101">
        <f>SUM(AG457,AY457)</f>
        <v>1</v>
      </c>
      <c r="P457" s="101"/>
      <c r="Q457" s="101"/>
      <c r="R457" s="128"/>
      <c r="S457" s="151"/>
      <c r="T457" s="116" t="s">
        <v>301</v>
      </c>
      <c r="U457" s="126"/>
      <c r="V457" s="101">
        <v>2</v>
      </c>
      <c r="W457" s="101">
        <v>5</v>
      </c>
      <c r="X457" s="101">
        <v>1</v>
      </c>
      <c r="Y457" s="101">
        <v>2</v>
      </c>
      <c r="Z457" s="101"/>
      <c r="AA457" s="101">
        <v>1</v>
      </c>
      <c r="AB457" s="101"/>
      <c r="AC457" s="101">
        <v>2</v>
      </c>
      <c r="AD457" s="101"/>
      <c r="AE457" s="101"/>
      <c r="AF457" s="101"/>
      <c r="AG457" s="101">
        <v>1</v>
      </c>
      <c r="AH457" s="101"/>
      <c r="AI457" s="101"/>
      <c r="AJ457" s="128"/>
      <c r="AK457" s="151"/>
      <c r="AL457" s="116" t="s">
        <v>301</v>
      </c>
      <c r="AM457" s="126"/>
      <c r="AN457" s="101"/>
      <c r="AO457" s="101"/>
      <c r="AP457" s="101"/>
      <c r="AQ457" s="101"/>
      <c r="AR457" s="101"/>
      <c r="AS457" s="101"/>
      <c r="AT457" s="101"/>
      <c r="AU457" s="101"/>
      <c r="AV457" s="101"/>
      <c r="AW457" s="101"/>
      <c r="AX457" s="101"/>
      <c r="AY457" s="101"/>
      <c r="AZ457" s="101"/>
      <c r="BA457" s="101"/>
      <c r="BB457" s="128"/>
      <c r="BC457" s="101"/>
      <c r="BD457" s="101"/>
      <c r="BE457" s="101"/>
      <c r="BF457" s="101"/>
      <c r="BG457" s="101"/>
      <c r="BH457" s="101"/>
      <c r="BI457" s="101"/>
      <c r="BJ457" s="101"/>
      <c r="BK457" s="101"/>
      <c r="BL457" s="101"/>
      <c r="BM457" s="101"/>
      <c r="BN457" s="101"/>
      <c r="BO457" s="101"/>
      <c r="BP457" s="101"/>
      <c r="BQ457" s="101"/>
      <c r="BR457" s="101"/>
      <c r="BS457" s="101"/>
      <c r="BT457" s="101"/>
    </row>
    <row r="458" spans="1:72" ht="12" customHeight="1">
      <c r="A458" s="120"/>
      <c r="B458" s="116" t="s">
        <v>302</v>
      </c>
      <c r="C458" s="126"/>
      <c r="D458" s="101"/>
      <c r="E458" s="101"/>
      <c r="F458" s="101"/>
      <c r="G458" s="101"/>
      <c r="H458" s="101"/>
      <c r="I458" s="101"/>
      <c r="J458" s="101"/>
      <c r="K458" s="101"/>
      <c r="L458" s="101"/>
      <c r="M458" s="101"/>
      <c r="N458" s="101"/>
      <c r="O458" s="101"/>
      <c r="P458" s="101"/>
      <c r="Q458" s="101"/>
      <c r="R458" s="128"/>
      <c r="S458" s="151"/>
      <c r="T458" s="116" t="s">
        <v>302</v>
      </c>
      <c r="U458" s="126"/>
      <c r="V458" s="101"/>
      <c r="W458" s="101"/>
      <c r="X458" s="101"/>
      <c r="Y458" s="101"/>
      <c r="Z458" s="101"/>
      <c r="AA458" s="101"/>
      <c r="AB458" s="101"/>
      <c r="AC458" s="101"/>
      <c r="AD458" s="101"/>
      <c r="AE458" s="101"/>
      <c r="AF458" s="101"/>
      <c r="AG458" s="101"/>
      <c r="AH458" s="101"/>
      <c r="AI458" s="101"/>
      <c r="AJ458" s="128"/>
      <c r="AK458" s="151"/>
      <c r="AL458" s="116" t="s">
        <v>302</v>
      </c>
      <c r="AM458" s="126"/>
      <c r="AN458" s="101"/>
      <c r="AO458" s="101"/>
      <c r="AP458" s="101"/>
      <c r="AQ458" s="101"/>
      <c r="AR458" s="101"/>
      <c r="AS458" s="101"/>
      <c r="AT458" s="101"/>
      <c r="AU458" s="101"/>
      <c r="AV458" s="101"/>
      <c r="AW458" s="101"/>
      <c r="AX458" s="101"/>
      <c r="AY458" s="101"/>
      <c r="AZ458" s="101"/>
      <c r="BA458" s="101"/>
      <c r="BB458" s="128"/>
      <c r="BC458" s="101"/>
      <c r="BD458" s="101"/>
      <c r="BE458" s="101"/>
      <c r="BF458" s="101"/>
      <c r="BG458" s="101"/>
      <c r="BH458" s="101"/>
      <c r="BI458" s="101"/>
      <c r="BJ458" s="101"/>
      <c r="BK458" s="101"/>
      <c r="BL458" s="101"/>
      <c r="BM458" s="101"/>
      <c r="BN458" s="101"/>
      <c r="BO458" s="101"/>
      <c r="BP458" s="101"/>
      <c r="BQ458" s="101"/>
      <c r="BR458" s="101"/>
      <c r="BS458" s="101"/>
      <c r="BT458" s="101"/>
    </row>
    <row r="459" spans="1:72" ht="12" customHeight="1">
      <c r="A459" s="120"/>
      <c r="B459" s="121" t="s">
        <v>303</v>
      </c>
      <c r="C459" s="122">
        <f t="shared" ref="C459:Q459" si="7">SUM(U459,AM459)</f>
        <v>56</v>
      </c>
      <c r="D459" s="123">
        <f t="shared" si="7"/>
        <v>113</v>
      </c>
      <c r="E459" s="123">
        <f t="shared" si="7"/>
        <v>117</v>
      </c>
      <c r="F459" s="123">
        <f t="shared" si="7"/>
        <v>80</v>
      </c>
      <c r="G459" s="123">
        <f t="shared" si="7"/>
        <v>35</v>
      </c>
      <c r="H459" s="123">
        <f t="shared" si="7"/>
        <v>13</v>
      </c>
      <c r="I459" s="123">
        <f t="shared" si="7"/>
        <v>40</v>
      </c>
      <c r="J459" s="123">
        <f t="shared" si="7"/>
        <v>32</v>
      </c>
      <c r="K459" s="123">
        <f t="shared" si="7"/>
        <v>37</v>
      </c>
      <c r="L459" s="123">
        <f t="shared" si="7"/>
        <v>41</v>
      </c>
      <c r="M459" s="123">
        <f t="shared" si="7"/>
        <v>38</v>
      </c>
      <c r="N459" s="123">
        <f t="shared" si="7"/>
        <v>28</v>
      </c>
      <c r="O459" s="123">
        <f t="shared" si="7"/>
        <v>27</v>
      </c>
      <c r="P459" s="123">
        <f t="shared" si="7"/>
        <v>23</v>
      </c>
      <c r="Q459" s="123">
        <f t="shared" si="7"/>
        <v>8</v>
      </c>
      <c r="R459" s="124"/>
      <c r="S459" s="151"/>
      <c r="T459" s="121" t="s">
        <v>303</v>
      </c>
      <c r="U459" s="122">
        <v>56</v>
      </c>
      <c r="V459" s="123">
        <v>113</v>
      </c>
      <c r="W459" s="123">
        <v>117</v>
      </c>
      <c r="X459" s="123">
        <v>80</v>
      </c>
      <c r="Y459" s="123">
        <v>35</v>
      </c>
      <c r="Z459" s="123">
        <v>13</v>
      </c>
      <c r="AA459" s="123">
        <v>40</v>
      </c>
      <c r="AB459" s="123">
        <v>32</v>
      </c>
      <c r="AC459" s="123">
        <v>37</v>
      </c>
      <c r="AD459" s="123">
        <v>41</v>
      </c>
      <c r="AE459" s="123">
        <v>38</v>
      </c>
      <c r="AF459" s="123">
        <v>28</v>
      </c>
      <c r="AG459" s="123">
        <v>27</v>
      </c>
      <c r="AH459" s="123">
        <v>23</v>
      </c>
      <c r="AI459" s="123">
        <v>8</v>
      </c>
      <c r="AJ459" s="124"/>
      <c r="AK459" s="151"/>
      <c r="AL459" s="121" t="s">
        <v>303</v>
      </c>
      <c r="AM459" s="122"/>
      <c r="AN459" s="123"/>
      <c r="AO459" s="123"/>
      <c r="AP459" s="123"/>
      <c r="AQ459" s="123"/>
      <c r="AR459" s="123"/>
      <c r="AS459" s="123"/>
      <c r="AT459" s="123"/>
      <c r="AU459" s="123"/>
      <c r="AV459" s="123"/>
      <c r="AW459" s="123"/>
      <c r="AX459" s="123"/>
      <c r="AY459" s="123"/>
      <c r="AZ459" s="123"/>
      <c r="BA459" s="123"/>
      <c r="BB459" s="124"/>
      <c r="BC459" s="101"/>
      <c r="BD459" s="101"/>
      <c r="BE459" s="101"/>
      <c r="BF459" s="101"/>
      <c r="BG459" s="101"/>
      <c r="BH459" s="101"/>
      <c r="BI459" s="101"/>
      <c r="BJ459" s="101"/>
      <c r="BK459" s="101"/>
      <c r="BL459" s="101"/>
      <c r="BM459" s="101"/>
      <c r="BN459" s="101"/>
      <c r="BO459" s="101"/>
      <c r="BP459" s="101"/>
      <c r="BQ459" s="101"/>
      <c r="BR459" s="101"/>
      <c r="BS459" s="101"/>
      <c r="BT459" s="101"/>
    </row>
    <row r="460" spans="1:72" ht="12" customHeight="1">
      <c r="A460" s="120"/>
      <c r="B460" s="116" t="s">
        <v>250</v>
      </c>
      <c r="C460" s="126">
        <f t="shared" ref="C460:O460" si="8">SUM(U460,AM460)</f>
        <v>12</v>
      </c>
      <c r="D460" s="101">
        <f t="shared" si="8"/>
        <v>20</v>
      </c>
      <c r="E460" s="101">
        <f t="shared" si="8"/>
        <v>30</v>
      </c>
      <c r="F460" s="101">
        <f t="shared" si="8"/>
        <v>23</v>
      </c>
      <c r="G460" s="101">
        <f t="shared" si="8"/>
        <v>17</v>
      </c>
      <c r="H460" s="101">
        <f t="shared" si="8"/>
        <v>1</v>
      </c>
      <c r="I460" s="101">
        <f t="shared" si="8"/>
        <v>13</v>
      </c>
      <c r="J460" s="101">
        <f t="shared" si="8"/>
        <v>3</v>
      </c>
      <c r="K460" s="101">
        <f t="shared" si="8"/>
        <v>1</v>
      </c>
      <c r="L460" s="101">
        <f t="shared" si="8"/>
        <v>6</v>
      </c>
      <c r="M460" s="101">
        <f t="shared" si="8"/>
        <v>2</v>
      </c>
      <c r="N460" s="101">
        <f t="shared" si="8"/>
        <v>7</v>
      </c>
      <c r="O460" s="101">
        <f t="shared" si="8"/>
        <v>1</v>
      </c>
      <c r="P460" s="101"/>
      <c r="Q460" s="101"/>
      <c r="R460" s="128"/>
      <c r="S460" s="151"/>
      <c r="T460" s="121" t="s">
        <v>250</v>
      </c>
      <c r="U460" s="122">
        <v>12</v>
      </c>
      <c r="V460" s="123">
        <v>20</v>
      </c>
      <c r="W460" s="123">
        <v>30</v>
      </c>
      <c r="X460" s="123">
        <v>23</v>
      </c>
      <c r="Y460" s="123">
        <v>17</v>
      </c>
      <c r="Z460" s="123">
        <v>1</v>
      </c>
      <c r="AA460" s="123">
        <v>13</v>
      </c>
      <c r="AB460" s="123">
        <v>3</v>
      </c>
      <c r="AC460" s="123">
        <v>1</v>
      </c>
      <c r="AD460" s="123">
        <v>6</v>
      </c>
      <c r="AE460" s="123">
        <v>2</v>
      </c>
      <c r="AF460" s="123">
        <v>7</v>
      </c>
      <c r="AG460" s="123">
        <v>1</v>
      </c>
      <c r="AH460" s="123"/>
      <c r="AI460" s="123"/>
      <c r="AJ460" s="124"/>
      <c r="AK460" s="151"/>
      <c r="AL460" s="116" t="s">
        <v>250</v>
      </c>
      <c r="AM460" s="126"/>
      <c r="AN460" s="101"/>
      <c r="AO460" s="101"/>
      <c r="AP460" s="101"/>
      <c r="AQ460" s="101"/>
      <c r="AR460" s="101"/>
      <c r="AS460" s="101"/>
      <c r="AT460" s="101"/>
      <c r="AU460" s="101"/>
      <c r="AV460" s="101"/>
      <c r="AW460" s="101"/>
      <c r="AX460" s="101"/>
      <c r="AY460" s="101"/>
      <c r="AZ460" s="101"/>
      <c r="BA460" s="101"/>
      <c r="BB460" s="128"/>
      <c r="BC460" s="101"/>
      <c r="BD460" s="101"/>
      <c r="BE460" s="101"/>
      <c r="BF460" s="101"/>
      <c r="BG460" s="101"/>
      <c r="BH460" s="101"/>
      <c r="BI460" s="101"/>
      <c r="BJ460" s="101"/>
      <c r="BK460" s="101"/>
      <c r="BL460" s="101"/>
      <c r="BM460" s="101"/>
      <c r="BN460" s="101"/>
      <c r="BO460" s="101"/>
      <c r="BP460" s="101"/>
      <c r="BQ460" s="101"/>
      <c r="BR460" s="101"/>
      <c r="BS460" s="101"/>
      <c r="BT460" s="101"/>
    </row>
    <row r="461" spans="1:72" ht="12" customHeight="1">
      <c r="A461" s="120"/>
      <c r="B461" s="116" t="s">
        <v>251</v>
      </c>
      <c r="C461" s="126"/>
      <c r="D461" s="101"/>
      <c r="E461" s="101"/>
      <c r="F461" s="101"/>
      <c r="G461" s="101"/>
      <c r="H461" s="101"/>
      <c r="I461" s="101"/>
      <c r="J461" s="101"/>
      <c r="K461" s="101"/>
      <c r="L461" s="101"/>
      <c r="M461" s="101"/>
      <c r="N461" s="101">
        <f>SUM(AF461,AX461)</f>
        <v>1</v>
      </c>
      <c r="O461" s="101"/>
      <c r="P461" s="101"/>
      <c r="Q461" s="101"/>
      <c r="R461" s="128"/>
      <c r="S461" s="151"/>
      <c r="T461" s="121" t="s">
        <v>251</v>
      </c>
      <c r="U461" s="122"/>
      <c r="V461" s="123"/>
      <c r="W461" s="123"/>
      <c r="X461" s="123"/>
      <c r="Y461" s="123"/>
      <c r="Z461" s="123"/>
      <c r="AA461" s="123"/>
      <c r="AB461" s="123"/>
      <c r="AC461" s="123"/>
      <c r="AD461" s="123"/>
      <c r="AE461" s="123"/>
      <c r="AF461" s="123">
        <v>1</v>
      </c>
      <c r="AG461" s="123"/>
      <c r="AH461" s="123"/>
      <c r="AI461" s="123"/>
      <c r="AJ461" s="124"/>
      <c r="AK461" s="151"/>
      <c r="AL461" s="116" t="s">
        <v>251</v>
      </c>
      <c r="AM461" s="126"/>
      <c r="AN461" s="101"/>
      <c r="AO461" s="101"/>
      <c r="AP461" s="101"/>
      <c r="AQ461" s="101"/>
      <c r="AR461" s="101"/>
      <c r="AS461" s="101"/>
      <c r="AT461" s="101"/>
      <c r="AU461" s="101"/>
      <c r="AV461" s="101"/>
      <c r="AW461" s="101"/>
      <c r="AX461" s="101"/>
      <c r="AY461" s="101"/>
      <c r="AZ461" s="101"/>
      <c r="BA461" s="101"/>
      <c r="BB461" s="128"/>
      <c r="BC461" s="101"/>
      <c r="BD461" s="101"/>
      <c r="BE461" s="101"/>
      <c r="BF461" s="101"/>
      <c r="BG461" s="101"/>
      <c r="BH461" s="101"/>
      <c r="BI461" s="101"/>
      <c r="BJ461" s="101"/>
      <c r="BK461" s="101"/>
      <c r="BL461" s="101"/>
      <c r="BM461" s="101"/>
      <c r="BN461" s="101"/>
      <c r="BO461" s="101"/>
      <c r="BP461" s="101"/>
      <c r="BQ461" s="101"/>
      <c r="BR461" s="101"/>
      <c r="BS461" s="101"/>
      <c r="BT461" s="101"/>
    </row>
    <row r="462" spans="1:72" ht="12" customHeight="1">
      <c r="A462" s="120"/>
      <c r="B462" s="116" t="s">
        <v>252</v>
      </c>
      <c r="C462" s="126"/>
      <c r="D462" s="101"/>
      <c r="E462" s="101"/>
      <c r="F462" s="101"/>
      <c r="G462" s="101"/>
      <c r="H462" s="101"/>
      <c r="I462" s="101"/>
      <c r="J462" s="101"/>
      <c r="K462" s="101"/>
      <c r="L462" s="101"/>
      <c r="M462" s="101"/>
      <c r="N462" s="101"/>
      <c r="O462" s="101"/>
      <c r="P462" s="101"/>
      <c r="Q462" s="101"/>
      <c r="R462" s="128"/>
      <c r="S462" s="151"/>
      <c r="T462" s="121" t="s">
        <v>252</v>
      </c>
      <c r="U462" s="122"/>
      <c r="V462" s="123"/>
      <c r="W462" s="123"/>
      <c r="X462" s="123"/>
      <c r="Y462" s="123"/>
      <c r="Z462" s="123"/>
      <c r="AA462" s="123"/>
      <c r="AB462" s="123"/>
      <c r="AC462" s="123"/>
      <c r="AD462" s="123"/>
      <c r="AE462" s="123"/>
      <c r="AF462" s="123"/>
      <c r="AG462" s="123"/>
      <c r="AH462" s="123"/>
      <c r="AI462" s="123"/>
      <c r="AJ462" s="124"/>
      <c r="AK462" s="151"/>
      <c r="AL462" s="116" t="s">
        <v>252</v>
      </c>
      <c r="AM462" s="126"/>
      <c r="AN462" s="101"/>
      <c r="AO462" s="101"/>
      <c r="AP462" s="101"/>
      <c r="AQ462" s="101"/>
      <c r="AR462" s="101"/>
      <c r="AS462" s="101"/>
      <c r="AT462" s="101"/>
      <c r="AU462" s="101"/>
      <c r="AV462" s="101"/>
      <c r="AW462" s="101"/>
      <c r="AX462" s="101"/>
      <c r="AY462" s="101"/>
      <c r="AZ462" s="101"/>
      <c r="BA462" s="101"/>
      <c r="BB462" s="128"/>
      <c r="BC462" s="101"/>
      <c r="BD462" s="101"/>
      <c r="BE462" s="101"/>
      <c r="BF462" s="101"/>
      <c r="BG462" s="101"/>
      <c r="BH462" s="101"/>
      <c r="BI462" s="101"/>
      <c r="BJ462" s="101"/>
      <c r="BK462" s="101"/>
      <c r="BL462" s="101"/>
      <c r="BM462" s="101"/>
      <c r="BN462" s="101"/>
      <c r="BO462" s="101"/>
      <c r="BP462" s="101"/>
      <c r="BQ462" s="101"/>
      <c r="BR462" s="101"/>
      <c r="BS462" s="101"/>
      <c r="BT462" s="101"/>
    </row>
    <row r="463" spans="1:72" ht="12" customHeight="1">
      <c r="A463" s="120"/>
      <c r="B463" s="116" t="s">
        <v>253</v>
      </c>
      <c r="C463" s="126"/>
      <c r="D463" s="101"/>
      <c r="E463" s="101"/>
      <c r="F463" s="101"/>
      <c r="G463" s="101"/>
      <c r="H463" s="101"/>
      <c r="I463" s="101"/>
      <c r="J463" s="101"/>
      <c r="K463" s="101"/>
      <c r="L463" s="101"/>
      <c r="M463" s="101"/>
      <c r="N463" s="101"/>
      <c r="O463" s="101"/>
      <c r="P463" s="101"/>
      <c r="Q463" s="101"/>
      <c r="R463" s="128"/>
      <c r="S463" s="151"/>
      <c r="T463" s="121" t="s">
        <v>253</v>
      </c>
      <c r="U463" s="122"/>
      <c r="V463" s="123"/>
      <c r="W463" s="123"/>
      <c r="X463" s="123"/>
      <c r="Y463" s="123"/>
      <c r="Z463" s="123"/>
      <c r="AA463" s="123"/>
      <c r="AB463" s="123"/>
      <c r="AC463" s="123"/>
      <c r="AD463" s="123"/>
      <c r="AE463" s="123"/>
      <c r="AF463" s="123"/>
      <c r="AG463" s="123"/>
      <c r="AH463" s="123"/>
      <c r="AI463" s="123"/>
      <c r="AJ463" s="124"/>
      <c r="AK463" s="151"/>
      <c r="AL463" s="116" t="s">
        <v>253</v>
      </c>
      <c r="AM463" s="126"/>
      <c r="AN463" s="101"/>
      <c r="AO463" s="101"/>
      <c r="AP463" s="101"/>
      <c r="AQ463" s="101"/>
      <c r="AR463" s="101"/>
      <c r="AS463" s="101"/>
      <c r="AT463" s="101"/>
      <c r="AU463" s="101"/>
      <c r="AV463" s="101"/>
      <c r="AW463" s="101"/>
      <c r="AX463" s="101"/>
      <c r="AY463" s="101"/>
      <c r="AZ463" s="101"/>
      <c r="BA463" s="101"/>
      <c r="BB463" s="128"/>
      <c r="BC463" s="101"/>
      <c r="BD463" s="101"/>
      <c r="BE463" s="101"/>
      <c r="BF463" s="101"/>
      <c r="BG463" s="101"/>
      <c r="BH463" s="101"/>
      <c r="BI463" s="101"/>
      <c r="BJ463" s="101"/>
      <c r="BK463" s="101"/>
      <c r="BL463" s="101"/>
      <c r="BM463" s="101"/>
      <c r="BN463" s="101"/>
      <c r="BO463" s="101"/>
      <c r="BP463" s="101"/>
      <c r="BQ463" s="101"/>
      <c r="BR463" s="101"/>
      <c r="BS463" s="101"/>
      <c r="BT463" s="101"/>
    </row>
    <row r="464" spans="1:72" ht="12" customHeight="1">
      <c r="A464" s="120"/>
      <c r="B464" s="116" t="s">
        <v>254</v>
      </c>
      <c r="C464" s="126"/>
      <c r="D464" s="101"/>
      <c r="E464" s="101"/>
      <c r="F464" s="101"/>
      <c r="G464" s="101"/>
      <c r="H464" s="101"/>
      <c r="I464" s="101"/>
      <c r="J464" s="101"/>
      <c r="K464" s="101"/>
      <c r="L464" s="101"/>
      <c r="M464" s="101"/>
      <c r="N464" s="101"/>
      <c r="O464" s="101"/>
      <c r="P464" s="101"/>
      <c r="Q464" s="101"/>
      <c r="R464" s="128"/>
      <c r="S464" s="151"/>
      <c r="T464" s="121" t="s">
        <v>254</v>
      </c>
      <c r="U464" s="122"/>
      <c r="V464" s="123"/>
      <c r="W464" s="123"/>
      <c r="X464" s="123"/>
      <c r="Y464" s="123"/>
      <c r="Z464" s="123"/>
      <c r="AA464" s="123"/>
      <c r="AB464" s="123"/>
      <c r="AC464" s="123"/>
      <c r="AD464" s="123"/>
      <c r="AE464" s="123"/>
      <c r="AF464" s="123"/>
      <c r="AG464" s="123"/>
      <c r="AH464" s="123"/>
      <c r="AI464" s="123"/>
      <c r="AJ464" s="124"/>
      <c r="AK464" s="151"/>
      <c r="AL464" s="116" t="s">
        <v>254</v>
      </c>
      <c r="AM464" s="126"/>
      <c r="AN464" s="101"/>
      <c r="AO464" s="101"/>
      <c r="AP464" s="101"/>
      <c r="AQ464" s="101"/>
      <c r="AR464" s="101"/>
      <c r="AS464" s="101"/>
      <c r="AT464" s="101"/>
      <c r="AU464" s="101"/>
      <c r="AV464" s="101"/>
      <c r="AW464" s="101"/>
      <c r="AX464" s="101"/>
      <c r="AY464" s="101"/>
      <c r="AZ464" s="101"/>
      <c r="BA464" s="101"/>
      <c r="BB464" s="128"/>
      <c r="BC464" s="101"/>
      <c r="BD464" s="101"/>
      <c r="BE464" s="101"/>
      <c r="BF464" s="101"/>
      <c r="BG464" s="101"/>
      <c r="BH464" s="101"/>
      <c r="BI464" s="101"/>
      <c r="BJ464" s="101"/>
      <c r="BK464" s="101"/>
      <c r="BL464" s="101"/>
      <c r="BM464" s="101"/>
      <c r="BN464" s="101"/>
      <c r="BO464" s="101"/>
      <c r="BP464" s="101"/>
      <c r="BQ464" s="101"/>
      <c r="BR464" s="101"/>
      <c r="BS464" s="101"/>
      <c r="BT464" s="101"/>
    </row>
    <row r="465" spans="1:72" ht="12" customHeight="1">
      <c r="A465" s="120"/>
      <c r="B465" s="116" t="s">
        <v>255</v>
      </c>
      <c r="C465" s="126"/>
      <c r="D465" s="101"/>
      <c r="E465" s="101"/>
      <c r="F465" s="101"/>
      <c r="G465" s="101"/>
      <c r="H465" s="101"/>
      <c r="I465" s="101"/>
      <c r="J465" s="101"/>
      <c r="K465" s="101"/>
      <c r="L465" s="101"/>
      <c r="M465" s="101"/>
      <c r="N465" s="101"/>
      <c r="O465" s="101"/>
      <c r="P465" s="101"/>
      <c r="Q465" s="101"/>
      <c r="R465" s="128"/>
      <c r="S465" s="151"/>
      <c r="T465" s="121" t="s">
        <v>255</v>
      </c>
      <c r="U465" s="122"/>
      <c r="V465" s="123"/>
      <c r="W465" s="123"/>
      <c r="X465" s="123"/>
      <c r="Y465" s="123"/>
      <c r="Z465" s="123"/>
      <c r="AA465" s="123"/>
      <c r="AB465" s="123"/>
      <c r="AC465" s="123"/>
      <c r="AD465" s="123"/>
      <c r="AE465" s="123"/>
      <c r="AF465" s="123"/>
      <c r="AG465" s="123"/>
      <c r="AH465" s="123"/>
      <c r="AI465" s="123"/>
      <c r="AJ465" s="124"/>
      <c r="AK465" s="151"/>
      <c r="AL465" s="116" t="s">
        <v>255</v>
      </c>
      <c r="AM465" s="126"/>
      <c r="AN465" s="101"/>
      <c r="AO465" s="101"/>
      <c r="AP465" s="101"/>
      <c r="AQ465" s="101"/>
      <c r="AR465" s="101"/>
      <c r="AS465" s="101"/>
      <c r="AT465" s="101"/>
      <c r="AU465" s="101"/>
      <c r="AV465" s="101"/>
      <c r="AW465" s="101"/>
      <c r="AX465" s="101"/>
      <c r="AY465" s="101"/>
      <c r="AZ465" s="101"/>
      <c r="BA465" s="101"/>
      <c r="BB465" s="128"/>
      <c r="BC465" s="101"/>
      <c r="BD465" s="101"/>
      <c r="BE465" s="101"/>
      <c r="BF465" s="101"/>
      <c r="BG465" s="101"/>
      <c r="BH465" s="101"/>
      <c r="BI465" s="101"/>
      <c r="BJ465" s="101"/>
      <c r="BK465" s="101"/>
      <c r="BL465" s="101"/>
      <c r="BM465" s="101"/>
      <c r="BN465" s="101"/>
      <c r="BO465" s="101"/>
      <c r="BP465" s="101"/>
      <c r="BQ465" s="101"/>
      <c r="BR465" s="101"/>
      <c r="BS465" s="101"/>
      <c r="BT465" s="101"/>
    </row>
    <row r="466" spans="1:72" ht="12" customHeight="1">
      <c r="A466" s="120"/>
      <c r="B466" s="183" t="s">
        <v>256</v>
      </c>
      <c r="C466" s="168"/>
      <c r="D466" s="169"/>
      <c r="E466" s="169"/>
      <c r="F466" s="169"/>
      <c r="G466" s="169"/>
      <c r="H466" s="169"/>
      <c r="I466" s="169"/>
      <c r="J466" s="169"/>
      <c r="K466" s="169"/>
      <c r="L466" s="169"/>
      <c r="M466" s="169"/>
      <c r="N466" s="169"/>
      <c r="O466" s="169"/>
      <c r="P466" s="169"/>
      <c r="Q466" s="169"/>
      <c r="R466" s="170"/>
      <c r="S466" s="151"/>
      <c r="T466" s="294" t="s">
        <v>256</v>
      </c>
      <c r="U466" s="295"/>
      <c r="V466" s="296"/>
      <c r="W466" s="296"/>
      <c r="X466" s="296"/>
      <c r="Y466" s="296"/>
      <c r="Z466" s="296"/>
      <c r="AA466" s="296"/>
      <c r="AB466" s="296"/>
      <c r="AC466" s="296"/>
      <c r="AD466" s="296"/>
      <c r="AE466" s="296"/>
      <c r="AF466" s="296"/>
      <c r="AG466" s="296"/>
      <c r="AH466" s="296"/>
      <c r="AI466" s="296"/>
      <c r="AJ466" s="297"/>
      <c r="AK466" s="151"/>
      <c r="AL466" s="183" t="s">
        <v>256</v>
      </c>
      <c r="AM466" s="168"/>
      <c r="AN466" s="169"/>
      <c r="AO466" s="169"/>
      <c r="AP466" s="169"/>
      <c r="AQ466" s="169"/>
      <c r="AR466" s="169"/>
      <c r="AS466" s="169"/>
      <c r="AT466" s="169"/>
      <c r="AU466" s="169"/>
      <c r="AV466" s="169"/>
      <c r="AW466" s="169"/>
      <c r="AX466" s="169"/>
      <c r="AY466" s="169"/>
      <c r="AZ466" s="169"/>
      <c r="BA466" s="169"/>
      <c r="BB466" s="170"/>
      <c r="BC466" s="101"/>
      <c r="BD466" s="101"/>
      <c r="BE466" s="101"/>
      <c r="BF466" s="101"/>
      <c r="BG466" s="101"/>
      <c r="BH466" s="101"/>
      <c r="BI466" s="101"/>
      <c r="BJ466" s="101"/>
      <c r="BK466" s="101"/>
      <c r="BL466" s="101"/>
      <c r="BM466" s="101"/>
      <c r="BN466" s="101"/>
      <c r="BO466" s="101"/>
      <c r="BP466" s="101"/>
      <c r="BQ466" s="101"/>
      <c r="BR466" s="101"/>
      <c r="BS466" s="101"/>
      <c r="BT466" s="101"/>
    </row>
    <row r="467" spans="1:72" ht="12" customHeight="1">
      <c r="A467" s="120"/>
      <c r="B467" s="116" t="s">
        <v>10</v>
      </c>
      <c r="C467" s="126"/>
      <c r="D467" s="101"/>
      <c r="E467" s="101"/>
      <c r="F467" s="101"/>
      <c r="G467" s="101"/>
      <c r="H467" s="101"/>
      <c r="I467" s="101"/>
      <c r="J467" s="101"/>
      <c r="K467" s="101"/>
      <c r="L467" s="101"/>
      <c r="M467" s="101"/>
      <c r="N467" s="101"/>
      <c r="O467" s="101"/>
      <c r="P467" s="101"/>
      <c r="Q467" s="101"/>
      <c r="R467" s="128"/>
      <c r="S467" s="151"/>
      <c r="T467" s="116" t="s">
        <v>10</v>
      </c>
      <c r="U467" s="126"/>
      <c r="V467" s="101"/>
      <c r="W467" s="101"/>
      <c r="X467" s="101"/>
      <c r="Y467" s="101"/>
      <c r="Z467" s="101"/>
      <c r="AA467" s="101"/>
      <c r="AB467" s="101"/>
      <c r="AC467" s="101"/>
      <c r="AD467" s="101"/>
      <c r="AE467" s="101"/>
      <c r="AF467" s="101"/>
      <c r="AG467" s="101"/>
      <c r="AH467" s="101"/>
      <c r="AI467" s="101"/>
      <c r="AJ467" s="128"/>
      <c r="AK467" s="151"/>
      <c r="AL467" s="116" t="s">
        <v>10</v>
      </c>
      <c r="AM467" s="126"/>
      <c r="AN467" s="101"/>
      <c r="AO467" s="101"/>
      <c r="AP467" s="101"/>
      <c r="AQ467" s="101"/>
      <c r="AR467" s="101"/>
      <c r="AS467" s="101"/>
      <c r="AT467" s="101"/>
      <c r="AU467" s="101"/>
      <c r="AV467" s="101"/>
      <c r="AW467" s="101"/>
      <c r="AX467" s="101"/>
      <c r="AY467" s="101"/>
      <c r="AZ467" s="101"/>
      <c r="BA467" s="101"/>
      <c r="BB467" s="128"/>
      <c r="BC467" s="101"/>
      <c r="BD467" s="101"/>
      <c r="BE467" s="101"/>
      <c r="BF467" s="101"/>
      <c r="BG467" s="101"/>
      <c r="BH467" s="101"/>
      <c r="BI467" s="101"/>
      <c r="BJ467" s="101"/>
      <c r="BK467" s="101"/>
      <c r="BL467" s="101"/>
      <c r="BM467" s="101"/>
      <c r="BN467" s="101"/>
      <c r="BO467" s="101"/>
      <c r="BP467" s="101"/>
      <c r="BQ467" s="101"/>
      <c r="BR467" s="101"/>
      <c r="BS467" s="101"/>
      <c r="BT467" s="101"/>
    </row>
    <row r="468" spans="1:72" ht="12" customHeight="1">
      <c r="A468" s="120"/>
      <c r="B468" s="116" t="s">
        <v>263</v>
      </c>
      <c r="C468" s="126"/>
      <c r="D468" s="101">
        <f t="shared" ref="D468:E468" si="9">SUM(V468,AN468)</f>
        <v>1</v>
      </c>
      <c r="E468" s="101">
        <f t="shared" si="9"/>
        <v>1</v>
      </c>
      <c r="F468" s="101"/>
      <c r="G468" s="101"/>
      <c r="H468" s="101"/>
      <c r="I468" s="101"/>
      <c r="J468" s="101"/>
      <c r="K468" s="101"/>
      <c r="L468" s="101"/>
      <c r="M468" s="101"/>
      <c r="N468" s="101">
        <f>SUM(AF468,AX468)</f>
        <v>1</v>
      </c>
      <c r="O468" s="101"/>
      <c r="P468" s="101"/>
      <c r="Q468" s="101"/>
      <c r="R468" s="128"/>
      <c r="S468" s="151"/>
      <c r="T468" s="116" t="s">
        <v>263</v>
      </c>
      <c r="U468" s="126"/>
      <c r="V468" s="101">
        <v>1</v>
      </c>
      <c r="W468" s="101">
        <v>1</v>
      </c>
      <c r="X468" s="101"/>
      <c r="Y468" s="101"/>
      <c r="Z468" s="101"/>
      <c r="AA468" s="101"/>
      <c r="AB468" s="101"/>
      <c r="AC468" s="101"/>
      <c r="AD468" s="101"/>
      <c r="AE468" s="101"/>
      <c r="AF468" s="101">
        <v>1</v>
      </c>
      <c r="AG468" s="101"/>
      <c r="AH468" s="101"/>
      <c r="AI468" s="101"/>
      <c r="AJ468" s="128"/>
      <c r="AK468" s="151"/>
      <c r="AL468" s="116" t="s">
        <v>263</v>
      </c>
      <c r="AM468" s="126"/>
      <c r="AN468" s="101"/>
      <c r="AO468" s="101"/>
      <c r="AP468" s="101"/>
      <c r="AQ468" s="101"/>
      <c r="AR468" s="101"/>
      <c r="AS468" s="101"/>
      <c r="AT468" s="101"/>
      <c r="AU468" s="101"/>
      <c r="AV468" s="101"/>
      <c r="AW468" s="101"/>
      <c r="AX468" s="101"/>
      <c r="AY468" s="101"/>
      <c r="AZ468" s="101"/>
      <c r="BA468" s="101"/>
      <c r="BB468" s="128"/>
      <c r="BC468" s="101"/>
      <c r="BD468" s="101"/>
      <c r="BE468" s="101"/>
      <c r="BF468" s="101"/>
      <c r="BG468" s="101"/>
      <c r="BH468" s="101"/>
      <c r="BI468" s="101"/>
      <c r="BJ468" s="101"/>
      <c r="BK468" s="101"/>
      <c r="BL468" s="101"/>
      <c r="BM468" s="101"/>
      <c r="BN468" s="101"/>
      <c r="BO468" s="101"/>
      <c r="BP468" s="101"/>
      <c r="BQ468" s="101"/>
      <c r="BR468" s="101"/>
      <c r="BS468" s="101"/>
      <c r="BT468" s="101"/>
    </row>
    <row r="469" spans="1:72" ht="12" customHeight="1">
      <c r="A469" s="120"/>
      <c r="B469" s="116" t="s">
        <v>259</v>
      </c>
      <c r="C469" s="126"/>
      <c r="D469" s="101"/>
      <c r="E469" s="101"/>
      <c r="F469" s="101"/>
      <c r="G469" s="101"/>
      <c r="H469" s="101"/>
      <c r="I469" s="101"/>
      <c r="J469" s="101"/>
      <c r="K469" s="101"/>
      <c r="L469" s="101"/>
      <c r="M469" s="101"/>
      <c r="N469" s="101"/>
      <c r="O469" s="101"/>
      <c r="P469" s="101"/>
      <c r="Q469" s="101"/>
      <c r="R469" s="128"/>
      <c r="S469" s="151"/>
      <c r="T469" s="116" t="s">
        <v>259</v>
      </c>
      <c r="U469" s="126"/>
      <c r="V469" s="101"/>
      <c r="W469" s="101"/>
      <c r="X469" s="101"/>
      <c r="Y469" s="101"/>
      <c r="Z469" s="101"/>
      <c r="AA469" s="101"/>
      <c r="AB469" s="101"/>
      <c r="AC469" s="101"/>
      <c r="AD469" s="101"/>
      <c r="AE469" s="101"/>
      <c r="AF469" s="101"/>
      <c r="AG469" s="101"/>
      <c r="AH469" s="101"/>
      <c r="AI469" s="101"/>
      <c r="AJ469" s="128"/>
      <c r="AK469" s="151"/>
      <c r="AL469" s="116" t="s">
        <v>259</v>
      </c>
      <c r="AM469" s="126"/>
      <c r="AN469" s="101"/>
      <c r="AO469" s="101"/>
      <c r="AP469" s="101"/>
      <c r="AQ469" s="101"/>
      <c r="AR469" s="101"/>
      <c r="AS469" s="101"/>
      <c r="AT469" s="101"/>
      <c r="AU469" s="101"/>
      <c r="AV469" s="101"/>
      <c r="AW469" s="101"/>
      <c r="AX469" s="101"/>
      <c r="AY469" s="101"/>
      <c r="AZ469" s="101"/>
      <c r="BA469" s="101"/>
      <c r="BB469" s="128"/>
      <c r="BC469" s="101"/>
      <c r="BD469" s="101"/>
      <c r="BE469" s="101"/>
      <c r="BF469" s="101"/>
      <c r="BG469" s="101"/>
      <c r="BH469" s="101"/>
      <c r="BI469" s="101"/>
      <c r="BJ469" s="101"/>
      <c r="BK469" s="101"/>
      <c r="BL469" s="101"/>
      <c r="BM469" s="101"/>
      <c r="BN469" s="101"/>
      <c r="BO469" s="101"/>
      <c r="BP469" s="101"/>
      <c r="BQ469" s="101"/>
      <c r="BR469" s="101"/>
      <c r="BS469" s="101"/>
      <c r="BT469" s="101"/>
    </row>
    <row r="470" spans="1:72" ht="12" customHeight="1">
      <c r="A470" s="120"/>
      <c r="B470" s="116" t="s">
        <v>13</v>
      </c>
      <c r="C470" s="126"/>
      <c r="D470" s="101">
        <f t="shared" ref="D470:D471" si="10">SUM(V470,AN470)</f>
        <v>1</v>
      </c>
      <c r="E470" s="101"/>
      <c r="F470" s="101"/>
      <c r="G470" s="101"/>
      <c r="H470" s="101"/>
      <c r="I470" s="101"/>
      <c r="J470" s="101"/>
      <c r="K470" s="101"/>
      <c r="L470" s="101"/>
      <c r="M470" s="101"/>
      <c r="N470" s="101"/>
      <c r="O470" s="101"/>
      <c r="P470" s="101"/>
      <c r="Q470" s="101"/>
      <c r="R470" s="128"/>
      <c r="S470" s="151"/>
      <c r="T470" s="116" t="s">
        <v>13</v>
      </c>
      <c r="U470" s="126"/>
      <c r="V470" s="101">
        <v>1</v>
      </c>
      <c r="W470" s="101"/>
      <c r="X470" s="101"/>
      <c r="Y470" s="101"/>
      <c r="Z470" s="101"/>
      <c r="AA470" s="101"/>
      <c r="AB470" s="101"/>
      <c r="AC470" s="101"/>
      <c r="AD470" s="101"/>
      <c r="AE470" s="101"/>
      <c r="AF470" s="101"/>
      <c r="AG470" s="101"/>
      <c r="AH470" s="101"/>
      <c r="AI470" s="101"/>
      <c r="AJ470" s="128"/>
      <c r="AK470" s="151"/>
      <c r="AL470" s="116" t="s">
        <v>13</v>
      </c>
      <c r="AM470" s="126"/>
      <c r="AN470" s="101"/>
      <c r="AO470" s="101"/>
      <c r="AP470" s="101"/>
      <c r="AQ470" s="101"/>
      <c r="AR470" s="101"/>
      <c r="AS470" s="101"/>
      <c r="AT470" s="101"/>
      <c r="AU470" s="101"/>
      <c r="AV470" s="101"/>
      <c r="AW470" s="101"/>
      <c r="AX470" s="101"/>
      <c r="AY470" s="101"/>
      <c r="AZ470" s="101"/>
      <c r="BA470" s="101"/>
      <c r="BB470" s="128"/>
      <c r="BC470" s="101"/>
      <c r="BD470" s="101"/>
      <c r="BE470" s="101"/>
      <c r="BF470" s="101"/>
      <c r="BG470" s="101"/>
      <c r="BH470" s="101"/>
      <c r="BI470" s="101"/>
      <c r="BJ470" s="101"/>
      <c r="BK470" s="101"/>
      <c r="BL470" s="101"/>
      <c r="BM470" s="101"/>
      <c r="BN470" s="101"/>
      <c r="BO470" s="101"/>
      <c r="BP470" s="101"/>
      <c r="BQ470" s="101"/>
      <c r="BR470" s="101"/>
      <c r="BS470" s="101"/>
      <c r="BT470" s="101"/>
    </row>
    <row r="471" spans="1:72" ht="12" customHeight="1">
      <c r="A471" s="120"/>
      <c r="B471" s="116" t="s">
        <v>260</v>
      </c>
      <c r="C471" s="126"/>
      <c r="D471" s="101">
        <f t="shared" si="10"/>
        <v>2</v>
      </c>
      <c r="E471" s="101">
        <f t="shared" ref="E471:F471" si="11">SUM(W471,AO471)</f>
        <v>3</v>
      </c>
      <c r="F471" s="101">
        <f t="shared" si="11"/>
        <v>4</v>
      </c>
      <c r="G471" s="101"/>
      <c r="H471" s="101">
        <f>SUM(Z471,AR471)</f>
        <v>1</v>
      </c>
      <c r="I471" s="101"/>
      <c r="J471" s="101"/>
      <c r="K471" s="101"/>
      <c r="L471" s="101"/>
      <c r="M471" s="101"/>
      <c r="N471" s="101"/>
      <c r="O471" s="101"/>
      <c r="P471" s="101"/>
      <c r="Q471" s="101"/>
      <c r="R471" s="128"/>
      <c r="S471" s="151"/>
      <c r="T471" s="116" t="s">
        <v>260</v>
      </c>
      <c r="U471" s="126"/>
      <c r="V471" s="101">
        <v>2</v>
      </c>
      <c r="W471" s="101">
        <v>3</v>
      </c>
      <c r="X471" s="101">
        <v>4</v>
      </c>
      <c r="Y471" s="101"/>
      <c r="Z471" s="101">
        <v>1</v>
      </c>
      <c r="AA471" s="101"/>
      <c r="AB471" s="101"/>
      <c r="AC471" s="101"/>
      <c r="AD471" s="101"/>
      <c r="AE471" s="101"/>
      <c r="AF471" s="101"/>
      <c r="AG471" s="101"/>
      <c r="AH471" s="101"/>
      <c r="AI471" s="101"/>
      <c r="AJ471" s="128"/>
      <c r="AK471" s="151"/>
      <c r="AL471" s="116" t="s">
        <v>260</v>
      </c>
      <c r="AM471" s="126"/>
      <c r="AN471" s="101"/>
      <c r="AO471" s="101"/>
      <c r="AP471" s="101"/>
      <c r="AQ471" s="101"/>
      <c r="AR471" s="101"/>
      <c r="AS471" s="101"/>
      <c r="AT471" s="101"/>
      <c r="AU471" s="101"/>
      <c r="AV471" s="101"/>
      <c r="AW471" s="101"/>
      <c r="AX471" s="101"/>
      <c r="AY471" s="101"/>
      <c r="AZ471" s="101"/>
      <c r="BA471" s="101"/>
      <c r="BB471" s="128"/>
      <c r="BC471" s="101"/>
      <c r="BD471" s="101"/>
      <c r="BE471" s="101"/>
      <c r="BF471" s="101"/>
      <c r="BG471" s="101"/>
      <c r="BH471" s="101"/>
      <c r="BI471" s="101"/>
      <c r="BJ471" s="101"/>
      <c r="BK471" s="101"/>
      <c r="BL471" s="101"/>
      <c r="BM471" s="101"/>
      <c r="BN471" s="101"/>
      <c r="BO471" s="101"/>
      <c r="BP471" s="101"/>
      <c r="BQ471" s="101"/>
      <c r="BR471" s="101"/>
      <c r="BS471" s="101"/>
      <c r="BT471" s="101"/>
    </row>
    <row r="472" spans="1:72" ht="12" customHeight="1">
      <c r="A472" s="120"/>
      <c r="B472" s="257" t="s">
        <v>304</v>
      </c>
      <c r="C472" s="122">
        <f t="shared" ref="C472:K472" si="12">SUM(U472,AM472)</f>
        <v>1</v>
      </c>
      <c r="D472" s="123">
        <f t="shared" si="12"/>
        <v>5</v>
      </c>
      <c r="E472" s="123">
        <f t="shared" si="12"/>
        <v>7</v>
      </c>
      <c r="F472" s="123">
        <f t="shared" si="12"/>
        <v>3</v>
      </c>
      <c r="G472" s="123">
        <f t="shared" si="12"/>
        <v>5</v>
      </c>
      <c r="H472" s="123">
        <f t="shared" si="12"/>
        <v>2</v>
      </c>
      <c r="I472" s="123">
        <f t="shared" si="12"/>
        <v>2</v>
      </c>
      <c r="J472" s="123">
        <f t="shared" si="12"/>
        <v>3</v>
      </c>
      <c r="K472" s="123">
        <f t="shared" si="12"/>
        <v>1</v>
      </c>
      <c r="L472" s="123"/>
      <c r="M472" s="123"/>
      <c r="N472" s="123"/>
      <c r="O472" s="123"/>
      <c r="P472" s="123">
        <f>SUM(AH472,AZ472)</f>
        <v>2</v>
      </c>
      <c r="Q472" s="123"/>
      <c r="R472" s="124"/>
      <c r="S472" s="151"/>
      <c r="T472" s="257" t="s">
        <v>304</v>
      </c>
      <c r="U472" s="122">
        <v>1</v>
      </c>
      <c r="V472" s="123">
        <v>5</v>
      </c>
      <c r="W472" s="123">
        <v>7</v>
      </c>
      <c r="X472" s="123">
        <v>3</v>
      </c>
      <c r="Y472" s="123">
        <v>5</v>
      </c>
      <c r="Z472" s="123">
        <v>2</v>
      </c>
      <c r="AA472" s="123">
        <v>2</v>
      </c>
      <c r="AB472" s="123">
        <v>3</v>
      </c>
      <c r="AC472" s="123">
        <v>1</v>
      </c>
      <c r="AD472" s="123"/>
      <c r="AE472" s="123"/>
      <c r="AF472" s="123"/>
      <c r="AG472" s="123"/>
      <c r="AH472" s="123">
        <v>2</v>
      </c>
      <c r="AI472" s="123"/>
      <c r="AJ472" s="124"/>
      <c r="AK472" s="151"/>
      <c r="AL472" s="257" t="s">
        <v>304</v>
      </c>
      <c r="AM472" s="122"/>
      <c r="AN472" s="123"/>
      <c r="AO472" s="123"/>
      <c r="AP472" s="123"/>
      <c r="AQ472" s="123"/>
      <c r="AR472" s="123"/>
      <c r="AS472" s="123"/>
      <c r="AT472" s="123"/>
      <c r="AU472" s="123"/>
      <c r="AV472" s="123"/>
      <c r="AW472" s="123"/>
      <c r="AX472" s="123"/>
      <c r="AY472" s="123"/>
      <c r="AZ472" s="123"/>
      <c r="BA472" s="123"/>
      <c r="BB472" s="124"/>
      <c r="BC472" s="101"/>
      <c r="BD472" s="101"/>
      <c r="BE472" s="101"/>
      <c r="BF472" s="101"/>
      <c r="BG472" s="101"/>
      <c r="BH472" s="101"/>
      <c r="BI472" s="101"/>
      <c r="BJ472" s="101"/>
      <c r="BK472" s="101"/>
      <c r="BL472" s="101"/>
      <c r="BM472" s="101"/>
      <c r="BN472" s="101"/>
      <c r="BO472" s="101"/>
      <c r="BP472" s="101"/>
      <c r="BQ472" s="101"/>
      <c r="BR472" s="101"/>
      <c r="BS472" s="101"/>
      <c r="BT472" s="101"/>
    </row>
    <row r="473" spans="1:72" ht="12" customHeight="1">
      <c r="A473" s="120"/>
      <c r="B473" s="143" t="s">
        <v>305</v>
      </c>
      <c r="C473" s="122"/>
      <c r="D473" s="123"/>
      <c r="E473" s="123"/>
      <c r="F473" s="123"/>
      <c r="G473" s="123"/>
      <c r="H473" s="123"/>
      <c r="I473" s="123"/>
      <c r="J473" s="123"/>
      <c r="K473" s="123"/>
      <c r="L473" s="123"/>
      <c r="M473" s="123"/>
      <c r="N473" s="123"/>
      <c r="O473" s="123"/>
      <c r="P473" s="123"/>
      <c r="Q473" s="123"/>
      <c r="R473" s="124"/>
      <c r="S473" s="151"/>
      <c r="T473" s="143" t="s">
        <v>305</v>
      </c>
      <c r="U473" s="122"/>
      <c r="V473" s="123"/>
      <c r="W473" s="123"/>
      <c r="X473" s="123"/>
      <c r="Y473" s="123"/>
      <c r="Z473" s="123"/>
      <c r="AA473" s="123"/>
      <c r="AB473" s="123"/>
      <c r="AC473" s="123"/>
      <c r="AD473" s="123"/>
      <c r="AE473" s="123"/>
      <c r="AF473" s="123"/>
      <c r="AG473" s="123"/>
      <c r="AH473" s="123"/>
      <c r="AI473" s="123"/>
      <c r="AJ473" s="124"/>
      <c r="AK473" s="151"/>
      <c r="AL473" s="143" t="s">
        <v>305</v>
      </c>
      <c r="AM473" s="122"/>
      <c r="AN473" s="123"/>
      <c r="AO473" s="123"/>
      <c r="AP473" s="123"/>
      <c r="AQ473" s="123"/>
      <c r="AR473" s="123"/>
      <c r="AS473" s="123"/>
      <c r="AT473" s="123"/>
      <c r="AU473" s="123"/>
      <c r="AV473" s="123"/>
      <c r="AW473" s="123"/>
      <c r="AX473" s="123"/>
      <c r="AY473" s="123"/>
      <c r="AZ473" s="123"/>
      <c r="BA473" s="123"/>
      <c r="BB473" s="124"/>
      <c r="BC473" s="101"/>
      <c r="BD473" s="101"/>
      <c r="BE473" s="101"/>
      <c r="BF473" s="101"/>
      <c r="BG473" s="101"/>
      <c r="BH473" s="101"/>
      <c r="BI473" s="101"/>
      <c r="BJ473" s="101"/>
      <c r="BK473" s="101"/>
      <c r="BL473" s="101"/>
      <c r="BM473" s="101"/>
      <c r="BN473" s="101"/>
      <c r="BO473" s="101"/>
      <c r="BP473" s="101"/>
      <c r="BQ473" s="101"/>
      <c r="BR473" s="101"/>
      <c r="BS473" s="101"/>
      <c r="BT473" s="101"/>
    </row>
    <row r="474" spans="1:72" ht="12" customHeight="1">
      <c r="A474" s="120"/>
      <c r="B474" s="143" t="s">
        <v>306</v>
      </c>
      <c r="C474" s="122"/>
      <c r="D474" s="123"/>
      <c r="E474" s="123"/>
      <c r="F474" s="123"/>
      <c r="G474" s="123"/>
      <c r="H474" s="123"/>
      <c r="I474" s="123"/>
      <c r="J474" s="123"/>
      <c r="K474" s="123"/>
      <c r="L474" s="123"/>
      <c r="M474" s="123"/>
      <c r="N474" s="123"/>
      <c r="O474" s="123"/>
      <c r="P474" s="123"/>
      <c r="Q474" s="123"/>
      <c r="R474" s="124"/>
      <c r="S474" s="151"/>
      <c r="T474" s="143" t="s">
        <v>306</v>
      </c>
      <c r="U474" s="122"/>
      <c r="V474" s="123"/>
      <c r="W474" s="123"/>
      <c r="X474" s="123"/>
      <c r="Y474" s="123"/>
      <c r="Z474" s="123"/>
      <c r="AA474" s="123"/>
      <c r="AB474" s="123"/>
      <c r="AC474" s="123"/>
      <c r="AD474" s="123"/>
      <c r="AE474" s="123"/>
      <c r="AF474" s="123"/>
      <c r="AG474" s="123"/>
      <c r="AH474" s="123"/>
      <c r="AI474" s="123"/>
      <c r="AJ474" s="124"/>
      <c r="AK474" s="151"/>
      <c r="AL474" s="143" t="s">
        <v>306</v>
      </c>
      <c r="AM474" s="122"/>
      <c r="AN474" s="123"/>
      <c r="AO474" s="123"/>
      <c r="AP474" s="123"/>
      <c r="AQ474" s="123"/>
      <c r="AR474" s="123"/>
      <c r="AS474" s="123"/>
      <c r="AT474" s="123"/>
      <c r="AU474" s="123"/>
      <c r="AV474" s="123"/>
      <c r="AW474" s="123"/>
      <c r="AX474" s="123"/>
      <c r="AY474" s="123"/>
      <c r="AZ474" s="123"/>
      <c r="BA474" s="123"/>
      <c r="BB474" s="124"/>
      <c r="BC474" s="101"/>
      <c r="BD474" s="101"/>
      <c r="BE474" s="101"/>
      <c r="BF474" s="101"/>
      <c r="BG474" s="101"/>
      <c r="BH474" s="101"/>
      <c r="BI474" s="101"/>
      <c r="BJ474" s="101"/>
      <c r="BK474" s="101"/>
      <c r="BL474" s="101"/>
      <c r="BM474" s="101"/>
      <c r="BN474" s="101"/>
      <c r="BO474" s="101"/>
      <c r="BP474" s="101"/>
      <c r="BQ474" s="101"/>
      <c r="BR474" s="101"/>
      <c r="BS474" s="101"/>
      <c r="BT474" s="101"/>
    </row>
    <row r="475" spans="1:72" ht="12" customHeight="1">
      <c r="A475" s="120"/>
      <c r="B475" s="143" t="s">
        <v>307</v>
      </c>
      <c r="C475" s="122"/>
      <c r="D475" s="123"/>
      <c r="E475" s="123"/>
      <c r="F475" s="123"/>
      <c r="G475" s="123"/>
      <c r="H475" s="123"/>
      <c r="I475" s="123"/>
      <c r="J475" s="123"/>
      <c r="K475" s="123"/>
      <c r="L475" s="123"/>
      <c r="M475" s="123"/>
      <c r="N475" s="123"/>
      <c r="O475" s="123"/>
      <c r="P475" s="123"/>
      <c r="Q475" s="123"/>
      <c r="R475" s="124"/>
      <c r="S475" s="151"/>
      <c r="T475" s="143" t="s">
        <v>307</v>
      </c>
      <c r="U475" s="122"/>
      <c r="V475" s="123"/>
      <c r="W475" s="123"/>
      <c r="X475" s="123"/>
      <c r="Y475" s="123"/>
      <c r="Z475" s="123"/>
      <c r="AA475" s="123"/>
      <c r="AB475" s="123"/>
      <c r="AC475" s="123"/>
      <c r="AD475" s="123"/>
      <c r="AE475" s="123"/>
      <c r="AF475" s="123"/>
      <c r="AG475" s="123"/>
      <c r="AH475" s="123"/>
      <c r="AI475" s="123"/>
      <c r="AJ475" s="124"/>
      <c r="AK475" s="151"/>
      <c r="AL475" s="143" t="s">
        <v>307</v>
      </c>
      <c r="AM475" s="122"/>
      <c r="AN475" s="123"/>
      <c r="AO475" s="123"/>
      <c r="AP475" s="123"/>
      <c r="AQ475" s="123"/>
      <c r="AR475" s="123"/>
      <c r="AS475" s="123"/>
      <c r="AT475" s="123"/>
      <c r="AU475" s="123"/>
      <c r="AV475" s="123"/>
      <c r="AW475" s="123"/>
      <c r="AX475" s="123"/>
      <c r="AY475" s="123"/>
      <c r="AZ475" s="123"/>
      <c r="BA475" s="123"/>
      <c r="BB475" s="124"/>
      <c r="BC475" s="101"/>
      <c r="BD475" s="101"/>
      <c r="BE475" s="101"/>
      <c r="BF475" s="101"/>
      <c r="BG475" s="101"/>
      <c r="BH475" s="101"/>
      <c r="BI475" s="101"/>
      <c r="BJ475" s="101"/>
      <c r="BK475" s="101"/>
      <c r="BL475" s="101"/>
      <c r="BM475" s="101"/>
      <c r="BN475" s="101"/>
      <c r="BO475" s="101"/>
      <c r="BP475" s="101"/>
      <c r="BQ475" s="101"/>
      <c r="BR475" s="101"/>
      <c r="BS475" s="101"/>
      <c r="BT475" s="101"/>
    </row>
    <row r="476" spans="1:72" ht="12" customHeight="1">
      <c r="A476" s="120"/>
      <c r="B476" s="122" t="s">
        <v>317</v>
      </c>
      <c r="C476" s="122">
        <f t="shared" ref="C476:I476" si="13">SUM(U476,AM476)</f>
        <v>1</v>
      </c>
      <c r="D476" s="123">
        <f t="shared" si="13"/>
        <v>1</v>
      </c>
      <c r="E476" s="123">
        <f t="shared" si="13"/>
        <v>3</v>
      </c>
      <c r="F476" s="123">
        <f t="shared" si="13"/>
        <v>6</v>
      </c>
      <c r="G476" s="123">
        <f t="shared" si="13"/>
        <v>4</v>
      </c>
      <c r="H476" s="123">
        <f t="shared" si="13"/>
        <v>6</v>
      </c>
      <c r="I476" s="123">
        <f t="shared" si="13"/>
        <v>2</v>
      </c>
      <c r="J476" s="123"/>
      <c r="K476" s="123">
        <f>SUM(AC476,AU476)</f>
        <v>1</v>
      </c>
      <c r="L476" s="123"/>
      <c r="M476" s="123"/>
      <c r="N476" s="123"/>
      <c r="O476" s="123"/>
      <c r="P476" s="123"/>
      <c r="Q476" s="123"/>
      <c r="R476" s="124"/>
      <c r="S476" s="151"/>
      <c r="T476" s="122" t="s">
        <v>317</v>
      </c>
      <c r="U476" s="157">
        <v>1</v>
      </c>
      <c r="V476" s="158">
        <v>1</v>
      </c>
      <c r="W476" s="158">
        <v>3</v>
      </c>
      <c r="X476" s="158">
        <v>6</v>
      </c>
      <c r="Y476" s="158">
        <v>4</v>
      </c>
      <c r="Z476" s="158">
        <v>6</v>
      </c>
      <c r="AA476" s="158">
        <v>2</v>
      </c>
      <c r="AB476" s="158"/>
      <c r="AC476" s="158">
        <v>1</v>
      </c>
      <c r="AD476" s="158"/>
      <c r="AE476" s="158"/>
      <c r="AF476" s="158"/>
      <c r="AG476" s="158"/>
      <c r="AH476" s="158"/>
      <c r="AI476" s="158"/>
      <c r="AJ476" s="159"/>
      <c r="AK476" s="151"/>
      <c r="AL476" s="122" t="s">
        <v>317</v>
      </c>
      <c r="AM476" s="157"/>
      <c r="AN476" s="158"/>
      <c r="AO476" s="158"/>
      <c r="AP476" s="158"/>
      <c r="AQ476" s="158"/>
      <c r="AR476" s="158"/>
      <c r="AS476" s="158"/>
      <c r="AT476" s="158"/>
      <c r="AU476" s="158"/>
      <c r="AV476" s="158"/>
      <c r="AW476" s="158"/>
      <c r="AX476" s="158"/>
      <c r="AY476" s="158"/>
      <c r="AZ476" s="158"/>
      <c r="BA476" s="158"/>
      <c r="BB476" s="159"/>
      <c r="BC476" s="101"/>
      <c r="BD476" s="101"/>
      <c r="BE476" s="101"/>
      <c r="BF476" s="101"/>
      <c r="BG476" s="101"/>
      <c r="BH476" s="101"/>
      <c r="BI476" s="101"/>
      <c r="BJ476" s="101"/>
      <c r="BK476" s="101"/>
      <c r="BL476" s="101"/>
      <c r="BM476" s="101"/>
      <c r="BN476" s="101"/>
      <c r="BO476" s="101"/>
      <c r="BP476" s="101"/>
      <c r="BQ476" s="101"/>
      <c r="BR476" s="101"/>
      <c r="BS476" s="101"/>
      <c r="BT476" s="101"/>
    </row>
    <row r="477" spans="1:72" ht="12" customHeight="1">
      <c r="A477" s="120"/>
      <c r="B477" s="143" t="s">
        <v>308</v>
      </c>
      <c r="C477" s="157"/>
      <c r="D477" s="158"/>
      <c r="E477" s="158"/>
      <c r="F477" s="158"/>
      <c r="G477" s="158"/>
      <c r="H477" s="158"/>
      <c r="I477" s="158"/>
      <c r="J477" s="158"/>
      <c r="K477" s="158"/>
      <c r="L477" s="158"/>
      <c r="M477" s="158"/>
      <c r="N477" s="158"/>
      <c r="O477" s="158"/>
      <c r="P477" s="158"/>
      <c r="Q477" s="158"/>
      <c r="R477" s="159"/>
      <c r="S477" s="151"/>
      <c r="T477" s="143" t="s">
        <v>308</v>
      </c>
      <c r="U477" s="157"/>
      <c r="V477" s="158"/>
      <c r="W477" s="158"/>
      <c r="X477" s="158"/>
      <c r="Y477" s="158"/>
      <c r="Z477" s="158"/>
      <c r="AA477" s="158"/>
      <c r="AB477" s="158"/>
      <c r="AC477" s="158"/>
      <c r="AD477" s="158"/>
      <c r="AE477" s="158"/>
      <c r="AF477" s="158"/>
      <c r="AG477" s="158"/>
      <c r="AH477" s="158"/>
      <c r="AI477" s="158"/>
      <c r="AJ477" s="159"/>
      <c r="AK477" s="151"/>
      <c r="AL477" s="143" t="s">
        <v>308</v>
      </c>
      <c r="AM477" s="157"/>
      <c r="AN477" s="158"/>
      <c r="AO477" s="158"/>
      <c r="AP477" s="158"/>
      <c r="AQ477" s="158"/>
      <c r="AR477" s="158"/>
      <c r="AS477" s="158"/>
      <c r="AT477" s="158"/>
      <c r="AU477" s="158"/>
      <c r="AV477" s="158"/>
      <c r="AW477" s="158"/>
      <c r="AX477" s="158"/>
      <c r="AY477" s="158"/>
      <c r="AZ477" s="158"/>
      <c r="BA477" s="158"/>
      <c r="BB477" s="159"/>
      <c r="BC477" s="101"/>
      <c r="BD477" s="101"/>
      <c r="BE477" s="101"/>
      <c r="BF477" s="101"/>
      <c r="BG477" s="101"/>
      <c r="BH477" s="101"/>
      <c r="BI477" s="101"/>
      <c r="BJ477" s="101"/>
      <c r="BK477" s="101"/>
      <c r="BL477" s="101"/>
      <c r="BM477" s="101"/>
      <c r="BN477" s="101"/>
      <c r="BO477" s="101"/>
      <c r="BP477" s="101"/>
      <c r="BQ477" s="101"/>
      <c r="BR477" s="101"/>
      <c r="BS477" s="101"/>
      <c r="BT477" s="101"/>
    </row>
    <row r="478" spans="1:72" ht="12" customHeight="1">
      <c r="A478" s="120"/>
      <c r="B478" s="143" t="s">
        <v>309</v>
      </c>
      <c r="C478" s="157"/>
      <c r="D478" s="158"/>
      <c r="E478" s="158"/>
      <c r="F478" s="158"/>
      <c r="G478" s="158"/>
      <c r="H478" s="158"/>
      <c r="I478" s="158"/>
      <c r="J478" s="158"/>
      <c r="K478" s="158"/>
      <c r="L478" s="158"/>
      <c r="M478" s="158"/>
      <c r="N478" s="158"/>
      <c r="O478" s="158"/>
      <c r="P478" s="158"/>
      <c r="Q478" s="158"/>
      <c r="R478" s="159"/>
      <c r="S478" s="151"/>
      <c r="T478" s="143" t="s">
        <v>309</v>
      </c>
      <c r="U478" s="157"/>
      <c r="V478" s="158"/>
      <c r="W478" s="158"/>
      <c r="X478" s="158"/>
      <c r="Y478" s="158"/>
      <c r="Z478" s="158"/>
      <c r="AA478" s="158"/>
      <c r="AB478" s="158"/>
      <c r="AC478" s="158"/>
      <c r="AD478" s="158"/>
      <c r="AE478" s="158"/>
      <c r="AF478" s="158"/>
      <c r="AG478" s="158"/>
      <c r="AH478" s="158"/>
      <c r="AI478" s="158"/>
      <c r="AJ478" s="159"/>
      <c r="AK478" s="151"/>
      <c r="AL478" s="143" t="s">
        <v>309</v>
      </c>
      <c r="AM478" s="157"/>
      <c r="AN478" s="158"/>
      <c r="AO478" s="158"/>
      <c r="AP478" s="158"/>
      <c r="AQ478" s="158"/>
      <c r="AR478" s="158"/>
      <c r="AS478" s="158"/>
      <c r="AT478" s="158"/>
      <c r="AU478" s="158"/>
      <c r="AV478" s="158"/>
      <c r="AW478" s="158"/>
      <c r="AX478" s="158"/>
      <c r="AY478" s="158"/>
      <c r="AZ478" s="158"/>
      <c r="BA478" s="158"/>
      <c r="BB478" s="159"/>
      <c r="BC478" s="101"/>
      <c r="BD478" s="101"/>
      <c r="BE478" s="101"/>
      <c r="BF478" s="101"/>
      <c r="BG478" s="101"/>
      <c r="BH478" s="101"/>
      <c r="BI478" s="101"/>
      <c r="BJ478" s="101"/>
      <c r="BK478" s="101"/>
      <c r="BL478" s="101"/>
      <c r="BM478" s="101"/>
      <c r="BN478" s="101"/>
      <c r="BO478" s="101"/>
      <c r="BP478" s="101"/>
      <c r="BQ478" s="101"/>
      <c r="BR478" s="101"/>
      <c r="BS478" s="101"/>
      <c r="BT478" s="101"/>
    </row>
    <row r="479" spans="1:72" ht="12" customHeight="1">
      <c r="A479" s="120"/>
      <c r="B479" s="143" t="s">
        <v>48</v>
      </c>
      <c r="C479" s="122"/>
      <c r="D479" s="123"/>
      <c r="E479" s="123"/>
      <c r="F479" s="123"/>
      <c r="G479" s="123"/>
      <c r="H479" s="123"/>
      <c r="I479" s="123"/>
      <c r="J479" s="123"/>
      <c r="K479" s="123"/>
      <c r="L479" s="123"/>
      <c r="M479" s="123"/>
      <c r="N479" s="123"/>
      <c r="O479" s="123"/>
      <c r="P479" s="123"/>
      <c r="Q479" s="123"/>
      <c r="R479" s="124"/>
      <c r="S479" s="151"/>
      <c r="T479" s="143" t="s">
        <v>48</v>
      </c>
      <c r="U479" s="122"/>
      <c r="V479" s="123"/>
      <c r="W479" s="123"/>
      <c r="X479" s="123"/>
      <c r="Y479" s="123"/>
      <c r="Z479" s="123"/>
      <c r="AA479" s="123"/>
      <c r="AB479" s="123"/>
      <c r="AC479" s="123"/>
      <c r="AD479" s="123"/>
      <c r="AE479" s="123"/>
      <c r="AF479" s="123"/>
      <c r="AG479" s="123"/>
      <c r="AH479" s="123"/>
      <c r="AI479" s="123"/>
      <c r="AJ479" s="124"/>
      <c r="AK479" s="151"/>
      <c r="AL479" s="143" t="s">
        <v>48</v>
      </c>
      <c r="AM479" s="122"/>
      <c r="AN479" s="123"/>
      <c r="AO479" s="123"/>
      <c r="AP479" s="123"/>
      <c r="AQ479" s="123"/>
      <c r="AR479" s="123"/>
      <c r="AS479" s="123"/>
      <c r="AT479" s="123"/>
      <c r="AU479" s="123"/>
      <c r="AV479" s="123"/>
      <c r="AW479" s="123"/>
      <c r="AX479" s="123"/>
      <c r="AY479" s="123"/>
      <c r="AZ479" s="123"/>
      <c r="BA479" s="123"/>
      <c r="BB479" s="124"/>
      <c r="BC479" s="101"/>
      <c r="BD479" s="101"/>
      <c r="BE479" s="101"/>
      <c r="BF479" s="101"/>
      <c r="BG479" s="101"/>
      <c r="BH479" s="101"/>
      <c r="BI479" s="101"/>
      <c r="BJ479" s="101"/>
      <c r="BK479" s="101"/>
      <c r="BL479" s="101"/>
      <c r="BM479" s="101"/>
      <c r="BN479" s="101"/>
      <c r="BO479" s="101"/>
      <c r="BP479" s="101"/>
      <c r="BQ479" s="101"/>
      <c r="BR479" s="101"/>
      <c r="BS479" s="101"/>
      <c r="BT479" s="101"/>
    </row>
    <row r="480" spans="1:72" ht="12" customHeight="1">
      <c r="A480" s="120"/>
      <c r="B480" s="143" t="s">
        <v>49</v>
      </c>
      <c r="C480" s="157"/>
      <c r="D480" s="158"/>
      <c r="E480" s="158"/>
      <c r="F480" s="158"/>
      <c r="G480" s="158"/>
      <c r="H480" s="158"/>
      <c r="I480" s="158"/>
      <c r="J480" s="158"/>
      <c r="K480" s="158"/>
      <c r="L480" s="158"/>
      <c r="M480" s="158"/>
      <c r="N480" s="158"/>
      <c r="O480" s="158"/>
      <c r="P480" s="158"/>
      <c r="Q480" s="158"/>
      <c r="R480" s="159"/>
      <c r="S480" s="151"/>
      <c r="T480" s="143" t="s">
        <v>49</v>
      </c>
      <c r="U480" s="157"/>
      <c r="V480" s="158"/>
      <c r="W480" s="158"/>
      <c r="X480" s="158"/>
      <c r="Y480" s="158"/>
      <c r="Z480" s="158"/>
      <c r="AA480" s="158"/>
      <c r="AB480" s="158"/>
      <c r="AC480" s="158"/>
      <c r="AD480" s="158"/>
      <c r="AE480" s="158"/>
      <c r="AF480" s="158"/>
      <c r="AG480" s="158"/>
      <c r="AH480" s="158"/>
      <c r="AI480" s="158"/>
      <c r="AJ480" s="159"/>
      <c r="AK480" s="151"/>
      <c r="AL480" s="143" t="s">
        <v>49</v>
      </c>
      <c r="AM480" s="157"/>
      <c r="AN480" s="158"/>
      <c r="AO480" s="158"/>
      <c r="AP480" s="158"/>
      <c r="AQ480" s="158"/>
      <c r="AR480" s="158"/>
      <c r="AS480" s="158"/>
      <c r="AT480" s="158"/>
      <c r="AU480" s="158"/>
      <c r="AV480" s="158"/>
      <c r="AW480" s="158"/>
      <c r="AX480" s="158"/>
      <c r="AY480" s="158"/>
      <c r="AZ480" s="158"/>
      <c r="BA480" s="158"/>
      <c r="BB480" s="159"/>
      <c r="BC480" s="101"/>
      <c r="BD480" s="101"/>
      <c r="BE480" s="101"/>
      <c r="BF480" s="101"/>
      <c r="BG480" s="101"/>
      <c r="BH480" s="101"/>
      <c r="BI480" s="101"/>
      <c r="BJ480" s="101"/>
      <c r="BK480" s="101"/>
      <c r="BL480" s="101"/>
      <c r="BM480" s="101"/>
      <c r="BN480" s="101"/>
      <c r="BO480" s="101"/>
      <c r="BP480" s="101"/>
      <c r="BQ480" s="101"/>
      <c r="BR480" s="101"/>
      <c r="BS480" s="101"/>
      <c r="BT480" s="101"/>
    </row>
    <row r="481" spans="1:72" ht="12" customHeight="1">
      <c r="A481" s="120"/>
      <c r="B481" s="116" t="s">
        <v>310</v>
      </c>
      <c r="C481" s="126"/>
      <c r="D481" s="101">
        <f t="shared" ref="D481:E481" si="14">SUM(V481,AN481)</f>
        <v>1</v>
      </c>
      <c r="E481" s="101">
        <f t="shared" si="14"/>
        <v>2</v>
      </c>
      <c r="F481" s="101"/>
      <c r="G481" s="101"/>
      <c r="H481" s="101"/>
      <c r="I481" s="101"/>
      <c r="J481" s="101"/>
      <c r="K481" s="101"/>
      <c r="L481" s="101"/>
      <c r="M481" s="101"/>
      <c r="N481" s="101"/>
      <c r="O481" s="101"/>
      <c r="P481" s="101"/>
      <c r="Q481" s="101"/>
      <c r="R481" s="128"/>
      <c r="S481" s="151"/>
      <c r="T481" s="116" t="s">
        <v>310</v>
      </c>
      <c r="U481" s="126"/>
      <c r="V481" s="101">
        <v>1</v>
      </c>
      <c r="W481" s="101">
        <v>2</v>
      </c>
      <c r="X481" s="101"/>
      <c r="Y481" s="101"/>
      <c r="Z481" s="101"/>
      <c r="AA481" s="101"/>
      <c r="AB481" s="101"/>
      <c r="AC481" s="101"/>
      <c r="AD481" s="101"/>
      <c r="AE481" s="101"/>
      <c r="AF481" s="101"/>
      <c r="AG481" s="101"/>
      <c r="AH481" s="101"/>
      <c r="AI481" s="101"/>
      <c r="AJ481" s="128"/>
      <c r="AK481" s="151"/>
      <c r="AL481" s="116" t="s">
        <v>310</v>
      </c>
      <c r="AM481" s="126"/>
      <c r="AN481" s="101"/>
      <c r="AO481" s="101"/>
      <c r="AP481" s="101"/>
      <c r="AQ481" s="101"/>
      <c r="AR481" s="101"/>
      <c r="AS481" s="101"/>
      <c r="AT481" s="101"/>
      <c r="AU481" s="101"/>
      <c r="AV481" s="101"/>
      <c r="AW481" s="101"/>
      <c r="AX481" s="101"/>
      <c r="AY481" s="101"/>
      <c r="AZ481" s="101"/>
      <c r="BA481" s="101"/>
      <c r="BB481" s="128"/>
      <c r="BC481" s="101"/>
      <c r="BD481" s="101"/>
      <c r="BE481" s="101"/>
      <c r="BF481" s="101"/>
      <c r="BG481" s="101"/>
      <c r="BH481" s="101"/>
      <c r="BI481" s="101"/>
      <c r="BJ481" s="101"/>
      <c r="BK481" s="101"/>
      <c r="BL481" s="101"/>
      <c r="BM481" s="101"/>
      <c r="BN481" s="101"/>
      <c r="BO481" s="101"/>
      <c r="BP481" s="101"/>
      <c r="BQ481" s="101"/>
      <c r="BR481" s="101"/>
      <c r="BS481" s="101"/>
      <c r="BT481" s="101"/>
    </row>
    <row r="482" spans="1:72" ht="12" customHeight="1">
      <c r="A482" s="120"/>
      <c r="B482" s="116" t="s">
        <v>311</v>
      </c>
      <c r="C482" s="126"/>
      <c r="D482" s="101"/>
      <c r="E482" s="101"/>
      <c r="F482" s="101"/>
      <c r="G482" s="101"/>
      <c r="H482" s="101"/>
      <c r="I482" s="101"/>
      <c r="J482" s="101"/>
      <c r="K482" s="101"/>
      <c r="L482" s="101"/>
      <c r="M482" s="101"/>
      <c r="N482" s="101"/>
      <c r="O482" s="101"/>
      <c r="P482" s="101"/>
      <c r="Q482" s="101"/>
      <c r="R482" s="128"/>
      <c r="S482" s="151"/>
      <c r="T482" s="116" t="s">
        <v>311</v>
      </c>
      <c r="U482" s="126"/>
      <c r="V482" s="101"/>
      <c r="W482" s="101"/>
      <c r="X482" s="101"/>
      <c r="Y482" s="101"/>
      <c r="Z482" s="101"/>
      <c r="AA482" s="101"/>
      <c r="AB482" s="101"/>
      <c r="AC482" s="101"/>
      <c r="AD482" s="101"/>
      <c r="AE482" s="101"/>
      <c r="AF482" s="101"/>
      <c r="AG482" s="101"/>
      <c r="AH482" s="101"/>
      <c r="AI482" s="101"/>
      <c r="AJ482" s="128"/>
      <c r="AK482" s="151"/>
      <c r="AL482" s="116" t="s">
        <v>311</v>
      </c>
      <c r="AM482" s="126"/>
      <c r="AN482" s="101"/>
      <c r="AO482" s="101"/>
      <c r="AP482" s="101"/>
      <c r="AQ482" s="101"/>
      <c r="AR482" s="101"/>
      <c r="AS482" s="101"/>
      <c r="AT482" s="101"/>
      <c r="AU482" s="101"/>
      <c r="AV482" s="101"/>
      <c r="AW482" s="101"/>
      <c r="AX482" s="101"/>
      <c r="AY482" s="101"/>
      <c r="AZ482" s="101"/>
      <c r="BA482" s="101"/>
      <c r="BB482" s="128"/>
      <c r="BC482" s="101"/>
      <c r="BD482" s="101"/>
      <c r="BE482" s="101"/>
      <c r="BF482" s="101"/>
      <c r="BG482" s="101"/>
      <c r="BH482" s="101"/>
      <c r="BI482" s="101"/>
      <c r="BJ482" s="101"/>
      <c r="BK482" s="101"/>
      <c r="BL482" s="101"/>
      <c r="BM482" s="101"/>
      <c r="BN482" s="101"/>
      <c r="BO482" s="101"/>
      <c r="BP482" s="101"/>
      <c r="BQ482" s="101"/>
      <c r="BR482" s="101"/>
      <c r="BS482" s="101"/>
      <c r="BT482" s="101"/>
    </row>
    <row r="483" spans="1:72" ht="12" customHeight="1">
      <c r="A483" s="120"/>
      <c r="B483" s="116" t="s">
        <v>312</v>
      </c>
      <c r="C483" s="126"/>
      <c r="D483" s="101"/>
      <c r="E483" s="101"/>
      <c r="F483" s="101"/>
      <c r="G483" s="101"/>
      <c r="H483" s="101"/>
      <c r="I483" s="101"/>
      <c r="J483" s="101"/>
      <c r="K483" s="101"/>
      <c r="L483" s="101"/>
      <c r="M483" s="101"/>
      <c r="N483" s="101"/>
      <c r="O483" s="101"/>
      <c r="P483" s="101"/>
      <c r="Q483" s="101"/>
      <c r="R483" s="128"/>
      <c r="S483" s="151"/>
      <c r="T483" s="116" t="s">
        <v>312</v>
      </c>
      <c r="U483" s="126"/>
      <c r="V483" s="101"/>
      <c r="W483" s="101"/>
      <c r="X483" s="101"/>
      <c r="Y483" s="101"/>
      <c r="Z483" s="101"/>
      <c r="AA483" s="101"/>
      <c r="AB483" s="101"/>
      <c r="AC483" s="101"/>
      <c r="AD483" s="101"/>
      <c r="AE483" s="101"/>
      <c r="AF483" s="101"/>
      <c r="AG483" s="101"/>
      <c r="AH483" s="101"/>
      <c r="AI483" s="101"/>
      <c r="AJ483" s="128"/>
      <c r="AK483" s="151"/>
      <c r="AL483" s="116" t="s">
        <v>312</v>
      </c>
      <c r="AM483" s="126"/>
      <c r="AN483" s="101"/>
      <c r="AO483" s="101"/>
      <c r="AP483" s="101"/>
      <c r="AQ483" s="101"/>
      <c r="AR483" s="101"/>
      <c r="AS483" s="101"/>
      <c r="AT483" s="101"/>
      <c r="AU483" s="101"/>
      <c r="AV483" s="101"/>
      <c r="AW483" s="101"/>
      <c r="AX483" s="101"/>
      <c r="AY483" s="101"/>
      <c r="AZ483" s="101"/>
      <c r="BA483" s="101"/>
      <c r="BB483" s="128"/>
      <c r="BC483" s="101"/>
      <c r="BD483" s="101"/>
      <c r="BE483" s="101"/>
      <c r="BF483" s="101"/>
      <c r="BG483" s="101"/>
      <c r="BH483" s="101"/>
      <c r="BI483" s="101"/>
      <c r="BJ483" s="101"/>
      <c r="BK483" s="101"/>
      <c r="BL483" s="101"/>
      <c r="BM483" s="101"/>
      <c r="BN483" s="101"/>
      <c r="BO483" s="101"/>
      <c r="BP483" s="101"/>
      <c r="BQ483" s="101"/>
      <c r="BR483" s="101"/>
      <c r="BS483" s="101"/>
      <c r="BT483" s="101"/>
    </row>
    <row r="484" spans="1:72" ht="12" customHeight="1">
      <c r="A484" s="120"/>
      <c r="B484" s="183" t="s">
        <v>313</v>
      </c>
      <c r="C484" s="168"/>
      <c r="D484" s="169"/>
      <c r="E484" s="169"/>
      <c r="F484" s="169"/>
      <c r="G484" s="169"/>
      <c r="H484" s="169"/>
      <c r="I484" s="169"/>
      <c r="J484" s="169"/>
      <c r="K484" s="169"/>
      <c r="L484" s="169"/>
      <c r="M484" s="169"/>
      <c r="N484" s="169"/>
      <c r="O484" s="169"/>
      <c r="P484" s="169"/>
      <c r="Q484" s="169"/>
      <c r="R484" s="170"/>
      <c r="S484" s="151"/>
      <c r="T484" s="183" t="s">
        <v>313</v>
      </c>
      <c r="U484" s="168"/>
      <c r="V484" s="169"/>
      <c r="W484" s="169"/>
      <c r="X484" s="169"/>
      <c r="Y484" s="169"/>
      <c r="Z484" s="169"/>
      <c r="AA484" s="169"/>
      <c r="AB484" s="169"/>
      <c r="AC484" s="169"/>
      <c r="AD484" s="169"/>
      <c r="AE484" s="169"/>
      <c r="AF484" s="169"/>
      <c r="AG484" s="169"/>
      <c r="AH484" s="169"/>
      <c r="AI484" s="169"/>
      <c r="AJ484" s="170"/>
      <c r="AK484" s="151"/>
      <c r="AL484" s="183" t="s">
        <v>313</v>
      </c>
      <c r="AM484" s="168"/>
      <c r="AN484" s="169"/>
      <c r="AO484" s="169"/>
      <c r="AP484" s="169"/>
      <c r="AQ484" s="169"/>
      <c r="AR484" s="169"/>
      <c r="AS484" s="169"/>
      <c r="AT484" s="169"/>
      <c r="AU484" s="169"/>
      <c r="AV484" s="169"/>
      <c r="AW484" s="169"/>
      <c r="AX484" s="169"/>
      <c r="AY484" s="169"/>
      <c r="AZ484" s="169"/>
      <c r="BA484" s="169"/>
      <c r="BB484" s="170"/>
      <c r="BC484" s="101"/>
      <c r="BD484" s="101"/>
      <c r="BE484" s="101"/>
      <c r="BF484" s="101"/>
      <c r="BG484" s="101"/>
      <c r="BH484" s="101"/>
      <c r="BI484" s="101"/>
      <c r="BJ484" s="101"/>
      <c r="BK484" s="101"/>
      <c r="BL484" s="101"/>
      <c r="BM484" s="101"/>
      <c r="BN484" s="101"/>
      <c r="BO484" s="101"/>
      <c r="BP484" s="101"/>
      <c r="BQ484" s="101"/>
      <c r="BR484" s="101"/>
      <c r="BS484" s="101"/>
      <c r="BT484" s="101"/>
    </row>
    <row r="485" spans="1:72" ht="12" customHeight="1">
      <c r="A485" s="120"/>
      <c r="B485" s="193" t="s">
        <v>37</v>
      </c>
      <c r="C485" s="194"/>
      <c r="D485" s="195"/>
      <c r="E485" s="195"/>
      <c r="F485" s="195"/>
      <c r="G485" s="195"/>
      <c r="H485" s="195"/>
      <c r="I485" s="195"/>
      <c r="J485" s="195"/>
      <c r="K485" s="195"/>
      <c r="L485" s="195"/>
      <c r="M485" s="195"/>
      <c r="N485" s="195"/>
      <c r="O485" s="195"/>
      <c r="P485" s="195"/>
      <c r="Q485" s="195"/>
      <c r="R485" s="196"/>
      <c r="S485" s="151"/>
      <c r="T485" s="193" t="s">
        <v>37</v>
      </c>
      <c r="U485" s="194"/>
      <c r="V485" s="195"/>
      <c r="W485" s="195"/>
      <c r="X485" s="195"/>
      <c r="Y485" s="195"/>
      <c r="Z485" s="195"/>
      <c r="AA485" s="195"/>
      <c r="AB485" s="195"/>
      <c r="AC485" s="195"/>
      <c r="AD485" s="195"/>
      <c r="AE485" s="195"/>
      <c r="AF485" s="195"/>
      <c r="AG485" s="195"/>
      <c r="AH485" s="195"/>
      <c r="AI485" s="195"/>
      <c r="AJ485" s="298"/>
      <c r="AK485" s="151"/>
      <c r="AL485" s="193" t="s">
        <v>37</v>
      </c>
      <c r="AM485" s="194"/>
      <c r="AN485" s="195"/>
      <c r="AO485" s="195"/>
      <c r="AP485" s="195"/>
      <c r="AQ485" s="195"/>
      <c r="AR485" s="195"/>
      <c r="AS485" s="195"/>
      <c r="AT485" s="195"/>
      <c r="AU485" s="195"/>
      <c r="AV485" s="195"/>
      <c r="AW485" s="195"/>
      <c r="AX485" s="195"/>
      <c r="AY485" s="195"/>
      <c r="AZ485" s="195"/>
      <c r="BA485" s="195"/>
      <c r="BB485" s="196"/>
      <c r="BC485" s="101"/>
      <c r="BD485" s="101"/>
      <c r="BE485" s="101"/>
      <c r="BF485" s="101"/>
      <c r="BG485" s="101"/>
      <c r="BH485" s="101"/>
      <c r="BI485" s="101"/>
      <c r="BJ485" s="101"/>
      <c r="BK485" s="101"/>
      <c r="BL485" s="101"/>
      <c r="BM485" s="101"/>
      <c r="BN485" s="101"/>
      <c r="BO485" s="101"/>
      <c r="BP485" s="101"/>
      <c r="BQ485" s="101"/>
      <c r="BR485" s="101"/>
      <c r="BS485" s="101"/>
      <c r="BT485" s="101"/>
    </row>
    <row r="486" spans="1:72" ht="12" customHeight="1">
      <c r="A486" s="120"/>
      <c r="B486" s="193" t="s">
        <v>38</v>
      </c>
      <c r="C486" s="194"/>
      <c r="D486" s="195"/>
      <c r="E486" s="195"/>
      <c r="F486" s="195"/>
      <c r="G486" s="195"/>
      <c r="H486" s="195"/>
      <c r="I486" s="195"/>
      <c r="J486" s="195"/>
      <c r="K486" s="195"/>
      <c r="L486" s="195"/>
      <c r="M486" s="195"/>
      <c r="N486" s="195"/>
      <c r="O486" s="195"/>
      <c r="P486" s="195"/>
      <c r="Q486" s="195"/>
      <c r="R486" s="196"/>
      <c r="S486" s="151"/>
      <c r="T486" s="193" t="s">
        <v>38</v>
      </c>
      <c r="U486" s="194"/>
      <c r="V486" s="195"/>
      <c r="W486" s="195"/>
      <c r="X486" s="195"/>
      <c r="Y486" s="195"/>
      <c r="Z486" s="195"/>
      <c r="AA486" s="195"/>
      <c r="AB486" s="195"/>
      <c r="AC486" s="195"/>
      <c r="AD486" s="195"/>
      <c r="AE486" s="195"/>
      <c r="AF486" s="195"/>
      <c r="AG486" s="195"/>
      <c r="AH486" s="195"/>
      <c r="AI486" s="195"/>
      <c r="AJ486" s="196"/>
      <c r="AK486" s="151"/>
      <c r="AL486" s="193" t="s">
        <v>38</v>
      </c>
      <c r="AM486" s="194"/>
      <c r="AN486" s="195"/>
      <c r="AO486" s="195"/>
      <c r="AP486" s="195"/>
      <c r="AQ486" s="195"/>
      <c r="AR486" s="195"/>
      <c r="AS486" s="195"/>
      <c r="AT486" s="195"/>
      <c r="AU486" s="195"/>
      <c r="AV486" s="195"/>
      <c r="AW486" s="195"/>
      <c r="AX486" s="195"/>
      <c r="AY486" s="195"/>
      <c r="AZ486" s="195"/>
      <c r="BA486" s="195"/>
      <c r="BB486" s="196"/>
      <c r="BC486" s="101"/>
      <c r="BD486" s="101"/>
      <c r="BE486" s="101"/>
      <c r="BF486" s="101"/>
      <c r="BG486" s="101"/>
      <c r="BH486" s="101"/>
      <c r="BI486" s="101"/>
      <c r="BJ486" s="101"/>
      <c r="BK486" s="101"/>
      <c r="BL486" s="101"/>
      <c r="BM486" s="101"/>
      <c r="BN486" s="101"/>
      <c r="BO486" s="101"/>
      <c r="BP486" s="101"/>
      <c r="BQ486" s="101"/>
      <c r="BR486" s="101"/>
      <c r="BS486" s="101"/>
      <c r="BT486" s="101"/>
    </row>
    <row r="487" spans="1:72" ht="12" customHeight="1">
      <c r="A487" s="120"/>
      <c r="B487" s="193" t="s">
        <v>39</v>
      </c>
      <c r="C487" s="194"/>
      <c r="D487" s="195"/>
      <c r="E487" s="195"/>
      <c r="F487" s="195"/>
      <c r="G487" s="195"/>
      <c r="H487" s="195"/>
      <c r="I487" s="195"/>
      <c r="J487" s="195"/>
      <c r="K487" s="195"/>
      <c r="L487" s="195"/>
      <c r="M487" s="195"/>
      <c r="N487" s="195"/>
      <c r="O487" s="195"/>
      <c r="P487" s="195"/>
      <c r="Q487" s="195"/>
      <c r="R487" s="196"/>
      <c r="S487" s="151"/>
      <c r="T487" s="193" t="s">
        <v>39</v>
      </c>
      <c r="U487" s="194"/>
      <c r="V487" s="195"/>
      <c r="W487" s="195"/>
      <c r="X487" s="195"/>
      <c r="Y487" s="195"/>
      <c r="Z487" s="195"/>
      <c r="AA487" s="195"/>
      <c r="AB487" s="195"/>
      <c r="AC487" s="195"/>
      <c r="AD487" s="195"/>
      <c r="AE487" s="195"/>
      <c r="AF487" s="195"/>
      <c r="AG487" s="195"/>
      <c r="AH487" s="195"/>
      <c r="AI487" s="195"/>
      <c r="AJ487" s="298"/>
      <c r="AK487" s="151"/>
      <c r="AL487" s="193" t="s">
        <v>39</v>
      </c>
      <c r="AM487" s="194"/>
      <c r="AN487" s="195"/>
      <c r="AO487" s="195"/>
      <c r="AP487" s="195"/>
      <c r="AQ487" s="195"/>
      <c r="AR487" s="195"/>
      <c r="AS487" s="195"/>
      <c r="AT487" s="195"/>
      <c r="AU487" s="195"/>
      <c r="AV487" s="195"/>
      <c r="AW487" s="195"/>
      <c r="AX487" s="195"/>
      <c r="AY487" s="195"/>
      <c r="AZ487" s="195"/>
      <c r="BA487" s="195"/>
      <c r="BB487" s="196"/>
      <c r="BC487" s="101"/>
      <c r="BD487" s="101"/>
      <c r="BE487" s="101"/>
      <c r="BF487" s="101"/>
      <c r="BG487" s="101"/>
      <c r="BH487" s="101"/>
      <c r="BI487" s="101"/>
      <c r="BJ487" s="101"/>
      <c r="BK487" s="101"/>
      <c r="BL487" s="101"/>
      <c r="BM487" s="101"/>
      <c r="BN487" s="101"/>
      <c r="BO487" s="101"/>
      <c r="BP487" s="101"/>
      <c r="BQ487" s="101"/>
      <c r="BR487" s="101"/>
      <c r="BS487" s="101"/>
      <c r="BT487" s="101"/>
    </row>
    <row r="488" spans="1:72" ht="12" customHeight="1">
      <c r="A488" s="120"/>
      <c r="B488" s="193" t="s">
        <v>40</v>
      </c>
      <c r="C488" s="194"/>
      <c r="D488" s="195"/>
      <c r="E488" s="195"/>
      <c r="F488" s="195"/>
      <c r="G488" s="195"/>
      <c r="H488" s="195"/>
      <c r="I488" s="195"/>
      <c r="J488" s="195"/>
      <c r="K488" s="195"/>
      <c r="L488" s="195"/>
      <c r="M488" s="195"/>
      <c r="N488" s="195"/>
      <c r="O488" s="195"/>
      <c r="P488" s="195"/>
      <c r="Q488" s="195"/>
      <c r="R488" s="196"/>
      <c r="S488" s="151"/>
      <c r="T488" s="193" t="s">
        <v>40</v>
      </c>
      <c r="U488" s="194"/>
      <c r="V488" s="195"/>
      <c r="W488" s="195"/>
      <c r="X488" s="195"/>
      <c r="Y488" s="195"/>
      <c r="Z488" s="195"/>
      <c r="AA488" s="195"/>
      <c r="AB488" s="195"/>
      <c r="AC488" s="195"/>
      <c r="AD488" s="195"/>
      <c r="AE488" s="195"/>
      <c r="AF488" s="195"/>
      <c r="AG488" s="195"/>
      <c r="AH488" s="195"/>
      <c r="AI488" s="195"/>
      <c r="AJ488" s="298"/>
      <c r="AK488" s="151"/>
      <c r="AL488" s="193" t="s">
        <v>40</v>
      </c>
      <c r="AM488" s="194"/>
      <c r="AN488" s="195"/>
      <c r="AO488" s="195"/>
      <c r="AP488" s="195"/>
      <c r="AQ488" s="195"/>
      <c r="AR488" s="195"/>
      <c r="AS488" s="195"/>
      <c r="AT488" s="195"/>
      <c r="AU488" s="195"/>
      <c r="AV488" s="195"/>
      <c r="AW488" s="195"/>
      <c r="AX488" s="195"/>
      <c r="AY488" s="195"/>
      <c r="AZ488" s="195"/>
      <c r="BA488" s="195"/>
      <c r="BB488" s="196"/>
      <c r="BC488" s="101"/>
      <c r="BD488" s="101"/>
      <c r="BE488" s="101"/>
      <c r="BF488" s="101"/>
      <c r="BG488" s="101"/>
      <c r="BH488" s="101"/>
      <c r="BI488" s="101"/>
      <c r="BJ488" s="101"/>
      <c r="BK488" s="101"/>
      <c r="BL488" s="101"/>
      <c r="BM488" s="101"/>
      <c r="BN488" s="101"/>
      <c r="BO488" s="101"/>
      <c r="BP488" s="101"/>
      <c r="BQ488" s="101"/>
      <c r="BR488" s="101"/>
      <c r="BS488" s="101"/>
      <c r="BT488" s="101"/>
    </row>
    <row r="489" spans="1:72" ht="12" customHeight="1">
      <c r="A489" s="120"/>
      <c r="B489" s="197" t="s">
        <v>41</v>
      </c>
      <c r="C489" s="198"/>
      <c r="D489" s="199"/>
      <c r="E489" s="199"/>
      <c r="F489" s="199"/>
      <c r="G489" s="199"/>
      <c r="H489" s="199"/>
      <c r="I489" s="199"/>
      <c r="J489" s="199"/>
      <c r="K489" s="199"/>
      <c r="L489" s="199"/>
      <c r="M489" s="199"/>
      <c r="N489" s="199"/>
      <c r="O489" s="199"/>
      <c r="P489" s="199"/>
      <c r="Q489" s="199"/>
      <c r="R489" s="200"/>
      <c r="S489" s="299"/>
      <c r="T489" s="300" t="s">
        <v>41</v>
      </c>
      <c r="U489" s="301"/>
      <c r="V489" s="302"/>
      <c r="W489" s="302"/>
      <c r="X489" s="302"/>
      <c r="Y489" s="302"/>
      <c r="Z489" s="302"/>
      <c r="AA489" s="302"/>
      <c r="AB489" s="302"/>
      <c r="AC489" s="302"/>
      <c r="AD489" s="302"/>
      <c r="AE489" s="302"/>
      <c r="AF489" s="302"/>
      <c r="AG489" s="302"/>
      <c r="AH489" s="302"/>
      <c r="AI489" s="302"/>
      <c r="AJ489" s="303"/>
      <c r="AK489" s="299"/>
      <c r="AL489" s="300" t="s">
        <v>41</v>
      </c>
      <c r="AM489" s="301"/>
      <c r="AN489" s="302"/>
      <c r="AO489" s="302"/>
      <c r="AP489" s="302"/>
      <c r="AQ489" s="302"/>
      <c r="AR489" s="302"/>
      <c r="AS489" s="302"/>
      <c r="AT489" s="302"/>
      <c r="AU489" s="302"/>
      <c r="AV489" s="302"/>
      <c r="AW489" s="302"/>
      <c r="AX489" s="302"/>
      <c r="AY489" s="302"/>
      <c r="AZ489" s="302"/>
      <c r="BA489" s="302"/>
      <c r="BB489" s="304"/>
      <c r="BC489" s="101"/>
      <c r="BD489" s="101"/>
      <c r="BE489" s="101"/>
      <c r="BF489" s="101"/>
      <c r="BG489" s="101"/>
      <c r="BH489" s="101"/>
      <c r="BI489" s="101"/>
      <c r="BJ489" s="101"/>
      <c r="BK489" s="101"/>
      <c r="BL489" s="101"/>
      <c r="BM489" s="101"/>
      <c r="BN489" s="101"/>
      <c r="BO489" s="101"/>
      <c r="BP489" s="101"/>
      <c r="BQ489" s="101"/>
      <c r="BR489" s="101"/>
      <c r="BS489" s="101"/>
      <c r="BT489" s="101"/>
    </row>
    <row r="490" spans="1:72" ht="12" customHeight="1">
      <c r="A490" s="142" t="s">
        <v>131</v>
      </c>
      <c r="B490" s="181" t="s">
        <v>214</v>
      </c>
      <c r="C490" s="182"/>
      <c r="D490" s="117"/>
      <c r="E490" s="117">
        <v>5</v>
      </c>
      <c r="F490" s="117">
        <v>4</v>
      </c>
      <c r="G490" s="117"/>
      <c r="H490" s="117"/>
      <c r="I490" s="117">
        <v>41</v>
      </c>
      <c r="J490" s="117">
        <v>6</v>
      </c>
      <c r="K490" s="117">
        <v>4</v>
      </c>
      <c r="L490" s="117">
        <v>16</v>
      </c>
      <c r="M490" s="117">
        <v>17</v>
      </c>
      <c r="N490" s="117">
        <v>15</v>
      </c>
      <c r="O490" s="117">
        <v>16</v>
      </c>
      <c r="P490" s="117"/>
      <c r="Q490" s="117"/>
      <c r="R490" s="119"/>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c r="AW490" s="101"/>
      <c r="AX490" s="101"/>
      <c r="AY490" s="101"/>
      <c r="AZ490" s="101"/>
      <c r="BA490" s="101"/>
      <c r="BB490" s="101"/>
      <c r="BC490" s="101"/>
      <c r="BD490" s="101"/>
      <c r="BE490" s="101"/>
      <c r="BF490" s="101"/>
      <c r="BG490" s="101"/>
      <c r="BH490" s="101"/>
      <c r="BI490" s="101"/>
      <c r="BJ490" s="101"/>
      <c r="BK490" s="101"/>
      <c r="BL490" s="101"/>
      <c r="BM490" s="101"/>
      <c r="BN490" s="101"/>
      <c r="BO490" s="101"/>
      <c r="BP490" s="101"/>
      <c r="BQ490" s="101"/>
      <c r="BR490" s="101"/>
      <c r="BS490" s="101"/>
      <c r="BT490" s="101"/>
    </row>
    <row r="491" spans="1:72" ht="12" customHeight="1">
      <c r="A491" s="120"/>
      <c r="B491" s="180" t="s">
        <v>242</v>
      </c>
      <c r="C491" s="157"/>
      <c r="D491" s="158"/>
      <c r="E491" s="158"/>
      <c r="F491" s="158"/>
      <c r="G491" s="158"/>
      <c r="H491" s="158"/>
      <c r="I491" s="158"/>
      <c r="J491" s="158"/>
      <c r="K491" s="158"/>
      <c r="L491" s="158"/>
      <c r="M491" s="158"/>
      <c r="N491" s="158"/>
      <c r="O491" s="158"/>
      <c r="P491" s="158"/>
      <c r="Q491" s="158"/>
      <c r="R491" s="159"/>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c r="AW491" s="101"/>
      <c r="AX491" s="101"/>
      <c r="AY491" s="101"/>
      <c r="AZ491" s="101"/>
      <c r="BA491" s="101"/>
      <c r="BB491" s="101"/>
      <c r="BC491" s="101"/>
      <c r="BD491" s="101"/>
      <c r="BE491" s="101"/>
      <c r="BF491" s="101"/>
      <c r="BG491" s="101"/>
      <c r="BH491" s="101"/>
      <c r="BI491" s="101"/>
      <c r="BJ491" s="101"/>
      <c r="BK491" s="101"/>
      <c r="BL491" s="101"/>
      <c r="BM491" s="101"/>
      <c r="BN491" s="101"/>
      <c r="BO491" s="101"/>
      <c r="BP491" s="101"/>
      <c r="BQ491" s="101"/>
      <c r="BR491" s="101"/>
      <c r="BS491" s="101"/>
      <c r="BT491" s="101"/>
    </row>
    <row r="492" spans="1:72" ht="12" customHeight="1">
      <c r="A492" s="120"/>
      <c r="B492" s="180" t="s">
        <v>243</v>
      </c>
      <c r="C492" s="157"/>
      <c r="D492" s="158"/>
      <c r="E492" s="158">
        <v>1</v>
      </c>
      <c r="F492" s="158"/>
      <c r="G492" s="158"/>
      <c r="H492" s="158"/>
      <c r="I492" s="158">
        <v>2</v>
      </c>
      <c r="J492" s="158">
        <v>1</v>
      </c>
      <c r="K492" s="158">
        <v>1</v>
      </c>
      <c r="L492" s="158">
        <v>2</v>
      </c>
      <c r="M492" s="158"/>
      <c r="N492" s="158"/>
      <c r="O492" s="158"/>
      <c r="P492" s="158"/>
      <c r="Q492" s="158">
        <v>1</v>
      </c>
      <c r="R492" s="159"/>
      <c r="S492" s="101"/>
      <c r="T492" s="101"/>
      <c r="U492" s="101"/>
      <c r="V492" s="101"/>
      <c r="W492" s="101"/>
      <c r="X492" s="101"/>
      <c r="Y492" s="101"/>
      <c r="Z492" s="101"/>
      <c r="AA492" s="101"/>
      <c r="AB492" s="101"/>
      <c r="AC492" s="101"/>
      <c r="AD492" s="101"/>
      <c r="AE492" s="101"/>
      <c r="AF492" s="101"/>
      <c r="AG492" s="101"/>
      <c r="AH492" s="101"/>
      <c r="AI492" s="101"/>
      <c r="AJ492" s="101"/>
      <c r="AK492" s="101"/>
      <c r="AL492" s="101"/>
      <c r="AM492" s="101"/>
      <c r="AN492" s="101"/>
      <c r="AO492" s="101"/>
      <c r="AP492" s="101"/>
      <c r="AQ492" s="101"/>
      <c r="AR492" s="101"/>
      <c r="AS492" s="101"/>
      <c r="AT492" s="101"/>
      <c r="AU492" s="101"/>
      <c r="AV492" s="101"/>
      <c r="AW492" s="101"/>
      <c r="AX492" s="101"/>
      <c r="AY492" s="101"/>
      <c r="AZ492" s="101"/>
      <c r="BA492" s="101"/>
      <c r="BB492" s="101"/>
      <c r="BC492" s="101"/>
      <c r="BD492" s="101"/>
      <c r="BE492" s="101"/>
      <c r="BF492" s="101"/>
      <c r="BG492" s="101"/>
      <c r="BH492" s="101"/>
      <c r="BI492" s="101"/>
      <c r="BJ492" s="101"/>
      <c r="BK492" s="101"/>
      <c r="BL492" s="101"/>
      <c r="BM492" s="101"/>
      <c r="BN492" s="101"/>
      <c r="BO492" s="101"/>
      <c r="BP492" s="101"/>
      <c r="BQ492" s="101"/>
      <c r="BR492" s="101"/>
      <c r="BS492" s="101"/>
      <c r="BT492" s="101"/>
    </row>
    <row r="493" spans="1:72" ht="12" customHeight="1">
      <c r="A493" s="120"/>
      <c r="B493" s="180" t="s">
        <v>244</v>
      </c>
      <c r="C493" s="157"/>
      <c r="D493" s="158"/>
      <c r="E493" s="158"/>
      <c r="F493" s="158"/>
      <c r="G493" s="158"/>
      <c r="H493" s="158"/>
      <c r="I493" s="158"/>
      <c r="J493" s="158"/>
      <c r="K493" s="158"/>
      <c r="L493" s="158"/>
      <c r="M493" s="158"/>
      <c r="N493" s="158"/>
      <c r="O493" s="158"/>
      <c r="P493" s="158"/>
      <c r="Q493" s="158"/>
      <c r="R493" s="159"/>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c r="AX493" s="101"/>
      <c r="AY493" s="101"/>
      <c r="AZ493" s="101"/>
      <c r="BA493" s="101"/>
      <c r="BB493" s="101"/>
      <c r="BC493" s="101"/>
      <c r="BD493" s="101"/>
      <c r="BE493" s="101"/>
      <c r="BF493" s="101"/>
      <c r="BG493" s="101"/>
      <c r="BH493" s="101"/>
      <c r="BI493" s="101"/>
      <c r="BJ493" s="101"/>
      <c r="BK493" s="101"/>
      <c r="BL493" s="101"/>
      <c r="BM493" s="101"/>
      <c r="BN493" s="101"/>
      <c r="BO493" s="101"/>
      <c r="BP493" s="101"/>
      <c r="BQ493" s="101"/>
      <c r="BR493" s="101"/>
      <c r="BS493" s="101"/>
      <c r="BT493" s="101"/>
    </row>
    <row r="494" spans="1:72" ht="12" customHeight="1">
      <c r="A494" s="120"/>
      <c r="B494" s="116" t="s">
        <v>248</v>
      </c>
      <c r="C494" s="126"/>
      <c r="D494" s="101"/>
      <c r="E494" s="101"/>
      <c r="F494" s="101"/>
      <c r="G494" s="101"/>
      <c r="H494" s="101"/>
      <c r="I494" s="101">
        <v>1</v>
      </c>
      <c r="J494" s="101"/>
      <c r="K494" s="101"/>
      <c r="L494" s="101"/>
      <c r="M494" s="101"/>
      <c r="N494" s="101"/>
      <c r="O494" s="101"/>
      <c r="P494" s="101"/>
      <c r="Q494" s="101"/>
      <c r="R494" s="128"/>
      <c r="S494" s="101"/>
      <c r="T494" s="101"/>
      <c r="U494" s="101"/>
      <c r="V494" s="101"/>
      <c r="W494" s="101"/>
      <c r="X494" s="101"/>
      <c r="Y494" s="101"/>
      <c r="Z494" s="101"/>
      <c r="AA494" s="101"/>
      <c r="AB494" s="101"/>
      <c r="AC494" s="101"/>
      <c r="AD494" s="101"/>
      <c r="AE494" s="101"/>
      <c r="AF494" s="101"/>
      <c r="AG494" s="101"/>
      <c r="AH494" s="101"/>
      <c r="AI494" s="101"/>
      <c r="AJ494" s="101"/>
      <c r="AK494" s="101"/>
      <c r="AL494" s="101"/>
      <c r="AM494" s="101"/>
      <c r="AN494" s="101"/>
      <c r="AO494" s="101"/>
      <c r="AP494" s="101"/>
      <c r="AQ494" s="101"/>
      <c r="AR494" s="101"/>
      <c r="AS494" s="101"/>
      <c r="AT494" s="101"/>
      <c r="AU494" s="101"/>
      <c r="AV494" s="101"/>
      <c r="AW494" s="101"/>
      <c r="AX494" s="101"/>
      <c r="AY494" s="101"/>
      <c r="AZ494" s="101"/>
      <c r="BA494" s="101"/>
      <c r="BB494" s="101"/>
      <c r="BC494" s="101"/>
      <c r="BD494" s="101"/>
      <c r="BE494" s="101"/>
      <c r="BF494" s="101"/>
      <c r="BG494" s="101"/>
      <c r="BH494" s="101"/>
      <c r="BI494" s="101"/>
      <c r="BJ494" s="101"/>
      <c r="BK494" s="101"/>
      <c r="BL494" s="101"/>
      <c r="BM494" s="101"/>
      <c r="BN494" s="101"/>
      <c r="BO494" s="101"/>
      <c r="BP494" s="101"/>
      <c r="BQ494" s="101"/>
      <c r="BR494" s="101"/>
      <c r="BS494" s="101"/>
      <c r="BT494" s="101"/>
    </row>
    <row r="495" spans="1:72" ht="12" customHeight="1">
      <c r="A495" s="120"/>
      <c r="B495" s="116" t="s">
        <v>246</v>
      </c>
      <c r="C495" s="126"/>
      <c r="D495" s="101"/>
      <c r="E495" s="101"/>
      <c r="F495" s="101"/>
      <c r="G495" s="101"/>
      <c r="H495" s="101"/>
      <c r="I495" s="101"/>
      <c r="J495" s="101"/>
      <c r="K495" s="101"/>
      <c r="L495" s="101"/>
      <c r="M495" s="101"/>
      <c r="N495" s="101"/>
      <c r="O495" s="101"/>
      <c r="P495" s="101"/>
      <c r="Q495" s="101"/>
      <c r="R495" s="128"/>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c r="AW495" s="101"/>
      <c r="AX495" s="101"/>
      <c r="AY495" s="101"/>
      <c r="AZ495" s="101"/>
      <c r="BA495" s="101"/>
      <c r="BB495" s="101"/>
      <c r="BC495" s="101"/>
      <c r="BD495" s="101"/>
      <c r="BE495" s="101"/>
      <c r="BF495" s="101"/>
      <c r="BG495" s="101"/>
      <c r="BH495" s="101"/>
      <c r="BI495" s="101"/>
      <c r="BJ495" s="101"/>
      <c r="BK495" s="101"/>
      <c r="BL495" s="101"/>
      <c r="BM495" s="101"/>
      <c r="BN495" s="101"/>
      <c r="BO495" s="101"/>
      <c r="BP495" s="101"/>
      <c r="BQ495" s="101"/>
      <c r="BR495" s="101"/>
      <c r="BS495" s="101"/>
      <c r="BT495" s="101"/>
    </row>
    <row r="496" spans="1:72" ht="12" customHeight="1">
      <c r="A496" s="120"/>
      <c r="B496" s="180" t="s">
        <v>320</v>
      </c>
      <c r="C496" s="157"/>
      <c r="D496" s="158"/>
      <c r="E496" s="158"/>
      <c r="F496" s="158"/>
      <c r="G496" s="158"/>
      <c r="H496" s="158"/>
      <c r="I496" s="158"/>
      <c r="J496" s="158"/>
      <c r="K496" s="158"/>
      <c r="L496" s="158"/>
      <c r="M496" s="158">
        <v>1</v>
      </c>
      <c r="N496" s="158"/>
      <c r="O496" s="158"/>
      <c r="P496" s="158"/>
      <c r="Q496" s="158"/>
      <c r="R496" s="159"/>
      <c r="S496" s="101"/>
      <c r="T496" s="101"/>
      <c r="U496" s="101"/>
      <c r="V496" s="101"/>
      <c r="W496" s="101"/>
      <c r="X496" s="101"/>
      <c r="Y496" s="101"/>
      <c r="Z496" s="101"/>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V496" s="101"/>
      <c r="AW496" s="101"/>
      <c r="AX496" s="101"/>
      <c r="AY496" s="101"/>
      <c r="AZ496" s="101"/>
      <c r="BA496" s="101"/>
      <c r="BB496" s="101"/>
      <c r="BC496" s="101"/>
      <c r="BD496" s="101"/>
      <c r="BE496" s="101"/>
      <c r="BF496" s="101"/>
      <c r="BG496" s="101"/>
      <c r="BH496" s="101"/>
      <c r="BI496" s="101"/>
      <c r="BJ496" s="101"/>
      <c r="BK496" s="101"/>
      <c r="BL496" s="101"/>
      <c r="BM496" s="101"/>
      <c r="BN496" s="101"/>
      <c r="BO496" s="101"/>
      <c r="BP496" s="101"/>
      <c r="BQ496" s="101"/>
      <c r="BR496" s="101"/>
      <c r="BS496" s="101"/>
      <c r="BT496" s="101"/>
    </row>
    <row r="497" spans="1:72" ht="12" customHeight="1">
      <c r="A497" s="120"/>
      <c r="B497" s="121" t="s">
        <v>238</v>
      </c>
      <c r="C497" s="122"/>
      <c r="D497" s="123"/>
      <c r="E497" s="123">
        <v>8</v>
      </c>
      <c r="F497" s="123">
        <v>5</v>
      </c>
      <c r="G497" s="123"/>
      <c r="H497" s="123"/>
      <c r="I497" s="123">
        <v>6</v>
      </c>
      <c r="J497" s="123"/>
      <c r="K497" s="123">
        <v>3</v>
      </c>
      <c r="L497" s="123">
        <v>1</v>
      </c>
      <c r="M497" s="123">
        <v>2</v>
      </c>
      <c r="N497" s="123">
        <v>1</v>
      </c>
      <c r="O497" s="123"/>
      <c r="P497" s="123"/>
      <c r="Q497" s="123"/>
      <c r="R497" s="124"/>
      <c r="S497" s="101"/>
      <c r="T497" s="101"/>
      <c r="U497" s="101"/>
      <c r="V497" s="101"/>
      <c r="W497" s="101"/>
      <c r="X497" s="101"/>
      <c r="Y497" s="101"/>
      <c r="Z497" s="101"/>
      <c r="AA497" s="101"/>
      <c r="AB497" s="101"/>
      <c r="AC497" s="101"/>
      <c r="AD497" s="101"/>
      <c r="AE497" s="101"/>
      <c r="AF497" s="101"/>
      <c r="AG497" s="101"/>
      <c r="AH497" s="101"/>
      <c r="AI497" s="101"/>
      <c r="AJ497" s="101"/>
      <c r="AK497" s="101"/>
      <c r="AL497" s="101"/>
      <c r="AM497" s="101"/>
      <c r="AN497" s="101"/>
      <c r="AO497" s="101"/>
      <c r="AP497" s="101"/>
      <c r="AQ497" s="101"/>
      <c r="AR497" s="101"/>
      <c r="AS497" s="101"/>
      <c r="AT497" s="101"/>
      <c r="AU497" s="101"/>
      <c r="AV497" s="101"/>
      <c r="AW497" s="101"/>
      <c r="AX497" s="101"/>
      <c r="AY497" s="101"/>
      <c r="AZ497" s="101"/>
      <c r="BA497" s="101"/>
      <c r="BB497" s="101"/>
      <c r="BC497" s="101"/>
      <c r="BD497" s="101"/>
      <c r="BE497" s="101"/>
      <c r="BF497" s="101"/>
      <c r="BG497" s="101"/>
      <c r="BH497" s="101"/>
      <c r="BI497" s="101"/>
      <c r="BJ497" s="101"/>
      <c r="BK497" s="101"/>
      <c r="BL497" s="101"/>
      <c r="BM497" s="101"/>
      <c r="BN497" s="101"/>
      <c r="BO497" s="101"/>
      <c r="BP497" s="101"/>
      <c r="BQ497" s="101"/>
      <c r="BR497" s="101"/>
      <c r="BS497" s="101"/>
      <c r="BT497" s="101"/>
    </row>
    <row r="498" spans="1:72" ht="12" customHeight="1">
      <c r="A498" s="120"/>
      <c r="B498" s="121" t="s">
        <v>239</v>
      </c>
      <c r="C498" s="122"/>
      <c r="D498" s="123"/>
      <c r="E498" s="123"/>
      <c r="F498" s="123"/>
      <c r="G498" s="123"/>
      <c r="H498" s="123"/>
      <c r="I498" s="123"/>
      <c r="J498" s="123"/>
      <c r="K498" s="123">
        <v>1</v>
      </c>
      <c r="L498" s="123"/>
      <c r="M498" s="123"/>
      <c r="N498" s="123"/>
      <c r="O498" s="123"/>
      <c r="P498" s="123"/>
      <c r="Q498" s="123"/>
      <c r="R498" s="124"/>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c r="BQ498" s="101"/>
      <c r="BR498" s="101"/>
      <c r="BS498" s="101"/>
      <c r="BT498" s="101"/>
    </row>
    <row r="499" spans="1:72" ht="12" customHeight="1">
      <c r="A499" s="120"/>
      <c r="B499" s="116" t="s">
        <v>301</v>
      </c>
      <c r="C499" s="126"/>
      <c r="D499" s="101"/>
      <c r="E499" s="101">
        <v>8</v>
      </c>
      <c r="F499" s="101">
        <v>3</v>
      </c>
      <c r="G499" s="101">
        <v>1</v>
      </c>
      <c r="H499" s="101"/>
      <c r="I499" s="101">
        <v>4</v>
      </c>
      <c r="J499" s="101">
        <v>1</v>
      </c>
      <c r="K499" s="101">
        <v>2</v>
      </c>
      <c r="L499" s="101">
        <v>1</v>
      </c>
      <c r="M499" s="101">
        <v>3</v>
      </c>
      <c r="N499" s="101">
        <v>3</v>
      </c>
      <c r="O499" s="101"/>
      <c r="P499" s="101"/>
      <c r="Q499" s="101">
        <v>2</v>
      </c>
      <c r="R499" s="128"/>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c r="AW499" s="101"/>
      <c r="AX499" s="101"/>
      <c r="AY499" s="101"/>
      <c r="AZ499" s="101"/>
      <c r="BA499" s="101"/>
      <c r="BB499" s="101"/>
      <c r="BC499" s="101"/>
      <c r="BD499" s="101"/>
      <c r="BE499" s="101"/>
      <c r="BF499" s="101"/>
      <c r="BG499" s="101"/>
      <c r="BH499" s="101"/>
      <c r="BI499" s="101"/>
      <c r="BJ499" s="101"/>
      <c r="BK499" s="101"/>
      <c r="BL499" s="101"/>
      <c r="BM499" s="101"/>
      <c r="BN499" s="101"/>
      <c r="BO499" s="101"/>
      <c r="BP499" s="101"/>
      <c r="BQ499" s="101"/>
      <c r="BR499" s="101"/>
      <c r="BS499" s="101"/>
      <c r="BT499" s="101"/>
    </row>
    <row r="500" spans="1:72" ht="12" customHeight="1">
      <c r="A500" s="120"/>
      <c r="B500" s="116" t="s">
        <v>302</v>
      </c>
      <c r="C500" s="126"/>
      <c r="D500" s="101"/>
      <c r="E500" s="101"/>
      <c r="F500" s="101"/>
      <c r="G500" s="101"/>
      <c r="H500" s="101"/>
      <c r="I500" s="101"/>
      <c r="J500" s="101"/>
      <c r="K500" s="101"/>
      <c r="L500" s="101"/>
      <c r="M500" s="101"/>
      <c r="N500" s="101"/>
      <c r="O500" s="101"/>
      <c r="P500" s="101"/>
      <c r="Q500" s="101"/>
      <c r="R500" s="128"/>
      <c r="S500" s="101"/>
      <c r="T500" s="101"/>
      <c r="U500" s="101"/>
      <c r="V500" s="101"/>
      <c r="W500" s="101"/>
      <c r="X500" s="101"/>
      <c r="Y500" s="101"/>
      <c r="Z500" s="101"/>
      <c r="AA500" s="101"/>
      <c r="AB500" s="101"/>
      <c r="AC500" s="101"/>
      <c r="AD500" s="101"/>
      <c r="AE500" s="101"/>
      <c r="AF500" s="101"/>
      <c r="AG500" s="101"/>
      <c r="AH500" s="101"/>
      <c r="AI500" s="101"/>
      <c r="AJ500" s="101"/>
      <c r="AK500" s="101"/>
      <c r="AL500" s="101"/>
      <c r="AM500" s="101"/>
      <c r="AN500" s="101"/>
      <c r="AO500" s="101"/>
      <c r="AP500" s="101"/>
      <c r="AQ500" s="101"/>
      <c r="AR500" s="101"/>
      <c r="AS500" s="101"/>
      <c r="AT500" s="101"/>
      <c r="AU500" s="101"/>
      <c r="AV500" s="101"/>
      <c r="AW500" s="101"/>
      <c r="AX500" s="101"/>
      <c r="AY500" s="101"/>
      <c r="AZ500" s="101"/>
      <c r="BA500" s="101"/>
      <c r="BB500" s="101"/>
      <c r="BC500" s="101"/>
      <c r="BD500" s="101"/>
      <c r="BE500" s="101"/>
      <c r="BF500" s="101"/>
      <c r="BG500" s="101"/>
      <c r="BH500" s="101"/>
      <c r="BI500" s="101"/>
      <c r="BJ500" s="101"/>
      <c r="BK500" s="101"/>
      <c r="BL500" s="101"/>
      <c r="BM500" s="101"/>
      <c r="BN500" s="101"/>
      <c r="BO500" s="101"/>
      <c r="BP500" s="101"/>
      <c r="BQ500" s="101"/>
      <c r="BR500" s="101"/>
      <c r="BS500" s="101"/>
      <c r="BT500" s="101"/>
    </row>
    <row r="501" spans="1:72" ht="12" customHeight="1">
      <c r="A501" s="120"/>
      <c r="B501" s="121" t="s">
        <v>303</v>
      </c>
      <c r="C501" s="122"/>
      <c r="D501" s="123"/>
      <c r="E501" s="123">
        <v>702</v>
      </c>
      <c r="F501" s="123">
        <v>143</v>
      </c>
      <c r="G501" s="123">
        <v>153</v>
      </c>
      <c r="H501" s="123"/>
      <c r="I501" s="123">
        <v>157</v>
      </c>
      <c r="J501" s="123">
        <v>154</v>
      </c>
      <c r="K501" s="123">
        <v>101</v>
      </c>
      <c r="L501" s="123">
        <v>160</v>
      </c>
      <c r="M501" s="123">
        <v>155</v>
      </c>
      <c r="N501" s="123">
        <v>120</v>
      </c>
      <c r="O501" s="123">
        <v>161</v>
      </c>
      <c r="P501" s="123">
        <v>115</v>
      </c>
      <c r="Q501" s="123">
        <v>107</v>
      </c>
      <c r="R501" s="124"/>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01"/>
      <c r="AW501" s="101"/>
      <c r="AX501" s="101"/>
      <c r="AY501" s="101"/>
      <c r="AZ501" s="101"/>
      <c r="BA501" s="101"/>
      <c r="BB501" s="101"/>
      <c r="BC501" s="101"/>
      <c r="BD501" s="101"/>
      <c r="BE501" s="101"/>
      <c r="BF501" s="101"/>
      <c r="BG501" s="101"/>
      <c r="BH501" s="101"/>
      <c r="BI501" s="101"/>
      <c r="BJ501" s="101"/>
      <c r="BK501" s="101"/>
      <c r="BL501" s="101"/>
      <c r="BM501" s="101"/>
      <c r="BN501" s="101"/>
      <c r="BO501" s="101"/>
      <c r="BP501" s="101"/>
      <c r="BQ501" s="101"/>
      <c r="BR501" s="101"/>
      <c r="BS501" s="101"/>
      <c r="BT501" s="101"/>
    </row>
    <row r="502" spans="1:72" ht="12" customHeight="1">
      <c r="A502" s="120"/>
      <c r="B502" s="116" t="s">
        <v>250</v>
      </c>
      <c r="C502" s="126"/>
      <c r="D502" s="101"/>
      <c r="E502" s="101">
        <v>97</v>
      </c>
      <c r="F502" s="101">
        <v>7</v>
      </c>
      <c r="G502" s="101"/>
      <c r="H502" s="101"/>
      <c r="I502" s="101">
        <v>28</v>
      </c>
      <c r="J502" s="101">
        <v>19</v>
      </c>
      <c r="K502" s="101">
        <v>5</v>
      </c>
      <c r="L502" s="101">
        <v>3</v>
      </c>
      <c r="M502" s="101">
        <v>6</v>
      </c>
      <c r="N502" s="101">
        <v>11</v>
      </c>
      <c r="O502" s="101"/>
      <c r="P502" s="101"/>
      <c r="Q502" s="101">
        <v>1</v>
      </c>
      <c r="R502" s="128"/>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c r="AW502" s="101"/>
      <c r="AX502" s="101"/>
      <c r="AY502" s="101"/>
      <c r="AZ502" s="101"/>
      <c r="BA502" s="101"/>
      <c r="BB502" s="101"/>
      <c r="BC502" s="101"/>
      <c r="BD502" s="101"/>
      <c r="BE502" s="101"/>
      <c r="BF502" s="101"/>
      <c r="BG502" s="101"/>
      <c r="BH502" s="101"/>
      <c r="BI502" s="101"/>
      <c r="BJ502" s="101"/>
      <c r="BK502" s="101"/>
      <c r="BL502" s="101"/>
      <c r="BM502" s="101"/>
      <c r="BN502" s="101"/>
      <c r="BO502" s="101"/>
      <c r="BP502" s="101"/>
      <c r="BQ502" s="101"/>
      <c r="BR502" s="101"/>
      <c r="BS502" s="101"/>
      <c r="BT502" s="101"/>
    </row>
    <row r="503" spans="1:72" ht="12" customHeight="1">
      <c r="A503" s="120"/>
      <c r="B503" s="116" t="s">
        <v>251</v>
      </c>
      <c r="C503" s="126"/>
      <c r="D503" s="101"/>
      <c r="E503" s="101"/>
      <c r="F503" s="101"/>
      <c r="G503" s="101"/>
      <c r="H503" s="101"/>
      <c r="I503" s="101"/>
      <c r="J503" s="101"/>
      <c r="K503" s="101"/>
      <c r="L503" s="101"/>
      <c r="M503" s="101"/>
      <c r="N503" s="101"/>
      <c r="O503" s="101"/>
      <c r="P503" s="101"/>
      <c r="Q503" s="101"/>
      <c r="R503" s="128"/>
      <c r="S503" s="101"/>
      <c r="T503" s="101"/>
      <c r="U503" s="101"/>
      <c r="V503" s="101"/>
      <c r="W503" s="101"/>
      <c r="X503" s="101"/>
      <c r="Y503" s="101"/>
      <c r="Z503" s="101"/>
      <c r="AA503" s="101"/>
      <c r="AB503" s="101"/>
      <c r="AC503" s="101"/>
      <c r="AD503" s="101"/>
      <c r="AE503" s="101"/>
      <c r="AF503" s="101"/>
      <c r="AG503" s="101"/>
      <c r="AH503" s="101"/>
      <c r="AI503" s="101"/>
      <c r="AJ503" s="101"/>
      <c r="AK503" s="101"/>
      <c r="AL503" s="101"/>
      <c r="AM503" s="101"/>
      <c r="AN503" s="101"/>
      <c r="AO503" s="101"/>
      <c r="AP503" s="101"/>
      <c r="AQ503" s="101"/>
      <c r="AR503" s="101"/>
      <c r="AS503" s="101"/>
      <c r="AT503" s="101"/>
      <c r="AU503" s="101"/>
      <c r="AV503" s="101"/>
      <c r="AW503" s="101"/>
      <c r="AX503" s="101"/>
      <c r="AY503" s="101"/>
      <c r="AZ503" s="101"/>
      <c r="BA503" s="101"/>
      <c r="BB503" s="101"/>
      <c r="BC503" s="101"/>
      <c r="BD503" s="101"/>
      <c r="BE503" s="101"/>
      <c r="BF503" s="101"/>
      <c r="BG503" s="101"/>
      <c r="BH503" s="101"/>
      <c r="BI503" s="101"/>
      <c r="BJ503" s="101"/>
      <c r="BK503" s="101"/>
      <c r="BL503" s="101"/>
      <c r="BM503" s="101"/>
      <c r="BN503" s="101"/>
      <c r="BO503" s="101"/>
      <c r="BP503" s="101"/>
      <c r="BQ503" s="101"/>
      <c r="BR503" s="101"/>
      <c r="BS503" s="101"/>
      <c r="BT503" s="101"/>
    </row>
    <row r="504" spans="1:72" ht="12" customHeight="1">
      <c r="A504" s="120"/>
      <c r="B504" s="116" t="s">
        <v>252</v>
      </c>
      <c r="C504" s="126"/>
      <c r="D504" s="101"/>
      <c r="E504" s="101"/>
      <c r="F504" s="101"/>
      <c r="G504" s="101"/>
      <c r="H504" s="101"/>
      <c r="I504" s="101"/>
      <c r="J504" s="101"/>
      <c r="K504" s="101"/>
      <c r="L504" s="101"/>
      <c r="M504" s="101"/>
      <c r="N504" s="101"/>
      <c r="O504" s="101"/>
      <c r="P504" s="101"/>
      <c r="Q504" s="101"/>
      <c r="R504" s="128"/>
      <c r="S504" s="101"/>
      <c r="T504" s="101"/>
      <c r="U504" s="101"/>
      <c r="V504" s="101"/>
      <c r="W504" s="101"/>
      <c r="X504" s="101"/>
      <c r="Y504" s="101"/>
      <c r="Z504" s="101"/>
      <c r="AA504" s="101"/>
      <c r="AB504" s="101"/>
      <c r="AC504" s="101"/>
      <c r="AD504" s="101"/>
      <c r="AE504" s="101"/>
      <c r="AF504" s="101"/>
      <c r="AG504" s="101"/>
      <c r="AH504" s="101"/>
      <c r="AI504" s="101"/>
      <c r="AJ504" s="101"/>
      <c r="AK504" s="101"/>
      <c r="AL504" s="101"/>
      <c r="AM504" s="101"/>
      <c r="AN504" s="101"/>
      <c r="AO504" s="101"/>
      <c r="AP504" s="101"/>
      <c r="AQ504" s="101"/>
      <c r="AR504" s="101"/>
      <c r="AS504" s="101"/>
      <c r="AT504" s="101"/>
      <c r="AU504" s="101"/>
      <c r="AV504" s="101"/>
      <c r="AW504" s="101"/>
      <c r="AX504" s="101"/>
      <c r="AY504" s="101"/>
      <c r="AZ504" s="101"/>
      <c r="BA504" s="101"/>
      <c r="BB504" s="101"/>
      <c r="BC504" s="101"/>
      <c r="BD504" s="101"/>
      <c r="BE504" s="101"/>
      <c r="BF504" s="101"/>
      <c r="BG504" s="101"/>
      <c r="BH504" s="101"/>
      <c r="BI504" s="101"/>
      <c r="BJ504" s="101"/>
      <c r="BK504" s="101"/>
      <c r="BL504" s="101"/>
      <c r="BM504" s="101"/>
      <c r="BN504" s="101"/>
      <c r="BO504" s="101"/>
      <c r="BP504" s="101"/>
      <c r="BQ504" s="101"/>
      <c r="BR504" s="101"/>
      <c r="BS504" s="101"/>
      <c r="BT504" s="101"/>
    </row>
    <row r="505" spans="1:72" ht="12" customHeight="1">
      <c r="A505" s="120"/>
      <c r="B505" s="116" t="s">
        <v>253</v>
      </c>
      <c r="C505" s="126"/>
      <c r="D505" s="101"/>
      <c r="E505" s="101"/>
      <c r="F505" s="101"/>
      <c r="G505" s="101"/>
      <c r="H505" s="101"/>
      <c r="I505" s="101"/>
      <c r="J505" s="101"/>
      <c r="K505" s="101"/>
      <c r="L505" s="101"/>
      <c r="M505" s="101"/>
      <c r="N505" s="101"/>
      <c r="O505" s="101"/>
      <c r="P505" s="101"/>
      <c r="Q505" s="101"/>
      <c r="R505" s="128"/>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c r="AW505" s="101"/>
      <c r="AX505" s="101"/>
      <c r="AY505" s="101"/>
      <c r="AZ505" s="101"/>
      <c r="BA505" s="101"/>
      <c r="BB505" s="101"/>
      <c r="BC505" s="101"/>
      <c r="BD505" s="101"/>
      <c r="BE505" s="101"/>
      <c r="BF505" s="101"/>
      <c r="BG505" s="101"/>
      <c r="BH505" s="101"/>
      <c r="BI505" s="101"/>
      <c r="BJ505" s="101"/>
      <c r="BK505" s="101"/>
      <c r="BL505" s="101"/>
      <c r="BM505" s="101"/>
      <c r="BN505" s="101"/>
      <c r="BO505" s="101"/>
      <c r="BP505" s="101"/>
      <c r="BQ505" s="101"/>
      <c r="BR505" s="101"/>
      <c r="BS505" s="101"/>
      <c r="BT505" s="101"/>
    </row>
    <row r="506" spans="1:72" ht="12" customHeight="1">
      <c r="A506" s="120"/>
      <c r="B506" s="116" t="s">
        <v>254</v>
      </c>
      <c r="C506" s="126"/>
      <c r="D506" s="101"/>
      <c r="E506" s="101"/>
      <c r="F506" s="101"/>
      <c r="G506" s="101"/>
      <c r="H506" s="101"/>
      <c r="I506" s="101"/>
      <c r="J506" s="101"/>
      <c r="K506" s="101"/>
      <c r="L506" s="101"/>
      <c r="M506" s="101"/>
      <c r="N506" s="101"/>
      <c r="O506" s="101"/>
      <c r="P506" s="101"/>
      <c r="Q506" s="101"/>
      <c r="R506" s="128"/>
      <c r="S506" s="101"/>
      <c r="T506" s="101"/>
      <c r="U506" s="101"/>
      <c r="V506" s="101"/>
      <c r="W506" s="101"/>
      <c r="X506" s="101"/>
      <c r="Y506" s="101"/>
      <c r="Z506" s="101"/>
      <c r="AA506" s="101"/>
      <c r="AB506" s="101"/>
      <c r="AC506" s="101"/>
      <c r="AD506" s="101"/>
      <c r="AE506" s="101"/>
      <c r="AF506" s="101"/>
      <c r="AG506" s="101"/>
      <c r="AH506" s="101"/>
      <c r="AI506" s="101"/>
      <c r="AJ506" s="101"/>
      <c r="AK506" s="101"/>
      <c r="AL506" s="101"/>
      <c r="AM506" s="101"/>
      <c r="AN506" s="101"/>
      <c r="AO506" s="101"/>
      <c r="AP506" s="101"/>
      <c r="AQ506" s="101"/>
      <c r="AR506" s="101"/>
      <c r="AS506" s="101"/>
      <c r="AT506" s="101"/>
      <c r="AU506" s="101"/>
      <c r="AV506" s="101"/>
      <c r="AW506" s="101"/>
      <c r="AX506" s="101"/>
      <c r="AY506" s="101"/>
      <c r="AZ506" s="101"/>
      <c r="BA506" s="101"/>
      <c r="BB506" s="101"/>
      <c r="BC506" s="101"/>
      <c r="BD506" s="101"/>
      <c r="BE506" s="101"/>
      <c r="BF506" s="101"/>
      <c r="BG506" s="101"/>
      <c r="BH506" s="101"/>
      <c r="BI506" s="101"/>
      <c r="BJ506" s="101"/>
      <c r="BK506" s="101"/>
      <c r="BL506" s="101"/>
      <c r="BM506" s="101"/>
      <c r="BN506" s="101"/>
      <c r="BO506" s="101"/>
      <c r="BP506" s="101"/>
      <c r="BQ506" s="101"/>
      <c r="BR506" s="101"/>
      <c r="BS506" s="101"/>
      <c r="BT506" s="101"/>
    </row>
    <row r="507" spans="1:72" ht="12" customHeight="1">
      <c r="A507" s="120"/>
      <c r="B507" s="116" t="s">
        <v>255</v>
      </c>
      <c r="C507" s="126"/>
      <c r="D507" s="101"/>
      <c r="E507" s="101"/>
      <c r="F507" s="101"/>
      <c r="G507" s="101"/>
      <c r="H507" s="101"/>
      <c r="I507" s="101"/>
      <c r="J507" s="101"/>
      <c r="K507" s="101"/>
      <c r="L507" s="101"/>
      <c r="M507" s="101"/>
      <c r="N507" s="101"/>
      <c r="O507" s="101"/>
      <c r="P507" s="101"/>
      <c r="Q507" s="101"/>
      <c r="R507" s="128"/>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c r="AW507" s="101"/>
      <c r="AX507" s="101"/>
      <c r="AY507" s="101"/>
      <c r="AZ507" s="101"/>
      <c r="BA507" s="101"/>
      <c r="BB507" s="101"/>
      <c r="BC507" s="101"/>
      <c r="BD507" s="101"/>
      <c r="BE507" s="101"/>
      <c r="BF507" s="101"/>
      <c r="BG507" s="101"/>
      <c r="BH507" s="101"/>
      <c r="BI507" s="101"/>
      <c r="BJ507" s="101"/>
      <c r="BK507" s="101"/>
      <c r="BL507" s="101"/>
      <c r="BM507" s="101"/>
      <c r="BN507" s="101"/>
      <c r="BO507" s="101"/>
      <c r="BP507" s="101"/>
      <c r="BQ507" s="101"/>
      <c r="BR507" s="101"/>
      <c r="BS507" s="101"/>
      <c r="BT507" s="101"/>
    </row>
    <row r="508" spans="1:72" ht="12" customHeight="1">
      <c r="A508" s="120"/>
      <c r="B508" s="183" t="s">
        <v>256</v>
      </c>
      <c r="C508" s="168"/>
      <c r="D508" s="169"/>
      <c r="E508" s="169"/>
      <c r="F508" s="169"/>
      <c r="G508" s="169"/>
      <c r="H508" s="169"/>
      <c r="I508" s="169"/>
      <c r="J508" s="169"/>
      <c r="K508" s="169"/>
      <c r="L508" s="169"/>
      <c r="M508" s="169"/>
      <c r="N508" s="169"/>
      <c r="O508" s="169"/>
      <c r="P508" s="169"/>
      <c r="Q508" s="169"/>
      <c r="R508" s="170"/>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c r="AW508" s="101"/>
      <c r="AX508" s="101"/>
      <c r="AY508" s="101"/>
      <c r="AZ508" s="101"/>
      <c r="BA508" s="101"/>
      <c r="BB508" s="101"/>
      <c r="BC508" s="101"/>
      <c r="BD508" s="101"/>
      <c r="BE508" s="101"/>
      <c r="BF508" s="101"/>
      <c r="BG508" s="101"/>
      <c r="BH508" s="101"/>
      <c r="BI508" s="101"/>
      <c r="BJ508" s="101"/>
      <c r="BK508" s="101"/>
      <c r="BL508" s="101"/>
      <c r="BM508" s="101"/>
      <c r="BN508" s="101"/>
      <c r="BO508" s="101"/>
      <c r="BP508" s="101"/>
      <c r="BQ508" s="101"/>
      <c r="BR508" s="101"/>
      <c r="BS508" s="101"/>
      <c r="BT508" s="101"/>
    </row>
    <row r="509" spans="1:72" ht="12" customHeight="1">
      <c r="A509" s="120"/>
      <c r="B509" s="116" t="s">
        <v>10</v>
      </c>
      <c r="C509" s="126"/>
      <c r="D509" s="101"/>
      <c r="E509" s="101"/>
      <c r="F509" s="101"/>
      <c r="G509" s="101"/>
      <c r="H509" s="101"/>
      <c r="I509" s="101"/>
      <c r="J509" s="101"/>
      <c r="K509" s="101"/>
      <c r="L509" s="101"/>
      <c r="M509" s="101"/>
      <c r="N509" s="101"/>
      <c r="O509" s="101"/>
      <c r="P509" s="101"/>
      <c r="Q509" s="101"/>
      <c r="R509" s="128"/>
      <c r="S509" s="101"/>
      <c r="T509" s="101"/>
      <c r="U509" s="101"/>
      <c r="V509" s="101"/>
      <c r="W509" s="101"/>
      <c r="X509" s="101"/>
      <c r="Y509" s="101"/>
      <c r="Z509" s="101"/>
      <c r="AA509" s="101"/>
      <c r="AB509" s="101"/>
      <c r="AC509" s="101"/>
      <c r="AD509" s="101"/>
      <c r="AE509" s="101"/>
      <c r="AF509" s="101"/>
      <c r="AG509" s="101"/>
      <c r="AH509" s="101"/>
      <c r="AI509" s="101"/>
      <c r="AJ509" s="101"/>
      <c r="AK509" s="101"/>
      <c r="AL509" s="101"/>
      <c r="AM509" s="101"/>
      <c r="AN509" s="101"/>
      <c r="AO509" s="101"/>
      <c r="AP509" s="101"/>
      <c r="AQ509" s="101"/>
      <c r="AR509" s="101"/>
      <c r="AS509" s="101"/>
      <c r="AT509" s="101"/>
      <c r="AU509" s="101"/>
      <c r="AV509" s="101"/>
      <c r="AW509" s="101"/>
      <c r="AX509" s="101"/>
      <c r="AY509" s="101"/>
      <c r="AZ509" s="101"/>
      <c r="BA509" s="101"/>
      <c r="BB509" s="101"/>
      <c r="BC509" s="101"/>
      <c r="BD509" s="101"/>
      <c r="BE509" s="101"/>
      <c r="BF509" s="101"/>
      <c r="BG509" s="101"/>
      <c r="BH509" s="101"/>
      <c r="BI509" s="101"/>
      <c r="BJ509" s="101"/>
      <c r="BK509" s="101"/>
      <c r="BL509" s="101"/>
      <c r="BM509" s="101"/>
      <c r="BN509" s="101"/>
      <c r="BO509" s="101"/>
      <c r="BP509" s="101"/>
      <c r="BQ509" s="101"/>
      <c r="BR509" s="101"/>
      <c r="BS509" s="101"/>
      <c r="BT509" s="101"/>
    </row>
    <row r="510" spans="1:72" ht="12" customHeight="1">
      <c r="A510" s="120"/>
      <c r="B510" s="116" t="s">
        <v>263</v>
      </c>
      <c r="C510" s="126"/>
      <c r="D510" s="101"/>
      <c r="E510" s="101"/>
      <c r="F510" s="101"/>
      <c r="G510" s="101"/>
      <c r="H510" s="101"/>
      <c r="I510" s="101"/>
      <c r="J510" s="101"/>
      <c r="K510" s="101"/>
      <c r="L510" s="101"/>
      <c r="M510" s="101"/>
      <c r="N510" s="101"/>
      <c r="O510" s="101"/>
      <c r="P510" s="101"/>
      <c r="Q510" s="101"/>
      <c r="R510" s="128"/>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c r="AW510" s="101"/>
      <c r="AX510" s="101"/>
      <c r="AY510" s="101"/>
      <c r="AZ510" s="101"/>
      <c r="BA510" s="101"/>
      <c r="BB510" s="101"/>
      <c r="BC510" s="101"/>
      <c r="BD510" s="101"/>
      <c r="BE510" s="101"/>
      <c r="BF510" s="101"/>
      <c r="BG510" s="101"/>
      <c r="BH510" s="101"/>
      <c r="BI510" s="101"/>
      <c r="BJ510" s="101"/>
      <c r="BK510" s="101"/>
      <c r="BL510" s="101"/>
      <c r="BM510" s="101"/>
      <c r="BN510" s="101"/>
      <c r="BO510" s="101"/>
      <c r="BP510" s="101"/>
      <c r="BQ510" s="101"/>
      <c r="BR510" s="101"/>
      <c r="BS510" s="101"/>
      <c r="BT510" s="101"/>
    </row>
    <row r="511" spans="1:72" ht="12" customHeight="1">
      <c r="A511" s="120"/>
      <c r="B511" s="116" t="s">
        <v>259</v>
      </c>
      <c r="C511" s="126"/>
      <c r="D511" s="101"/>
      <c r="E511" s="101"/>
      <c r="F511" s="101"/>
      <c r="G511" s="101"/>
      <c r="H511" s="101"/>
      <c r="I511" s="101"/>
      <c r="J511" s="101"/>
      <c r="K511" s="101"/>
      <c r="L511" s="101"/>
      <c r="M511" s="101"/>
      <c r="N511" s="101"/>
      <c r="O511" s="101"/>
      <c r="P511" s="101"/>
      <c r="Q511" s="101"/>
      <c r="R511" s="128"/>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c r="AW511" s="101"/>
      <c r="AX511" s="101"/>
      <c r="AY511" s="101"/>
      <c r="AZ511" s="101"/>
      <c r="BA511" s="101"/>
      <c r="BB511" s="101"/>
      <c r="BC511" s="101"/>
      <c r="BD511" s="101"/>
      <c r="BE511" s="101"/>
      <c r="BF511" s="101"/>
      <c r="BG511" s="101"/>
      <c r="BH511" s="101"/>
      <c r="BI511" s="101"/>
      <c r="BJ511" s="101"/>
      <c r="BK511" s="101"/>
      <c r="BL511" s="101"/>
      <c r="BM511" s="101"/>
      <c r="BN511" s="101"/>
      <c r="BO511" s="101"/>
      <c r="BP511" s="101"/>
      <c r="BQ511" s="101"/>
      <c r="BR511" s="101"/>
      <c r="BS511" s="101"/>
      <c r="BT511" s="101"/>
    </row>
    <row r="512" spans="1:72" ht="12" customHeight="1">
      <c r="A512" s="120"/>
      <c r="B512" s="116" t="s">
        <v>13</v>
      </c>
      <c r="C512" s="126"/>
      <c r="D512" s="101"/>
      <c r="E512" s="101"/>
      <c r="F512" s="101"/>
      <c r="G512" s="101"/>
      <c r="H512" s="101"/>
      <c r="I512" s="101"/>
      <c r="J512" s="101"/>
      <c r="K512" s="101"/>
      <c r="L512" s="101"/>
      <c r="M512" s="101"/>
      <c r="N512" s="101"/>
      <c r="O512" s="101"/>
      <c r="P512" s="101"/>
      <c r="Q512" s="101"/>
      <c r="R512" s="128"/>
      <c r="S512" s="101"/>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01"/>
      <c r="AW512" s="101"/>
      <c r="AX512" s="101"/>
      <c r="AY512" s="101"/>
      <c r="AZ512" s="101"/>
      <c r="BA512" s="101"/>
      <c r="BB512" s="101"/>
      <c r="BC512" s="101"/>
      <c r="BD512" s="101"/>
      <c r="BE512" s="101"/>
      <c r="BF512" s="101"/>
      <c r="BG512" s="101"/>
      <c r="BH512" s="101"/>
      <c r="BI512" s="101"/>
      <c r="BJ512" s="101"/>
      <c r="BK512" s="101"/>
      <c r="BL512" s="101"/>
      <c r="BM512" s="101"/>
      <c r="BN512" s="101"/>
      <c r="BO512" s="101"/>
      <c r="BP512" s="101"/>
      <c r="BQ512" s="101"/>
      <c r="BR512" s="101"/>
      <c r="BS512" s="101"/>
      <c r="BT512" s="101"/>
    </row>
    <row r="513" spans="1:72" ht="12" customHeight="1">
      <c r="A513" s="120"/>
      <c r="B513" s="116" t="s">
        <v>260</v>
      </c>
      <c r="C513" s="126"/>
      <c r="D513" s="101"/>
      <c r="E513" s="101">
        <v>2</v>
      </c>
      <c r="F513" s="101"/>
      <c r="G513" s="101"/>
      <c r="H513" s="101"/>
      <c r="I513" s="101">
        <v>2</v>
      </c>
      <c r="J513" s="101"/>
      <c r="K513" s="101"/>
      <c r="L513" s="101"/>
      <c r="M513" s="101"/>
      <c r="N513" s="101"/>
      <c r="O513" s="101"/>
      <c r="P513" s="101"/>
      <c r="Q513" s="101"/>
      <c r="R513" s="128"/>
      <c r="S513" s="101"/>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101"/>
      <c r="AW513" s="101"/>
      <c r="AX513" s="101"/>
      <c r="AY513" s="101"/>
      <c r="AZ513" s="101"/>
      <c r="BA513" s="101"/>
      <c r="BB513" s="101"/>
      <c r="BC513" s="101"/>
      <c r="BD513" s="101"/>
      <c r="BE513" s="101"/>
      <c r="BF513" s="101"/>
      <c r="BG513" s="101"/>
      <c r="BH513" s="101"/>
      <c r="BI513" s="101"/>
      <c r="BJ513" s="101"/>
      <c r="BK513" s="101"/>
      <c r="BL513" s="101"/>
      <c r="BM513" s="101"/>
      <c r="BN513" s="101"/>
      <c r="BO513" s="101"/>
      <c r="BP513" s="101"/>
      <c r="BQ513" s="101"/>
      <c r="BR513" s="101"/>
      <c r="BS513" s="101"/>
      <c r="BT513" s="101"/>
    </row>
    <row r="514" spans="1:72" ht="12" customHeight="1">
      <c r="A514" s="120"/>
      <c r="B514" s="257" t="s">
        <v>304</v>
      </c>
      <c r="C514" s="122"/>
      <c r="D514" s="123"/>
      <c r="E514" s="123">
        <v>22</v>
      </c>
      <c r="F514" s="123">
        <v>8</v>
      </c>
      <c r="G514" s="123"/>
      <c r="H514" s="123"/>
      <c r="I514" s="123">
        <v>1</v>
      </c>
      <c r="J514" s="123">
        <v>2</v>
      </c>
      <c r="K514" s="123"/>
      <c r="L514" s="123">
        <v>1</v>
      </c>
      <c r="M514" s="123"/>
      <c r="N514" s="123"/>
      <c r="O514" s="123"/>
      <c r="P514" s="123"/>
      <c r="Q514" s="123"/>
      <c r="R514" s="124"/>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c r="AW514" s="101"/>
      <c r="AX514" s="101"/>
      <c r="AY514" s="101"/>
      <c r="AZ514" s="101"/>
      <c r="BA514" s="101"/>
      <c r="BB514" s="101"/>
      <c r="BC514" s="101"/>
      <c r="BD514" s="101"/>
      <c r="BE514" s="101"/>
      <c r="BF514" s="101"/>
      <c r="BG514" s="101"/>
      <c r="BH514" s="101"/>
      <c r="BI514" s="101"/>
      <c r="BJ514" s="101"/>
      <c r="BK514" s="101"/>
      <c r="BL514" s="101"/>
      <c r="BM514" s="101"/>
      <c r="BN514" s="101"/>
      <c r="BO514" s="101"/>
      <c r="BP514" s="101"/>
      <c r="BQ514" s="101"/>
      <c r="BR514" s="101"/>
      <c r="BS514" s="101"/>
      <c r="BT514" s="101"/>
    </row>
    <row r="515" spans="1:72" ht="12" customHeight="1">
      <c r="A515" s="120"/>
      <c r="B515" s="143" t="s">
        <v>305</v>
      </c>
      <c r="C515" s="122"/>
      <c r="D515" s="123"/>
      <c r="E515" s="123"/>
      <c r="F515" s="123"/>
      <c r="G515" s="123"/>
      <c r="H515" s="123"/>
      <c r="I515" s="123"/>
      <c r="J515" s="123"/>
      <c r="K515" s="123"/>
      <c r="L515" s="123"/>
      <c r="M515" s="123"/>
      <c r="N515" s="123"/>
      <c r="O515" s="123"/>
      <c r="P515" s="123"/>
      <c r="Q515" s="123"/>
      <c r="R515" s="124"/>
      <c r="S515" s="101"/>
      <c r="T515" s="101"/>
      <c r="U515" s="101"/>
      <c r="V515" s="101"/>
      <c r="W515" s="101"/>
      <c r="X515" s="101"/>
      <c r="Y515" s="101"/>
      <c r="Z515" s="101"/>
      <c r="AA515" s="101"/>
      <c r="AB515" s="101"/>
      <c r="AC515" s="101"/>
      <c r="AD515" s="101"/>
      <c r="AE515" s="101"/>
      <c r="AF515" s="101"/>
      <c r="AG515" s="101"/>
      <c r="AH515" s="101"/>
      <c r="AI515" s="101"/>
      <c r="AJ515" s="101"/>
      <c r="AK515" s="101"/>
      <c r="AL515" s="101"/>
      <c r="AM515" s="101"/>
      <c r="AN515" s="101"/>
      <c r="AO515" s="101"/>
      <c r="AP515" s="101"/>
      <c r="AQ515" s="101"/>
      <c r="AR515" s="101"/>
      <c r="AS515" s="101"/>
      <c r="AT515" s="101"/>
      <c r="AU515" s="101"/>
      <c r="AV515" s="101"/>
      <c r="AW515" s="101"/>
      <c r="AX515" s="101"/>
      <c r="AY515" s="101"/>
      <c r="AZ515" s="101"/>
      <c r="BA515" s="101"/>
      <c r="BB515" s="101"/>
      <c r="BC515" s="101"/>
      <c r="BD515" s="101"/>
      <c r="BE515" s="101"/>
      <c r="BF515" s="101"/>
      <c r="BG515" s="101"/>
      <c r="BH515" s="101"/>
      <c r="BI515" s="101"/>
      <c r="BJ515" s="101"/>
      <c r="BK515" s="101"/>
      <c r="BL515" s="101"/>
      <c r="BM515" s="101"/>
      <c r="BN515" s="101"/>
      <c r="BO515" s="101"/>
      <c r="BP515" s="101"/>
      <c r="BQ515" s="101"/>
      <c r="BR515" s="101"/>
      <c r="BS515" s="101"/>
      <c r="BT515" s="101"/>
    </row>
    <row r="516" spans="1:72" ht="12" customHeight="1">
      <c r="A516" s="120"/>
      <c r="B516" s="143" t="s">
        <v>306</v>
      </c>
      <c r="C516" s="122"/>
      <c r="D516" s="123"/>
      <c r="E516" s="123"/>
      <c r="F516" s="123"/>
      <c r="G516" s="123"/>
      <c r="H516" s="123"/>
      <c r="I516" s="123"/>
      <c r="J516" s="123"/>
      <c r="K516" s="123"/>
      <c r="L516" s="123"/>
      <c r="M516" s="123"/>
      <c r="N516" s="123"/>
      <c r="O516" s="123"/>
      <c r="P516" s="123"/>
      <c r="Q516" s="123"/>
      <c r="R516" s="124"/>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c r="AW516" s="101"/>
      <c r="AX516" s="101"/>
      <c r="AY516" s="101"/>
      <c r="AZ516" s="101"/>
      <c r="BA516" s="101"/>
      <c r="BB516" s="101"/>
      <c r="BC516" s="101"/>
      <c r="BD516" s="101"/>
      <c r="BE516" s="101"/>
      <c r="BF516" s="101"/>
      <c r="BG516" s="101"/>
      <c r="BH516" s="101"/>
      <c r="BI516" s="101"/>
      <c r="BJ516" s="101"/>
      <c r="BK516" s="101"/>
      <c r="BL516" s="101"/>
      <c r="BM516" s="101"/>
      <c r="BN516" s="101"/>
      <c r="BO516" s="101"/>
      <c r="BP516" s="101"/>
      <c r="BQ516" s="101"/>
      <c r="BR516" s="101"/>
      <c r="BS516" s="101"/>
      <c r="BT516" s="101"/>
    </row>
    <row r="517" spans="1:72" ht="12" customHeight="1">
      <c r="A517" s="120"/>
      <c r="B517" s="143" t="s">
        <v>307</v>
      </c>
      <c r="C517" s="122"/>
      <c r="D517" s="123"/>
      <c r="E517" s="123"/>
      <c r="F517" s="123"/>
      <c r="G517" s="123"/>
      <c r="H517" s="123"/>
      <c r="I517" s="123"/>
      <c r="J517" s="123"/>
      <c r="K517" s="123"/>
      <c r="L517" s="123"/>
      <c r="M517" s="123"/>
      <c r="N517" s="123"/>
      <c r="O517" s="123"/>
      <c r="P517" s="123"/>
      <c r="Q517" s="123"/>
      <c r="R517" s="124"/>
      <c r="S517" s="101"/>
      <c r="T517" s="101"/>
      <c r="U517" s="101"/>
      <c r="V517" s="101"/>
      <c r="W517" s="101"/>
      <c r="X517" s="101"/>
      <c r="Y517" s="101"/>
      <c r="Z517" s="101"/>
      <c r="AA517" s="101"/>
      <c r="AB517" s="101"/>
      <c r="AC517" s="101"/>
      <c r="AD517" s="101"/>
      <c r="AE517" s="101"/>
      <c r="AF517" s="101"/>
      <c r="AG517" s="101"/>
      <c r="AH517" s="101"/>
      <c r="AI517" s="101"/>
      <c r="AJ517" s="101"/>
      <c r="AK517" s="101"/>
      <c r="AL517" s="101"/>
      <c r="AM517" s="101"/>
      <c r="AN517" s="101"/>
      <c r="AO517" s="101"/>
      <c r="AP517" s="101"/>
      <c r="AQ517" s="101"/>
      <c r="AR517" s="101"/>
      <c r="AS517" s="101"/>
      <c r="AT517" s="101"/>
      <c r="AU517" s="101"/>
      <c r="AV517" s="101"/>
      <c r="AW517" s="101"/>
      <c r="AX517" s="101"/>
      <c r="AY517" s="101"/>
      <c r="AZ517" s="101"/>
      <c r="BA517" s="101"/>
      <c r="BB517" s="101"/>
      <c r="BC517" s="101"/>
      <c r="BD517" s="101"/>
      <c r="BE517" s="101"/>
      <c r="BF517" s="101"/>
      <c r="BG517" s="101"/>
      <c r="BH517" s="101"/>
      <c r="BI517" s="101"/>
      <c r="BJ517" s="101"/>
      <c r="BK517" s="101"/>
      <c r="BL517" s="101"/>
      <c r="BM517" s="101"/>
      <c r="BN517" s="101"/>
      <c r="BO517" s="101"/>
      <c r="BP517" s="101"/>
      <c r="BQ517" s="101"/>
      <c r="BR517" s="101"/>
      <c r="BS517" s="101"/>
      <c r="BT517" s="101"/>
    </row>
    <row r="518" spans="1:72" ht="12" customHeight="1">
      <c r="A518" s="120"/>
      <c r="B518" s="143" t="s">
        <v>317</v>
      </c>
      <c r="C518" s="122"/>
      <c r="D518" s="123"/>
      <c r="E518" s="123">
        <v>6</v>
      </c>
      <c r="F518" s="123">
        <v>4</v>
      </c>
      <c r="G518" s="123"/>
      <c r="H518" s="123"/>
      <c r="I518" s="123"/>
      <c r="J518" s="123"/>
      <c r="K518" s="123"/>
      <c r="L518" s="123"/>
      <c r="M518" s="123"/>
      <c r="N518" s="123"/>
      <c r="O518" s="123"/>
      <c r="P518" s="123"/>
      <c r="Q518" s="123"/>
      <c r="R518" s="124"/>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c r="AW518" s="101"/>
      <c r="AX518" s="101"/>
      <c r="AY518" s="101"/>
      <c r="AZ518" s="101"/>
      <c r="BA518" s="101"/>
      <c r="BB518" s="101"/>
      <c r="BC518" s="101"/>
      <c r="BD518" s="101"/>
      <c r="BE518" s="101"/>
      <c r="BF518" s="101"/>
      <c r="BG518" s="101"/>
      <c r="BH518" s="101"/>
      <c r="BI518" s="101"/>
      <c r="BJ518" s="101"/>
      <c r="BK518" s="101"/>
      <c r="BL518" s="101"/>
      <c r="BM518" s="101"/>
      <c r="BN518" s="101"/>
      <c r="BO518" s="101"/>
      <c r="BP518" s="101"/>
      <c r="BQ518" s="101"/>
      <c r="BR518" s="101"/>
      <c r="BS518" s="101"/>
      <c r="BT518" s="101"/>
    </row>
    <row r="519" spans="1:72" ht="12" customHeight="1">
      <c r="A519" s="120"/>
      <c r="B519" s="143" t="s">
        <v>308</v>
      </c>
      <c r="C519" s="122"/>
      <c r="D519" s="123"/>
      <c r="E519" s="123"/>
      <c r="F519" s="123"/>
      <c r="G519" s="123"/>
      <c r="H519" s="123"/>
      <c r="I519" s="123"/>
      <c r="J519" s="123"/>
      <c r="K519" s="123"/>
      <c r="L519" s="123"/>
      <c r="M519" s="123"/>
      <c r="N519" s="123"/>
      <c r="O519" s="123"/>
      <c r="P519" s="123"/>
      <c r="Q519" s="123"/>
      <c r="R519" s="124"/>
      <c r="S519" s="101"/>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1"/>
      <c r="AW519" s="101"/>
      <c r="AX519" s="101"/>
      <c r="AY519" s="101"/>
      <c r="AZ519" s="101"/>
      <c r="BA519" s="101"/>
      <c r="BB519" s="101"/>
      <c r="BC519" s="101"/>
      <c r="BD519" s="101"/>
      <c r="BE519" s="101"/>
      <c r="BF519" s="101"/>
      <c r="BG519" s="101"/>
      <c r="BH519" s="101"/>
      <c r="BI519" s="101"/>
      <c r="BJ519" s="101"/>
      <c r="BK519" s="101"/>
      <c r="BL519" s="101"/>
      <c r="BM519" s="101"/>
      <c r="BN519" s="101"/>
      <c r="BO519" s="101"/>
      <c r="BP519" s="101"/>
      <c r="BQ519" s="101"/>
      <c r="BR519" s="101"/>
      <c r="BS519" s="101"/>
      <c r="BT519" s="101"/>
    </row>
    <row r="520" spans="1:72" ht="12" customHeight="1">
      <c r="A520" s="120"/>
      <c r="B520" s="143" t="s">
        <v>309</v>
      </c>
      <c r="C520" s="122"/>
      <c r="D520" s="123"/>
      <c r="E520" s="123"/>
      <c r="F520" s="123"/>
      <c r="G520" s="123">
        <v>3</v>
      </c>
      <c r="H520" s="123"/>
      <c r="I520" s="123"/>
      <c r="J520" s="123">
        <v>1</v>
      </c>
      <c r="K520" s="123"/>
      <c r="L520" s="123"/>
      <c r="M520" s="123"/>
      <c r="N520" s="123"/>
      <c r="O520" s="123"/>
      <c r="P520" s="123"/>
      <c r="Q520" s="123"/>
      <c r="R520" s="124"/>
      <c r="S520" s="101"/>
      <c r="T520" s="101"/>
      <c r="U520" s="101"/>
      <c r="V520" s="101"/>
      <c r="W520" s="101"/>
      <c r="X520" s="101"/>
      <c r="Y520" s="101"/>
      <c r="Z520" s="101"/>
      <c r="AA520" s="101"/>
      <c r="AB520" s="101"/>
      <c r="AC520" s="101"/>
      <c r="AD520" s="101"/>
      <c r="AE520" s="101"/>
      <c r="AF520" s="101"/>
      <c r="AG520" s="101"/>
      <c r="AH520" s="101"/>
      <c r="AI520" s="101"/>
      <c r="AJ520" s="101"/>
      <c r="AK520" s="101"/>
      <c r="AL520" s="101"/>
      <c r="AM520" s="101"/>
      <c r="AN520" s="101"/>
      <c r="AO520" s="101"/>
      <c r="AP520" s="101"/>
      <c r="AQ520" s="101"/>
      <c r="AR520" s="101"/>
      <c r="AS520" s="101"/>
      <c r="AT520" s="101"/>
      <c r="AU520" s="101"/>
      <c r="AV520" s="101"/>
      <c r="AW520" s="101"/>
      <c r="AX520" s="101"/>
      <c r="AY520" s="101"/>
      <c r="AZ520" s="101"/>
      <c r="BA520" s="101"/>
      <c r="BB520" s="101"/>
      <c r="BC520" s="101"/>
      <c r="BD520" s="101"/>
      <c r="BE520" s="101"/>
      <c r="BF520" s="101"/>
      <c r="BG520" s="101"/>
      <c r="BH520" s="101"/>
      <c r="BI520" s="101"/>
      <c r="BJ520" s="101"/>
      <c r="BK520" s="101"/>
      <c r="BL520" s="101"/>
      <c r="BM520" s="101"/>
      <c r="BN520" s="101"/>
      <c r="BO520" s="101"/>
      <c r="BP520" s="101"/>
      <c r="BQ520" s="101"/>
      <c r="BR520" s="101"/>
      <c r="BS520" s="101"/>
      <c r="BT520" s="101"/>
    </row>
    <row r="521" spans="1:72" ht="12" customHeight="1">
      <c r="A521" s="120"/>
      <c r="B521" s="143" t="s">
        <v>48</v>
      </c>
      <c r="C521" s="160"/>
      <c r="D521" s="161"/>
      <c r="E521" s="161"/>
      <c r="F521" s="161"/>
      <c r="G521" s="161"/>
      <c r="H521" s="161"/>
      <c r="I521" s="161"/>
      <c r="J521" s="161"/>
      <c r="K521" s="161"/>
      <c r="L521" s="161"/>
      <c r="M521" s="161"/>
      <c r="N521" s="161"/>
      <c r="O521" s="161"/>
      <c r="P521" s="161"/>
      <c r="Q521" s="161"/>
      <c r="R521" s="162"/>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c r="AW521" s="101"/>
      <c r="AX521" s="101"/>
      <c r="AY521" s="101"/>
      <c r="AZ521" s="101"/>
      <c r="BA521" s="101"/>
      <c r="BB521" s="101"/>
      <c r="BC521" s="101"/>
      <c r="BD521" s="101"/>
      <c r="BE521" s="101"/>
      <c r="BF521" s="101"/>
      <c r="BG521" s="101"/>
      <c r="BH521" s="101"/>
      <c r="BI521" s="101"/>
      <c r="BJ521" s="101"/>
      <c r="BK521" s="101"/>
      <c r="BL521" s="101"/>
      <c r="BM521" s="101"/>
      <c r="BN521" s="101"/>
      <c r="BO521" s="101"/>
      <c r="BP521" s="101"/>
      <c r="BQ521" s="101"/>
      <c r="BR521" s="101"/>
      <c r="BS521" s="101"/>
      <c r="BT521" s="101"/>
    </row>
    <row r="522" spans="1:72" ht="12" customHeight="1">
      <c r="A522" s="120"/>
      <c r="B522" s="143" t="s">
        <v>49</v>
      </c>
      <c r="C522" s="157"/>
      <c r="D522" s="158"/>
      <c r="E522" s="158"/>
      <c r="F522" s="158"/>
      <c r="G522" s="158"/>
      <c r="H522" s="158"/>
      <c r="I522" s="158"/>
      <c r="J522" s="158"/>
      <c r="K522" s="158"/>
      <c r="L522" s="158"/>
      <c r="M522" s="158"/>
      <c r="N522" s="158"/>
      <c r="O522" s="158"/>
      <c r="P522" s="158"/>
      <c r="Q522" s="158"/>
      <c r="R522" s="159"/>
      <c r="S522" s="101"/>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01"/>
      <c r="AW522" s="101"/>
      <c r="AX522" s="101"/>
      <c r="AY522" s="101"/>
      <c r="AZ522" s="101"/>
      <c r="BA522" s="101"/>
      <c r="BB522" s="101"/>
      <c r="BC522" s="101"/>
      <c r="BD522" s="101"/>
      <c r="BE522" s="101"/>
      <c r="BF522" s="101"/>
      <c r="BG522" s="101"/>
      <c r="BH522" s="101"/>
      <c r="BI522" s="101"/>
      <c r="BJ522" s="101"/>
      <c r="BK522" s="101"/>
      <c r="BL522" s="101"/>
      <c r="BM522" s="101"/>
      <c r="BN522" s="101"/>
      <c r="BO522" s="101"/>
      <c r="BP522" s="101"/>
      <c r="BQ522" s="101"/>
      <c r="BR522" s="101"/>
      <c r="BS522" s="101"/>
      <c r="BT522" s="101"/>
    </row>
    <row r="523" spans="1:72" ht="12" customHeight="1">
      <c r="A523" s="120"/>
      <c r="B523" s="116" t="s">
        <v>310</v>
      </c>
      <c r="C523" s="126"/>
      <c r="D523" s="101"/>
      <c r="E523" s="101">
        <v>8</v>
      </c>
      <c r="F523" s="101">
        <v>2</v>
      </c>
      <c r="G523" s="101"/>
      <c r="H523" s="101"/>
      <c r="I523" s="101"/>
      <c r="J523" s="101">
        <v>1</v>
      </c>
      <c r="K523" s="101"/>
      <c r="L523" s="101"/>
      <c r="M523" s="101"/>
      <c r="N523" s="101"/>
      <c r="O523" s="101"/>
      <c r="P523" s="101"/>
      <c r="Q523" s="101"/>
      <c r="R523" s="128"/>
      <c r="S523" s="101"/>
      <c r="T523" s="101"/>
      <c r="U523" s="101"/>
      <c r="V523" s="101"/>
      <c r="W523" s="101"/>
      <c r="X523" s="101"/>
      <c r="Y523" s="101"/>
      <c r="Z523" s="101"/>
      <c r="AA523" s="101"/>
      <c r="AB523" s="101"/>
      <c r="AC523" s="101"/>
      <c r="AD523" s="101"/>
      <c r="AE523" s="101"/>
      <c r="AF523" s="101"/>
      <c r="AG523" s="101"/>
      <c r="AH523" s="101"/>
      <c r="AI523" s="101"/>
      <c r="AJ523" s="101"/>
      <c r="AK523" s="101"/>
      <c r="AL523" s="101"/>
      <c r="AM523" s="101"/>
      <c r="AN523" s="101"/>
      <c r="AO523" s="101"/>
      <c r="AP523" s="101"/>
      <c r="AQ523" s="101"/>
      <c r="AR523" s="101"/>
      <c r="AS523" s="101"/>
      <c r="AT523" s="101"/>
      <c r="AU523" s="101"/>
      <c r="AV523" s="101"/>
      <c r="AW523" s="101"/>
      <c r="AX523" s="101"/>
      <c r="AY523" s="101"/>
      <c r="AZ523" s="101"/>
      <c r="BA523" s="101"/>
      <c r="BB523" s="101"/>
      <c r="BC523" s="101"/>
      <c r="BD523" s="101"/>
      <c r="BE523" s="101"/>
      <c r="BF523" s="101"/>
      <c r="BG523" s="101"/>
      <c r="BH523" s="101"/>
      <c r="BI523" s="101"/>
      <c r="BJ523" s="101"/>
      <c r="BK523" s="101"/>
      <c r="BL523" s="101"/>
      <c r="BM523" s="101"/>
      <c r="BN523" s="101"/>
      <c r="BO523" s="101"/>
      <c r="BP523" s="101"/>
      <c r="BQ523" s="101"/>
      <c r="BR523" s="101"/>
      <c r="BS523" s="101"/>
      <c r="BT523" s="101"/>
    </row>
    <row r="524" spans="1:72" ht="12" customHeight="1">
      <c r="A524" s="120"/>
      <c r="B524" s="116" t="s">
        <v>311</v>
      </c>
      <c r="C524" s="126"/>
      <c r="D524" s="101"/>
      <c r="E524" s="101"/>
      <c r="F524" s="101"/>
      <c r="G524" s="101"/>
      <c r="H524" s="101"/>
      <c r="I524" s="101"/>
      <c r="J524" s="101"/>
      <c r="K524" s="101"/>
      <c r="L524" s="101"/>
      <c r="M524" s="101"/>
      <c r="N524" s="101"/>
      <c r="O524" s="101"/>
      <c r="P524" s="101"/>
      <c r="Q524" s="101"/>
      <c r="R524" s="128"/>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c r="AW524" s="101"/>
      <c r="AX524" s="101"/>
      <c r="AY524" s="101"/>
      <c r="AZ524" s="101"/>
      <c r="BA524" s="101"/>
      <c r="BB524" s="101"/>
      <c r="BC524" s="101"/>
      <c r="BD524" s="101"/>
      <c r="BE524" s="101"/>
      <c r="BF524" s="101"/>
      <c r="BG524" s="101"/>
      <c r="BH524" s="101"/>
      <c r="BI524" s="101"/>
      <c r="BJ524" s="101"/>
      <c r="BK524" s="101"/>
      <c r="BL524" s="101"/>
      <c r="BM524" s="101"/>
      <c r="BN524" s="101"/>
      <c r="BO524" s="101"/>
      <c r="BP524" s="101"/>
      <c r="BQ524" s="101"/>
      <c r="BR524" s="101"/>
      <c r="BS524" s="101"/>
      <c r="BT524" s="101"/>
    </row>
    <row r="525" spans="1:72" ht="12" customHeight="1">
      <c r="A525" s="120"/>
      <c r="B525" s="116" t="s">
        <v>312</v>
      </c>
      <c r="C525" s="126"/>
      <c r="D525" s="101"/>
      <c r="E525" s="101"/>
      <c r="F525" s="101"/>
      <c r="G525" s="101"/>
      <c r="H525" s="101"/>
      <c r="I525" s="101"/>
      <c r="J525" s="101"/>
      <c r="K525" s="101"/>
      <c r="L525" s="101"/>
      <c r="M525" s="101"/>
      <c r="N525" s="101"/>
      <c r="O525" s="101"/>
      <c r="P525" s="101"/>
      <c r="Q525" s="101"/>
      <c r="R525" s="128"/>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c r="AW525" s="101"/>
      <c r="AX525" s="101"/>
      <c r="AY525" s="101"/>
      <c r="AZ525" s="101"/>
      <c r="BA525" s="101"/>
      <c r="BB525" s="101"/>
      <c r="BC525" s="101"/>
      <c r="BD525" s="101"/>
      <c r="BE525" s="101"/>
      <c r="BF525" s="101"/>
      <c r="BG525" s="101"/>
      <c r="BH525" s="101"/>
      <c r="BI525" s="101"/>
      <c r="BJ525" s="101"/>
      <c r="BK525" s="101"/>
      <c r="BL525" s="101"/>
      <c r="BM525" s="101"/>
      <c r="BN525" s="101"/>
      <c r="BO525" s="101"/>
      <c r="BP525" s="101"/>
      <c r="BQ525" s="101"/>
      <c r="BR525" s="101"/>
      <c r="BS525" s="101"/>
      <c r="BT525" s="101"/>
    </row>
    <row r="526" spans="1:72" ht="12" customHeight="1">
      <c r="A526" s="120"/>
      <c r="B526" s="183" t="s">
        <v>313</v>
      </c>
      <c r="C526" s="168"/>
      <c r="D526" s="169"/>
      <c r="E526" s="169"/>
      <c r="F526" s="169"/>
      <c r="G526" s="169"/>
      <c r="H526" s="169"/>
      <c r="I526" s="169"/>
      <c r="J526" s="169"/>
      <c r="K526" s="169"/>
      <c r="L526" s="169"/>
      <c r="M526" s="169"/>
      <c r="N526" s="169"/>
      <c r="O526" s="169"/>
      <c r="P526" s="169"/>
      <c r="Q526" s="169"/>
      <c r="R526" s="170"/>
      <c r="S526" s="101"/>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C526" s="101"/>
      <c r="BD526" s="101"/>
      <c r="BE526" s="101"/>
      <c r="BF526" s="101"/>
      <c r="BG526" s="101"/>
      <c r="BH526" s="101"/>
      <c r="BI526" s="101"/>
      <c r="BJ526" s="101"/>
      <c r="BK526" s="101"/>
      <c r="BL526" s="101"/>
      <c r="BM526" s="101"/>
      <c r="BN526" s="101"/>
      <c r="BO526" s="101"/>
      <c r="BP526" s="101"/>
      <c r="BQ526" s="101"/>
      <c r="BR526" s="101"/>
      <c r="BS526" s="101"/>
      <c r="BT526" s="101"/>
    </row>
    <row r="527" spans="1:72" ht="12" customHeight="1">
      <c r="A527" s="120"/>
      <c r="B527" s="121" t="s">
        <v>37</v>
      </c>
      <c r="C527" s="122"/>
      <c r="D527" s="123"/>
      <c r="E527" s="123"/>
      <c r="F527" s="123"/>
      <c r="G527" s="123"/>
      <c r="H527" s="123"/>
      <c r="I527" s="123"/>
      <c r="J527" s="123"/>
      <c r="K527" s="123"/>
      <c r="L527" s="123"/>
      <c r="M527" s="123"/>
      <c r="N527" s="123"/>
      <c r="O527" s="123"/>
      <c r="P527" s="123"/>
      <c r="Q527" s="123"/>
      <c r="R527" s="124"/>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c r="AW527" s="101"/>
      <c r="AX527" s="101"/>
      <c r="AY527" s="101"/>
      <c r="AZ527" s="101"/>
      <c r="BA527" s="101"/>
      <c r="BB527" s="101"/>
      <c r="BC527" s="101"/>
      <c r="BD527" s="101"/>
      <c r="BE527" s="101"/>
      <c r="BF527" s="101"/>
      <c r="BG527" s="101"/>
      <c r="BH527" s="101"/>
      <c r="BI527" s="101"/>
      <c r="BJ527" s="101"/>
      <c r="BK527" s="101"/>
      <c r="BL527" s="101"/>
      <c r="BM527" s="101"/>
      <c r="BN527" s="101"/>
      <c r="BO527" s="101"/>
      <c r="BP527" s="101"/>
      <c r="BQ527" s="101"/>
      <c r="BR527" s="101"/>
      <c r="BS527" s="101"/>
      <c r="BT527" s="101"/>
    </row>
    <row r="528" spans="1:72" ht="12" customHeight="1">
      <c r="A528" s="120"/>
      <c r="B528" s="121" t="s">
        <v>38</v>
      </c>
      <c r="C528" s="122"/>
      <c r="D528" s="123"/>
      <c r="E528" s="123"/>
      <c r="F528" s="123"/>
      <c r="G528" s="123"/>
      <c r="H528" s="123"/>
      <c r="I528" s="123"/>
      <c r="J528" s="123"/>
      <c r="K528" s="123"/>
      <c r="L528" s="123"/>
      <c r="M528" s="123"/>
      <c r="N528" s="123"/>
      <c r="O528" s="123"/>
      <c r="P528" s="123"/>
      <c r="Q528" s="123"/>
      <c r="R528" s="124"/>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c r="AW528" s="101"/>
      <c r="AX528" s="101"/>
      <c r="AY528" s="101"/>
      <c r="AZ528" s="101"/>
      <c r="BA528" s="101"/>
      <c r="BB528" s="101"/>
      <c r="BC528" s="101"/>
      <c r="BD528" s="101"/>
      <c r="BE528" s="101"/>
      <c r="BF528" s="101"/>
      <c r="BG528" s="101"/>
      <c r="BH528" s="101"/>
      <c r="BI528" s="101"/>
      <c r="BJ528" s="101"/>
      <c r="BK528" s="101"/>
      <c r="BL528" s="101"/>
      <c r="BM528" s="101"/>
      <c r="BN528" s="101"/>
      <c r="BO528" s="101"/>
      <c r="BP528" s="101"/>
      <c r="BQ528" s="101"/>
      <c r="BR528" s="101"/>
      <c r="BS528" s="101"/>
      <c r="BT528" s="101"/>
    </row>
    <row r="529" spans="1:72" ht="12" customHeight="1">
      <c r="A529" s="120"/>
      <c r="B529" s="121" t="s">
        <v>39</v>
      </c>
      <c r="C529" s="122"/>
      <c r="D529" s="123"/>
      <c r="E529" s="123"/>
      <c r="F529" s="123"/>
      <c r="G529" s="123"/>
      <c r="H529" s="123"/>
      <c r="I529" s="123"/>
      <c r="J529" s="123"/>
      <c r="K529" s="123"/>
      <c r="L529" s="123"/>
      <c r="M529" s="123"/>
      <c r="N529" s="123"/>
      <c r="O529" s="123"/>
      <c r="P529" s="123"/>
      <c r="Q529" s="123"/>
      <c r="R529" s="124"/>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01"/>
      <c r="AW529" s="101"/>
      <c r="AX529" s="101"/>
      <c r="AY529" s="101"/>
      <c r="AZ529" s="101"/>
      <c r="BA529" s="101"/>
      <c r="BB529" s="101"/>
      <c r="BC529" s="101"/>
      <c r="BD529" s="101"/>
      <c r="BE529" s="101"/>
      <c r="BF529" s="101"/>
      <c r="BG529" s="101"/>
      <c r="BH529" s="101"/>
      <c r="BI529" s="101"/>
      <c r="BJ529" s="101"/>
      <c r="BK529" s="101"/>
      <c r="BL529" s="101"/>
      <c r="BM529" s="101"/>
      <c r="BN529" s="101"/>
      <c r="BO529" s="101"/>
      <c r="BP529" s="101"/>
      <c r="BQ529" s="101"/>
      <c r="BR529" s="101"/>
      <c r="BS529" s="101"/>
      <c r="BT529" s="101"/>
    </row>
    <row r="530" spans="1:72" ht="12" customHeight="1">
      <c r="A530" s="120"/>
      <c r="B530" s="121" t="s">
        <v>40</v>
      </c>
      <c r="C530" s="122"/>
      <c r="D530" s="123"/>
      <c r="E530" s="123"/>
      <c r="F530" s="123"/>
      <c r="G530" s="123"/>
      <c r="H530" s="123"/>
      <c r="I530" s="123"/>
      <c r="J530" s="123"/>
      <c r="K530" s="123"/>
      <c r="L530" s="123"/>
      <c r="M530" s="123"/>
      <c r="N530" s="123"/>
      <c r="O530" s="123"/>
      <c r="P530" s="123"/>
      <c r="Q530" s="123"/>
      <c r="R530" s="124"/>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c r="AW530" s="101"/>
      <c r="AX530" s="101"/>
      <c r="AY530" s="101"/>
      <c r="AZ530" s="101"/>
      <c r="BA530" s="101"/>
      <c r="BB530" s="101"/>
      <c r="BC530" s="101"/>
      <c r="BD530" s="101"/>
      <c r="BE530" s="101"/>
      <c r="BF530" s="101"/>
      <c r="BG530" s="101"/>
      <c r="BH530" s="101"/>
      <c r="BI530" s="101"/>
      <c r="BJ530" s="101"/>
      <c r="BK530" s="101"/>
      <c r="BL530" s="101"/>
      <c r="BM530" s="101"/>
      <c r="BN530" s="101"/>
      <c r="BO530" s="101"/>
      <c r="BP530" s="101"/>
      <c r="BQ530" s="101"/>
      <c r="BR530" s="101"/>
      <c r="BS530" s="101"/>
      <c r="BT530" s="101"/>
    </row>
    <row r="531" spans="1:72" ht="12" customHeight="1">
      <c r="A531" s="120"/>
      <c r="B531" s="184" t="s">
        <v>41</v>
      </c>
      <c r="C531" s="160"/>
      <c r="D531" s="161"/>
      <c r="E531" s="161"/>
      <c r="F531" s="161"/>
      <c r="G531" s="161"/>
      <c r="H531" s="161"/>
      <c r="I531" s="161"/>
      <c r="J531" s="161"/>
      <c r="K531" s="161"/>
      <c r="L531" s="161"/>
      <c r="M531" s="161"/>
      <c r="N531" s="161"/>
      <c r="O531" s="161"/>
      <c r="P531" s="161"/>
      <c r="Q531" s="161"/>
      <c r="R531" s="162"/>
      <c r="S531" s="101"/>
      <c r="T531" s="101"/>
      <c r="U531" s="101"/>
      <c r="V531" s="101"/>
      <c r="W531" s="101"/>
      <c r="X531" s="101"/>
      <c r="Y531" s="101"/>
      <c r="Z531" s="101"/>
      <c r="AA531" s="101"/>
      <c r="AB531" s="101"/>
      <c r="AC531" s="101"/>
      <c r="AD531" s="101"/>
      <c r="AE531" s="101"/>
      <c r="AF531" s="101"/>
      <c r="AG531" s="101"/>
      <c r="AH531" s="101"/>
      <c r="AI531" s="101"/>
      <c r="AJ531" s="101"/>
      <c r="AK531" s="101"/>
      <c r="AL531" s="101"/>
      <c r="AM531" s="101"/>
      <c r="AN531" s="101"/>
      <c r="AO531" s="101"/>
      <c r="AP531" s="101"/>
      <c r="AQ531" s="101"/>
      <c r="AR531" s="101"/>
      <c r="AS531" s="101"/>
      <c r="AT531" s="101"/>
      <c r="AU531" s="101"/>
      <c r="AV531" s="101"/>
      <c r="AW531" s="101"/>
      <c r="AX531" s="101"/>
      <c r="AY531" s="101"/>
      <c r="AZ531" s="101"/>
      <c r="BA531" s="101"/>
      <c r="BB531" s="101"/>
      <c r="BC531" s="101"/>
      <c r="BD531" s="101"/>
      <c r="BE531" s="101"/>
      <c r="BF531" s="101"/>
      <c r="BG531" s="101"/>
      <c r="BH531" s="101"/>
      <c r="BI531" s="101"/>
      <c r="BJ531" s="101"/>
      <c r="BK531" s="101"/>
      <c r="BL531" s="101"/>
      <c r="BM531" s="101"/>
      <c r="BN531" s="101"/>
      <c r="BO531" s="101"/>
      <c r="BP531" s="101"/>
      <c r="BQ531" s="101"/>
      <c r="BR531" s="101"/>
      <c r="BS531" s="101"/>
      <c r="BT531" s="101"/>
    </row>
    <row r="532" spans="1:72" ht="12" customHeight="1">
      <c r="A532" s="142" t="s">
        <v>141</v>
      </c>
      <c r="B532" s="181" t="s">
        <v>214</v>
      </c>
      <c r="C532" s="182">
        <v>6</v>
      </c>
      <c r="D532" s="117">
        <v>13</v>
      </c>
      <c r="E532" s="117">
        <v>37</v>
      </c>
      <c r="F532" s="117">
        <v>17</v>
      </c>
      <c r="G532" s="117">
        <v>14</v>
      </c>
      <c r="H532" s="117">
        <v>8</v>
      </c>
      <c r="I532" s="117">
        <v>24</v>
      </c>
      <c r="J532" s="117">
        <v>12</v>
      </c>
      <c r="K532" s="117">
        <v>9</v>
      </c>
      <c r="L532" s="117">
        <v>18</v>
      </c>
      <c r="M532" s="117">
        <v>8</v>
      </c>
      <c r="N532" s="117">
        <v>8</v>
      </c>
      <c r="O532" s="117">
        <v>13</v>
      </c>
      <c r="P532" s="117">
        <v>18</v>
      </c>
      <c r="Q532" s="117">
        <v>4</v>
      </c>
      <c r="R532" s="119"/>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101"/>
      <c r="BM532" s="101"/>
      <c r="BN532" s="101"/>
      <c r="BO532" s="101"/>
      <c r="BP532" s="101"/>
      <c r="BQ532" s="101"/>
      <c r="BR532" s="101"/>
      <c r="BS532" s="101"/>
      <c r="BT532" s="101"/>
    </row>
    <row r="533" spans="1:72" ht="12" customHeight="1">
      <c r="A533" s="120"/>
      <c r="B533" s="180" t="s">
        <v>242</v>
      </c>
      <c r="C533" s="157"/>
      <c r="D533" s="158">
        <v>2</v>
      </c>
      <c r="E533" s="158">
        <v>4</v>
      </c>
      <c r="F533" s="158">
        <v>1</v>
      </c>
      <c r="G533" s="158">
        <v>2</v>
      </c>
      <c r="H533" s="158"/>
      <c r="I533" s="158">
        <v>6</v>
      </c>
      <c r="J533" s="158"/>
      <c r="K533" s="158">
        <v>1</v>
      </c>
      <c r="L533" s="158"/>
      <c r="M533" s="158"/>
      <c r="N533" s="158"/>
      <c r="O533" s="158"/>
      <c r="P533" s="158"/>
      <c r="Q533" s="158"/>
      <c r="R533" s="159"/>
      <c r="S533" s="101"/>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1"/>
      <c r="AW533" s="101"/>
      <c r="AX533" s="101"/>
      <c r="AY533" s="101"/>
      <c r="AZ533" s="101"/>
      <c r="BA533" s="101"/>
      <c r="BB533" s="101"/>
      <c r="BC533" s="101"/>
      <c r="BD533" s="101"/>
      <c r="BE533" s="101"/>
      <c r="BF533" s="101"/>
      <c r="BG533" s="101"/>
      <c r="BH533" s="101"/>
      <c r="BI533" s="101"/>
      <c r="BJ533" s="101"/>
      <c r="BK533" s="101"/>
      <c r="BL533" s="101"/>
      <c r="BM533" s="101"/>
      <c r="BN533" s="101"/>
      <c r="BO533" s="101"/>
      <c r="BP533" s="101"/>
      <c r="BQ533" s="101"/>
      <c r="BR533" s="101"/>
      <c r="BS533" s="101"/>
      <c r="BT533" s="101"/>
    </row>
    <row r="534" spans="1:72" ht="12" customHeight="1">
      <c r="A534" s="120"/>
      <c r="B534" s="180" t="s">
        <v>243</v>
      </c>
      <c r="C534" s="157"/>
      <c r="D534" s="158"/>
      <c r="E534" s="158">
        <v>2</v>
      </c>
      <c r="F534" s="158">
        <v>4</v>
      </c>
      <c r="G534" s="158">
        <v>6</v>
      </c>
      <c r="H534" s="158">
        <v>2</v>
      </c>
      <c r="I534" s="158">
        <v>5</v>
      </c>
      <c r="J534" s="158">
        <v>4</v>
      </c>
      <c r="K534" s="158">
        <v>2</v>
      </c>
      <c r="L534" s="158"/>
      <c r="M534" s="158">
        <v>1</v>
      </c>
      <c r="N534" s="158">
        <v>6</v>
      </c>
      <c r="O534" s="158">
        <v>1</v>
      </c>
      <c r="P534" s="158">
        <v>1</v>
      </c>
      <c r="Q534" s="158"/>
      <c r="R534" s="159"/>
      <c r="S534" s="101"/>
      <c r="T534" s="101"/>
      <c r="U534" s="101"/>
      <c r="V534" s="101"/>
      <c r="W534" s="101"/>
      <c r="X534" s="101"/>
      <c r="Y534" s="101"/>
      <c r="Z534" s="101"/>
      <c r="AA534" s="101"/>
      <c r="AB534" s="101"/>
      <c r="AC534" s="101"/>
      <c r="AD534" s="101"/>
      <c r="AE534" s="101"/>
      <c r="AF534" s="101"/>
      <c r="AG534" s="101"/>
      <c r="AH534" s="101"/>
      <c r="AI534" s="101"/>
      <c r="AJ534" s="101"/>
      <c r="AK534" s="101"/>
      <c r="AL534" s="101"/>
      <c r="AM534" s="101"/>
      <c r="AN534" s="101"/>
      <c r="AO534" s="101"/>
      <c r="AP534" s="101"/>
      <c r="AQ534" s="101"/>
      <c r="AR534" s="101"/>
      <c r="AS534" s="101"/>
      <c r="AT534" s="101"/>
      <c r="AU534" s="101"/>
      <c r="AV534" s="101"/>
      <c r="AW534" s="101"/>
      <c r="AX534" s="101"/>
      <c r="AY534" s="101"/>
      <c r="AZ534" s="101"/>
      <c r="BA534" s="101"/>
      <c r="BB534" s="101"/>
      <c r="BC534" s="101"/>
      <c r="BD534" s="101"/>
      <c r="BE534" s="101"/>
      <c r="BF534" s="101"/>
      <c r="BG534" s="101"/>
      <c r="BH534" s="101"/>
      <c r="BI534" s="101"/>
      <c r="BJ534" s="101"/>
      <c r="BK534" s="101"/>
      <c r="BL534" s="101"/>
      <c r="BM534" s="101"/>
      <c r="BN534" s="101"/>
      <c r="BO534" s="101"/>
      <c r="BP534" s="101"/>
      <c r="BQ534" s="101"/>
      <c r="BR534" s="101"/>
      <c r="BS534" s="101"/>
      <c r="BT534" s="101"/>
    </row>
    <row r="535" spans="1:72" ht="12" customHeight="1">
      <c r="A535" s="120"/>
      <c r="B535" s="180" t="s">
        <v>244</v>
      </c>
      <c r="C535" s="157"/>
      <c r="D535" s="158"/>
      <c r="E535" s="158"/>
      <c r="F535" s="158"/>
      <c r="G535" s="158"/>
      <c r="H535" s="158"/>
      <c r="I535" s="158"/>
      <c r="J535" s="158"/>
      <c r="K535" s="158"/>
      <c r="L535" s="158"/>
      <c r="M535" s="158"/>
      <c r="N535" s="158"/>
      <c r="O535" s="158"/>
      <c r="P535" s="158"/>
      <c r="Q535" s="158"/>
      <c r="R535" s="159"/>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row>
    <row r="536" spans="1:72" ht="12" customHeight="1">
      <c r="A536" s="120"/>
      <c r="B536" s="116" t="s">
        <v>248</v>
      </c>
      <c r="C536" s="126"/>
      <c r="D536" s="101"/>
      <c r="E536" s="101">
        <v>1</v>
      </c>
      <c r="F536" s="101"/>
      <c r="G536" s="101"/>
      <c r="H536" s="101"/>
      <c r="I536" s="101"/>
      <c r="J536" s="101"/>
      <c r="K536" s="101">
        <v>1</v>
      </c>
      <c r="L536" s="101"/>
      <c r="M536" s="101">
        <v>1</v>
      </c>
      <c r="N536" s="101"/>
      <c r="O536" s="101">
        <v>1</v>
      </c>
      <c r="P536" s="101"/>
      <c r="Q536" s="101"/>
      <c r="R536" s="128"/>
      <c r="S536" s="101"/>
      <c r="T536" s="101"/>
      <c r="U536" s="101"/>
      <c r="V536" s="101"/>
      <c r="W536" s="101"/>
      <c r="X536" s="101"/>
      <c r="Y536" s="101"/>
      <c r="Z536" s="101"/>
      <c r="AA536" s="101"/>
      <c r="AB536" s="101"/>
      <c r="AC536" s="101"/>
      <c r="AD536" s="101"/>
      <c r="AE536" s="101"/>
      <c r="AF536" s="101"/>
      <c r="AG536" s="101"/>
      <c r="AH536" s="101"/>
      <c r="AI536" s="101"/>
      <c r="AJ536" s="101"/>
      <c r="AK536" s="101"/>
      <c r="AL536" s="101"/>
      <c r="AM536" s="101"/>
      <c r="AN536" s="101"/>
      <c r="AO536" s="101"/>
      <c r="AP536" s="101"/>
      <c r="AQ536" s="101"/>
      <c r="AR536" s="101"/>
      <c r="AS536" s="101"/>
      <c r="AT536" s="101"/>
      <c r="AU536" s="101"/>
      <c r="AV536" s="101"/>
      <c r="AW536" s="101"/>
      <c r="AX536" s="101"/>
      <c r="AY536" s="101"/>
      <c r="AZ536" s="101"/>
      <c r="BA536" s="101"/>
      <c r="BB536" s="101"/>
      <c r="BC536" s="101"/>
      <c r="BD536" s="101"/>
      <c r="BE536" s="101"/>
      <c r="BF536" s="101"/>
      <c r="BG536" s="101"/>
      <c r="BH536" s="101"/>
      <c r="BI536" s="101"/>
      <c r="BJ536" s="101"/>
      <c r="BK536" s="101"/>
      <c r="BL536" s="101"/>
      <c r="BM536" s="101"/>
      <c r="BN536" s="101"/>
      <c r="BO536" s="101"/>
      <c r="BP536" s="101"/>
      <c r="BQ536" s="101"/>
      <c r="BR536" s="101"/>
      <c r="BS536" s="101"/>
      <c r="BT536" s="101"/>
    </row>
    <row r="537" spans="1:72" ht="12" customHeight="1">
      <c r="A537" s="120"/>
      <c r="B537" s="116" t="s">
        <v>246</v>
      </c>
      <c r="C537" s="126"/>
      <c r="D537" s="101"/>
      <c r="E537" s="101"/>
      <c r="F537" s="101">
        <v>2</v>
      </c>
      <c r="G537" s="101">
        <v>1</v>
      </c>
      <c r="H537" s="101"/>
      <c r="I537" s="101">
        <v>2</v>
      </c>
      <c r="J537" s="101"/>
      <c r="K537" s="101">
        <v>1</v>
      </c>
      <c r="L537" s="101">
        <v>1</v>
      </c>
      <c r="M537" s="101"/>
      <c r="N537" s="101"/>
      <c r="O537" s="101">
        <v>2</v>
      </c>
      <c r="P537" s="101"/>
      <c r="Q537" s="101">
        <v>1</v>
      </c>
      <c r="R537" s="128"/>
      <c r="S537" s="101"/>
      <c r="T537" s="101"/>
      <c r="U537" s="101"/>
      <c r="V537" s="101"/>
      <c r="W537" s="101"/>
      <c r="X537" s="101"/>
      <c r="Y537" s="101"/>
      <c r="Z537" s="101"/>
      <c r="AA537" s="101"/>
      <c r="AB537" s="101"/>
      <c r="AC537" s="101"/>
      <c r="AD537" s="101"/>
      <c r="AE537" s="101"/>
      <c r="AF537" s="101"/>
      <c r="AG537" s="101"/>
      <c r="AH537" s="101"/>
      <c r="AI537" s="101"/>
      <c r="AJ537" s="101"/>
      <c r="AK537" s="101"/>
      <c r="AL537" s="101"/>
      <c r="AM537" s="101"/>
      <c r="AN537" s="101"/>
      <c r="AO537" s="101"/>
      <c r="AP537" s="101"/>
      <c r="AQ537" s="101"/>
      <c r="AR537" s="101"/>
      <c r="AS537" s="101"/>
      <c r="AT537" s="101"/>
      <c r="AU537" s="101"/>
      <c r="AV537" s="101"/>
      <c r="AW537" s="101"/>
      <c r="AX537" s="101"/>
      <c r="AY537" s="101"/>
      <c r="AZ537" s="101"/>
      <c r="BA537" s="101"/>
      <c r="BB537" s="101"/>
      <c r="BC537" s="101"/>
      <c r="BD537" s="101"/>
      <c r="BE537" s="101"/>
      <c r="BF537" s="101"/>
      <c r="BG537" s="101"/>
      <c r="BH537" s="101"/>
      <c r="BI537" s="101"/>
      <c r="BJ537" s="101"/>
      <c r="BK537" s="101"/>
      <c r="BL537" s="101"/>
      <c r="BM537" s="101"/>
      <c r="BN537" s="101"/>
      <c r="BO537" s="101"/>
      <c r="BP537" s="101"/>
      <c r="BQ537" s="101"/>
      <c r="BR537" s="101"/>
      <c r="BS537" s="101"/>
      <c r="BT537" s="101"/>
    </row>
    <row r="538" spans="1:72" ht="12" customHeight="1">
      <c r="A538" s="120"/>
      <c r="B538" s="121" t="s">
        <v>238</v>
      </c>
      <c r="C538" s="122">
        <v>2</v>
      </c>
      <c r="D538" s="123">
        <v>12</v>
      </c>
      <c r="E538" s="123">
        <v>17</v>
      </c>
      <c r="F538" s="123">
        <v>14</v>
      </c>
      <c r="G538" s="123">
        <v>22</v>
      </c>
      <c r="H538" s="123">
        <v>11</v>
      </c>
      <c r="I538" s="123">
        <v>12</v>
      </c>
      <c r="J538" s="123">
        <v>14</v>
      </c>
      <c r="K538" s="123">
        <v>6</v>
      </c>
      <c r="L538" s="123">
        <v>3</v>
      </c>
      <c r="M538" s="123">
        <v>4</v>
      </c>
      <c r="N538" s="123">
        <v>4</v>
      </c>
      <c r="O538" s="123">
        <v>1</v>
      </c>
      <c r="P538" s="123">
        <v>3</v>
      </c>
      <c r="Q538" s="123"/>
      <c r="R538" s="124"/>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c r="AW538" s="101"/>
      <c r="AX538" s="101"/>
      <c r="AY538" s="101"/>
      <c r="AZ538" s="101"/>
      <c r="BA538" s="101"/>
      <c r="BB538" s="101"/>
      <c r="BC538" s="101"/>
      <c r="BD538" s="101"/>
      <c r="BE538" s="101"/>
      <c r="BF538" s="101"/>
      <c r="BG538" s="101"/>
      <c r="BH538" s="101"/>
      <c r="BI538" s="101"/>
      <c r="BJ538" s="101"/>
      <c r="BK538" s="101"/>
      <c r="BL538" s="101"/>
      <c r="BM538" s="101"/>
      <c r="BN538" s="101"/>
      <c r="BO538" s="101"/>
      <c r="BP538" s="101"/>
      <c r="BQ538" s="101"/>
      <c r="BR538" s="101"/>
      <c r="BS538" s="101"/>
      <c r="BT538" s="101"/>
    </row>
    <row r="539" spans="1:72" ht="12" customHeight="1">
      <c r="A539" s="120"/>
      <c r="B539" s="121" t="s">
        <v>239</v>
      </c>
      <c r="C539" s="122"/>
      <c r="D539" s="123"/>
      <c r="E539" s="123"/>
      <c r="F539" s="123"/>
      <c r="G539" s="123"/>
      <c r="H539" s="123"/>
      <c r="I539" s="123"/>
      <c r="J539" s="123"/>
      <c r="K539" s="123"/>
      <c r="L539" s="123"/>
      <c r="M539" s="123"/>
      <c r="N539" s="123"/>
      <c r="O539" s="123"/>
      <c r="P539" s="123"/>
      <c r="Q539" s="123"/>
      <c r="R539" s="124"/>
      <c r="S539" s="101"/>
      <c r="T539" s="101"/>
      <c r="U539" s="101"/>
      <c r="V539" s="101"/>
      <c r="W539" s="101"/>
      <c r="X539" s="101"/>
      <c r="Y539" s="101"/>
      <c r="Z539" s="101"/>
      <c r="AA539" s="101"/>
      <c r="AB539" s="101"/>
      <c r="AC539" s="101"/>
      <c r="AD539" s="101"/>
      <c r="AE539" s="101"/>
      <c r="AF539" s="101"/>
      <c r="AG539" s="101"/>
      <c r="AH539" s="101"/>
      <c r="AI539" s="101"/>
      <c r="AJ539" s="101"/>
      <c r="AK539" s="101"/>
      <c r="AL539" s="101"/>
      <c r="AM539" s="101"/>
      <c r="AN539" s="101"/>
      <c r="AO539" s="101"/>
      <c r="AP539" s="101"/>
      <c r="AQ539" s="101"/>
      <c r="AR539" s="101"/>
      <c r="AS539" s="101"/>
      <c r="AT539" s="101"/>
      <c r="AU539" s="101"/>
      <c r="AV539" s="101"/>
      <c r="AW539" s="101"/>
      <c r="AX539" s="101"/>
      <c r="AY539" s="101"/>
      <c r="AZ539" s="101"/>
      <c r="BA539" s="101"/>
      <c r="BB539" s="101"/>
      <c r="BC539" s="101"/>
      <c r="BD539" s="101"/>
      <c r="BE539" s="101"/>
      <c r="BF539" s="101"/>
      <c r="BG539" s="101"/>
      <c r="BH539" s="101"/>
      <c r="BI539" s="101"/>
      <c r="BJ539" s="101"/>
      <c r="BK539" s="101"/>
      <c r="BL539" s="101"/>
      <c r="BM539" s="101"/>
      <c r="BN539" s="101"/>
      <c r="BO539" s="101"/>
      <c r="BP539" s="101"/>
      <c r="BQ539" s="101"/>
      <c r="BR539" s="101"/>
      <c r="BS539" s="101"/>
      <c r="BT539" s="101"/>
    </row>
    <row r="540" spans="1:72" ht="12" customHeight="1">
      <c r="A540" s="120"/>
      <c r="B540" s="116" t="s">
        <v>301</v>
      </c>
      <c r="C540" s="126">
        <v>3</v>
      </c>
      <c r="D540" s="101">
        <v>3</v>
      </c>
      <c r="E540" s="101">
        <v>6</v>
      </c>
      <c r="F540" s="101">
        <v>4</v>
      </c>
      <c r="G540" s="101">
        <v>13</v>
      </c>
      <c r="H540" s="101">
        <v>4</v>
      </c>
      <c r="I540" s="101">
        <v>5</v>
      </c>
      <c r="J540" s="101">
        <v>6</v>
      </c>
      <c r="K540" s="101"/>
      <c r="L540" s="101">
        <v>1</v>
      </c>
      <c r="M540" s="101"/>
      <c r="N540" s="101">
        <v>2</v>
      </c>
      <c r="O540" s="101"/>
      <c r="P540" s="101">
        <v>1</v>
      </c>
      <c r="Q540" s="101"/>
      <c r="R540" s="128"/>
      <c r="S540" s="101"/>
      <c r="T540" s="101"/>
      <c r="U540" s="101"/>
      <c r="V540" s="101"/>
      <c r="W540" s="101"/>
      <c r="X540" s="101"/>
      <c r="Y540" s="101"/>
      <c r="Z540" s="101"/>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V540" s="101"/>
      <c r="AW540" s="101"/>
      <c r="AX540" s="101"/>
      <c r="AY540" s="101"/>
      <c r="AZ540" s="101"/>
      <c r="BA540" s="101"/>
      <c r="BB540" s="101"/>
      <c r="BC540" s="101"/>
      <c r="BD540" s="101"/>
      <c r="BE540" s="101"/>
      <c r="BF540" s="101"/>
      <c r="BG540" s="101"/>
      <c r="BH540" s="101"/>
      <c r="BI540" s="101"/>
      <c r="BJ540" s="101"/>
      <c r="BK540" s="101"/>
      <c r="BL540" s="101"/>
      <c r="BM540" s="101"/>
      <c r="BN540" s="101"/>
      <c r="BO540" s="101"/>
      <c r="BP540" s="101"/>
      <c r="BQ540" s="101"/>
      <c r="BR540" s="101"/>
      <c r="BS540" s="101"/>
      <c r="BT540" s="101"/>
    </row>
    <row r="541" spans="1:72" ht="12" customHeight="1">
      <c r="A541" s="120"/>
      <c r="B541" s="116" t="s">
        <v>302</v>
      </c>
      <c r="C541" s="126"/>
      <c r="D541" s="101"/>
      <c r="E541" s="101"/>
      <c r="F541" s="101">
        <v>1</v>
      </c>
      <c r="G541" s="101"/>
      <c r="H541" s="101"/>
      <c r="I541" s="101"/>
      <c r="J541" s="101"/>
      <c r="K541" s="101"/>
      <c r="L541" s="101"/>
      <c r="M541" s="101"/>
      <c r="N541" s="101"/>
      <c r="O541" s="101"/>
      <c r="P541" s="101"/>
      <c r="Q541" s="101"/>
      <c r="R541" s="128"/>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c r="AW541" s="101"/>
      <c r="AX541" s="101"/>
      <c r="AY541" s="101"/>
      <c r="AZ541" s="101"/>
      <c r="BA541" s="101"/>
      <c r="BB541" s="101"/>
      <c r="BC541" s="101"/>
      <c r="BD541" s="101"/>
      <c r="BE541" s="101"/>
      <c r="BF541" s="101"/>
      <c r="BG541" s="101"/>
      <c r="BH541" s="101"/>
      <c r="BI541" s="101"/>
      <c r="BJ541" s="101"/>
      <c r="BK541" s="101"/>
      <c r="BL541" s="101"/>
      <c r="BM541" s="101"/>
      <c r="BN541" s="101"/>
      <c r="BO541" s="101"/>
      <c r="BP541" s="101"/>
      <c r="BQ541" s="101"/>
      <c r="BR541" s="101"/>
      <c r="BS541" s="101"/>
      <c r="BT541" s="101"/>
    </row>
    <row r="542" spans="1:72" ht="12" customHeight="1">
      <c r="A542" s="120"/>
      <c r="B542" s="121" t="s">
        <v>303</v>
      </c>
      <c r="C542" s="122">
        <v>121</v>
      </c>
      <c r="D542" s="123">
        <v>274</v>
      </c>
      <c r="E542" s="123">
        <v>245</v>
      </c>
      <c r="F542" s="123">
        <v>228</v>
      </c>
      <c r="G542" s="123">
        <v>226</v>
      </c>
      <c r="H542" s="123">
        <v>196</v>
      </c>
      <c r="I542" s="123">
        <v>272</v>
      </c>
      <c r="J542" s="123">
        <v>223</v>
      </c>
      <c r="K542" s="123">
        <v>130</v>
      </c>
      <c r="L542" s="123">
        <v>206</v>
      </c>
      <c r="M542" s="123">
        <v>200</v>
      </c>
      <c r="N542" s="123">
        <v>110</v>
      </c>
      <c r="O542" s="123">
        <v>223</v>
      </c>
      <c r="P542" s="123">
        <v>220</v>
      </c>
      <c r="Q542" s="123">
        <v>61</v>
      </c>
      <c r="R542" s="124"/>
      <c r="S542" s="101"/>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1"/>
      <c r="AW542" s="101"/>
      <c r="AX542" s="101"/>
      <c r="AY542" s="101"/>
      <c r="AZ542" s="101"/>
      <c r="BA542" s="101"/>
      <c r="BB542" s="101"/>
      <c r="BC542" s="101"/>
      <c r="BD542" s="101"/>
      <c r="BE542" s="101"/>
      <c r="BF542" s="101"/>
      <c r="BG542" s="101"/>
      <c r="BH542" s="101"/>
      <c r="BI542" s="101"/>
      <c r="BJ542" s="101"/>
      <c r="BK542" s="101"/>
      <c r="BL542" s="101"/>
      <c r="BM542" s="101"/>
      <c r="BN542" s="101"/>
      <c r="BO542" s="101"/>
      <c r="BP542" s="101"/>
      <c r="BQ542" s="101"/>
      <c r="BR542" s="101"/>
      <c r="BS542" s="101"/>
      <c r="BT542" s="101"/>
    </row>
    <row r="543" spans="1:72" ht="12" customHeight="1">
      <c r="A543" s="120"/>
      <c r="B543" s="116" t="s">
        <v>250</v>
      </c>
      <c r="C543" s="126"/>
      <c r="D543" s="101">
        <v>19</v>
      </c>
      <c r="E543" s="101">
        <v>37</v>
      </c>
      <c r="F543" s="101">
        <v>17</v>
      </c>
      <c r="G543" s="101">
        <v>14</v>
      </c>
      <c r="H543" s="101">
        <v>9</v>
      </c>
      <c r="I543" s="101">
        <v>26</v>
      </c>
      <c r="J543" s="101">
        <v>9</v>
      </c>
      <c r="K543" s="101">
        <v>12</v>
      </c>
      <c r="L543" s="101">
        <v>8</v>
      </c>
      <c r="M543" s="101">
        <v>16</v>
      </c>
      <c r="N543" s="101">
        <v>5</v>
      </c>
      <c r="O543" s="101"/>
      <c r="P543" s="101">
        <v>10</v>
      </c>
      <c r="Q543" s="101">
        <v>3</v>
      </c>
      <c r="R543" s="128"/>
      <c r="S543" s="101"/>
      <c r="T543" s="101"/>
      <c r="U543" s="101"/>
      <c r="V543" s="101"/>
      <c r="W543" s="101"/>
      <c r="X543" s="101"/>
      <c r="Y543" s="101"/>
      <c r="Z543" s="101"/>
      <c r="AA543" s="101"/>
      <c r="AB543" s="101"/>
      <c r="AC543" s="101"/>
      <c r="AD543" s="101"/>
      <c r="AE543" s="101"/>
      <c r="AF543" s="101"/>
      <c r="AG543" s="101"/>
      <c r="AH543" s="101"/>
      <c r="AI543" s="101"/>
      <c r="AJ543" s="101"/>
      <c r="AK543" s="101"/>
      <c r="AL543" s="101"/>
      <c r="AM543" s="101"/>
      <c r="AN543" s="101"/>
      <c r="AO543" s="101"/>
      <c r="AP543" s="101"/>
      <c r="AQ543" s="101"/>
      <c r="AR543" s="101"/>
      <c r="AS543" s="101"/>
      <c r="AT543" s="101"/>
      <c r="AU543" s="101"/>
      <c r="AV543" s="101"/>
      <c r="AW543" s="101"/>
      <c r="AX543" s="101"/>
      <c r="AY543" s="101"/>
      <c r="AZ543" s="101"/>
      <c r="BA543" s="101"/>
      <c r="BB543" s="101"/>
      <c r="BC543" s="101"/>
      <c r="BD543" s="101"/>
      <c r="BE543" s="101"/>
      <c r="BF543" s="101"/>
      <c r="BG543" s="101"/>
      <c r="BH543" s="101"/>
      <c r="BI543" s="101"/>
      <c r="BJ543" s="101"/>
      <c r="BK543" s="101"/>
      <c r="BL543" s="101"/>
      <c r="BM543" s="101"/>
      <c r="BN543" s="101"/>
      <c r="BO543" s="101"/>
      <c r="BP543" s="101"/>
      <c r="BQ543" s="101"/>
      <c r="BR543" s="101"/>
      <c r="BS543" s="101"/>
      <c r="BT543" s="101"/>
    </row>
    <row r="544" spans="1:72" ht="12" customHeight="1">
      <c r="A544" s="120"/>
      <c r="B544" s="116" t="s">
        <v>251</v>
      </c>
      <c r="C544" s="126"/>
      <c r="D544" s="101">
        <v>11</v>
      </c>
      <c r="E544" s="101">
        <v>1</v>
      </c>
      <c r="F544" s="101">
        <v>6</v>
      </c>
      <c r="G544" s="101">
        <v>4</v>
      </c>
      <c r="H544" s="101"/>
      <c r="I544" s="101"/>
      <c r="J544" s="101"/>
      <c r="K544" s="101">
        <v>2</v>
      </c>
      <c r="L544" s="101">
        <v>1</v>
      </c>
      <c r="M544" s="101"/>
      <c r="N544" s="101"/>
      <c r="O544" s="101"/>
      <c r="P544" s="101"/>
      <c r="Q544" s="101"/>
      <c r="R544" s="128"/>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row>
    <row r="545" spans="1:72" ht="12" customHeight="1">
      <c r="A545" s="120"/>
      <c r="B545" s="116" t="s">
        <v>252</v>
      </c>
      <c r="C545" s="126"/>
      <c r="D545" s="101"/>
      <c r="E545" s="101">
        <v>2</v>
      </c>
      <c r="F545" s="101"/>
      <c r="G545" s="101"/>
      <c r="H545" s="101"/>
      <c r="I545" s="101"/>
      <c r="J545" s="101"/>
      <c r="K545" s="101"/>
      <c r="L545" s="101"/>
      <c r="M545" s="101"/>
      <c r="N545" s="101"/>
      <c r="O545" s="101"/>
      <c r="P545" s="101"/>
      <c r="Q545" s="101"/>
      <c r="R545" s="128"/>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c r="AW545" s="101"/>
      <c r="AX545" s="101"/>
      <c r="AY545" s="101"/>
      <c r="AZ545" s="101"/>
      <c r="BA545" s="101"/>
      <c r="BB545" s="101"/>
      <c r="BC545" s="101"/>
      <c r="BD545" s="101"/>
      <c r="BE545" s="101"/>
      <c r="BF545" s="101"/>
      <c r="BG545" s="101"/>
      <c r="BH545" s="101"/>
      <c r="BI545" s="101"/>
      <c r="BJ545" s="101"/>
      <c r="BK545" s="101"/>
      <c r="BL545" s="101"/>
      <c r="BM545" s="101"/>
      <c r="BN545" s="101"/>
      <c r="BO545" s="101"/>
      <c r="BP545" s="101"/>
      <c r="BQ545" s="101"/>
      <c r="BR545" s="101"/>
      <c r="BS545" s="101"/>
      <c r="BT545" s="101"/>
    </row>
    <row r="546" spans="1:72" ht="12" customHeight="1">
      <c r="A546" s="120"/>
      <c r="B546" s="116" t="s">
        <v>253</v>
      </c>
      <c r="C546" s="126"/>
      <c r="D546" s="101"/>
      <c r="E546" s="101"/>
      <c r="F546" s="101"/>
      <c r="G546" s="101"/>
      <c r="H546" s="101"/>
      <c r="I546" s="101"/>
      <c r="J546" s="101"/>
      <c r="K546" s="101"/>
      <c r="L546" s="101"/>
      <c r="M546" s="101"/>
      <c r="N546" s="101"/>
      <c r="O546" s="101"/>
      <c r="P546" s="101"/>
      <c r="Q546" s="101"/>
      <c r="R546" s="128"/>
      <c r="S546" s="101"/>
      <c r="T546" s="101"/>
      <c r="U546" s="101"/>
      <c r="V546" s="101"/>
      <c r="W546" s="101"/>
      <c r="X546" s="101"/>
      <c r="Y546" s="101"/>
      <c r="Z546" s="101"/>
      <c r="AA546" s="101"/>
      <c r="AB546" s="101"/>
      <c r="AC546" s="101"/>
      <c r="AD546" s="101"/>
      <c r="AE546" s="101"/>
      <c r="AF546" s="101"/>
      <c r="AG546" s="101"/>
      <c r="AH546" s="101"/>
      <c r="AI546" s="101"/>
      <c r="AJ546" s="101"/>
      <c r="AK546" s="101"/>
      <c r="AL546" s="101"/>
      <c r="AM546" s="101"/>
      <c r="AN546" s="101"/>
      <c r="AO546" s="101"/>
      <c r="AP546" s="101"/>
      <c r="AQ546" s="101"/>
      <c r="AR546" s="101"/>
      <c r="AS546" s="101"/>
      <c r="AT546" s="101"/>
      <c r="AU546" s="101"/>
      <c r="AV546" s="101"/>
      <c r="AW546" s="101"/>
      <c r="AX546" s="101"/>
      <c r="AY546" s="101"/>
      <c r="AZ546" s="101"/>
      <c r="BA546" s="101"/>
      <c r="BB546" s="101"/>
      <c r="BC546" s="101"/>
      <c r="BD546" s="101"/>
      <c r="BE546" s="101"/>
      <c r="BF546" s="101"/>
      <c r="BG546" s="101"/>
      <c r="BH546" s="101"/>
      <c r="BI546" s="101"/>
      <c r="BJ546" s="101"/>
      <c r="BK546" s="101"/>
      <c r="BL546" s="101"/>
      <c r="BM546" s="101"/>
      <c r="BN546" s="101"/>
      <c r="BO546" s="101"/>
      <c r="BP546" s="101"/>
      <c r="BQ546" s="101"/>
      <c r="BR546" s="101"/>
      <c r="BS546" s="101"/>
      <c r="BT546" s="101"/>
    </row>
    <row r="547" spans="1:72" ht="12" customHeight="1">
      <c r="A547" s="120"/>
      <c r="B547" s="116" t="s">
        <v>254</v>
      </c>
      <c r="C547" s="126"/>
      <c r="D547" s="101"/>
      <c r="E547" s="101"/>
      <c r="F547" s="101"/>
      <c r="G547" s="101"/>
      <c r="H547" s="101"/>
      <c r="I547" s="101"/>
      <c r="J547" s="101"/>
      <c r="K547" s="101"/>
      <c r="L547" s="101"/>
      <c r="M547" s="101"/>
      <c r="N547" s="101"/>
      <c r="O547" s="101"/>
      <c r="P547" s="101"/>
      <c r="Q547" s="101"/>
      <c r="R547" s="128"/>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c r="AX547" s="101"/>
      <c r="AY547" s="101"/>
      <c r="AZ547" s="101"/>
      <c r="BA547" s="101"/>
      <c r="BB547" s="101"/>
      <c r="BC547" s="101"/>
      <c r="BD547" s="101"/>
      <c r="BE547" s="101"/>
      <c r="BF547" s="101"/>
      <c r="BG547" s="101"/>
      <c r="BH547" s="101"/>
      <c r="BI547" s="101"/>
      <c r="BJ547" s="101"/>
      <c r="BK547" s="101"/>
      <c r="BL547" s="101"/>
      <c r="BM547" s="101"/>
      <c r="BN547" s="101"/>
      <c r="BO547" s="101"/>
      <c r="BP547" s="101"/>
      <c r="BQ547" s="101"/>
      <c r="BR547" s="101"/>
      <c r="BS547" s="101"/>
      <c r="BT547" s="101"/>
    </row>
    <row r="548" spans="1:72" ht="12" customHeight="1">
      <c r="A548" s="120"/>
      <c r="B548" s="116" t="s">
        <v>255</v>
      </c>
      <c r="C548" s="126"/>
      <c r="D548" s="101"/>
      <c r="E548" s="101"/>
      <c r="F548" s="101"/>
      <c r="G548" s="101"/>
      <c r="H548" s="101"/>
      <c r="I548" s="101"/>
      <c r="J548" s="101"/>
      <c r="K548" s="101"/>
      <c r="L548" s="101"/>
      <c r="M548" s="101"/>
      <c r="N548" s="101"/>
      <c r="O548" s="101"/>
      <c r="P548" s="101"/>
      <c r="Q548" s="101"/>
      <c r="R548" s="128"/>
      <c r="S548" s="101"/>
      <c r="T548" s="101"/>
      <c r="U548" s="101"/>
      <c r="V548" s="101"/>
      <c r="W548" s="101"/>
      <c r="X548" s="101"/>
      <c r="Y548" s="101"/>
      <c r="Z548" s="101"/>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V548" s="101"/>
      <c r="AW548" s="101"/>
      <c r="AX548" s="101"/>
      <c r="AY548" s="101"/>
      <c r="AZ548" s="101"/>
      <c r="BA548" s="101"/>
      <c r="BB548" s="101"/>
      <c r="BC548" s="101"/>
      <c r="BD548" s="101"/>
      <c r="BE548" s="101"/>
      <c r="BF548" s="101"/>
      <c r="BG548" s="101"/>
      <c r="BH548" s="101"/>
      <c r="BI548" s="101"/>
      <c r="BJ548" s="101"/>
      <c r="BK548" s="101"/>
      <c r="BL548" s="101"/>
      <c r="BM548" s="101"/>
      <c r="BN548" s="101"/>
      <c r="BO548" s="101"/>
      <c r="BP548" s="101"/>
      <c r="BQ548" s="101"/>
      <c r="BR548" s="101"/>
      <c r="BS548" s="101"/>
      <c r="BT548" s="101"/>
    </row>
    <row r="549" spans="1:72" ht="12" customHeight="1">
      <c r="A549" s="120"/>
      <c r="B549" s="183" t="s">
        <v>256</v>
      </c>
      <c r="C549" s="168"/>
      <c r="D549" s="169"/>
      <c r="E549" s="169"/>
      <c r="F549" s="169"/>
      <c r="G549" s="169"/>
      <c r="H549" s="169"/>
      <c r="I549" s="169"/>
      <c r="J549" s="169"/>
      <c r="K549" s="169"/>
      <c r="L549" s="169"/>
      <c r="M549" s="169"/>
      <c r="N549" s="169"/>
      <c r="O549" s="169"/>
      <c r="P549" s="169"/>
      <c r="Q549" s="169"/>
      <c r="R549" s="170"/>
      <c r="S549" s="101"/>
      <c r="T549" s="101"/>
      <c r="U549" s="101"/>
      <c r="V549" s="101"/>
      <c r="W549" s="101"/>
      <c r="X549" s="101"/>
      <c r="Y549" s="101"/>
      <c r="Z549" s="101"/>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V549" s="101"/>
      <c r="AW549" s="101"/>
      <c r="AX549" s="101"/>
      <c r="AY549" s="101"/>
      <c r="AZ549" s="101"/>
      <c r="BA549" s="101"/>
      <c r="BB549" s="101"/>
      <c r="BC549" s="101"/>
      <c r="BD549" s="101"/>
      <c r="BE549" s="101"/>
      <c r="BF549" s="101"/>
      <c r="BG549" s="101"/>
      <c r="BH549" s="101"/>
      <c r="BI549" s="101"/>
      <c r="BJ549" s="101"/>
      <c r="BK549" s="101"/>
      <c r="BL549" s="101"/>
      <c r="BM549" s="101"/>
      <c r="BN549" s="101"/>
      <c r="BO549" s="101"/>
      <c r="BP549" s="101"/>
      <c r="BQ549" s="101"/>
      <c r="BR549" s="101"/>
      <c r="BS549" s="101"/>
      <c r="BT549" s="101"/>
    </row>
    <row r="550" spans="1:72" ht="12" customHeight="1">
      <c r="A550" s="120"/>
      <c r="B550" s="116" t="s">
        <v>10</v>
      </c>
      <c r="C550" s="126"/>
      <c r="D550" s="101"/>
      <c r="E550" s="101"/>
      <c r="F550" s="101"/>
      <c r="G550" s="101"/>
      <c r="H550" s="101"/>
      <c r="I550" s="101"/>
      <c r="J550" s="101"/>
      <c r="K550" s="101"/>
      <c r="L550" s="101"/>
      <c r="M550" s="101"/>
      <c r="N550" s="101"/>
      <c r="O550" s="101"/>
      <c r="P550" s="101"/>
      <c r="Q550" s="101"/>
      <c r="R550" s="128"/>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c r="AW550" s="101"/>
      <c r="AX550" s="101"/>
      <c r="AY550" s="101"/>
      <c r="AZ550" s="101"/>
      <c r="BA550" s="101"/>
      <c r="BB550" s="101"/>
      <c r="BC550" s="101"/>
      <c r="BD550" s="101"/>
      <c r="BE550" s="101"/>
      <c r="BF550" s="101"/>
      <c r="BG550" s="101"/>
      <c r="BH550" s="101"/>
      <c r="BI550" s="101"/>
      <c r="BJ550" s="101"/>
      <c r="BK550" s="101"/>
      <c r="BL550" s="101"/>
      <c r="BM550" s="101"/>
      <c r="BN550" s="101"/>
      <c r="BO550" s="101"/>
      <c r="BP550" s="101"/>
      <c r="BQ550" s="101"/>
      <c r="BR550" s="101"/>
      <c r="BS550" s="101"/>
      <c r="BT550" s="101"/>
    </row>
    <row r="551" spans="1:72" ht="12" customHeight="1">
      <c r="A551" s="120"/>
      <c r="B551" s="116" t="s">
        <v>11</v>
      </c>
      <c r="C551" s="126"/>
      <c r="D551" s="101"/>
      <c r="E551" s="101"/>
      <c r="F551" s="101"/>
      <c r="G551" s="101"/>
      <c r="H551" s="101"/>
      <c r="I551" s="101"/>
      <c r="J551" s="101"/>
      <c r="K551" s="101"/>
      <c r="L551" s="101"/>
      <c r="M551" s="101"/>
      <c r="N551" s="101">
        <v>1</v>
      </c>
      <c r="O551" s="101"/>
      <c r="P551" s="101"/>
      <c r="Q551" s="101"/>
      <c r="R551" s="128"/>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c r="AX551" s="101"/>
      <c r="AY551" s="101"/>
      <c r="AZ551" s="101"/>
      <c r="BA551" s="101"/>
      <c r="BB551" s="101"/>
      <c r="BC551" s="101"/>
      <c r="BD551" s="101"/>
      <c r="BE551" s="101"/>
      <c r="BF551" s="101"/>
      <c r="BG551" s="101"/>
      <c r="BH551" s="101"/>
      <c r="BI551" s="101"/>
      <c r="BJ551" s="101"/>
      <c r="BK551" s="101"/>
      <c r="BL551" s="101"/>
      <c r="BM551" s="101"/>
      <c r="BN551" s="101"/>
      <c r="BO551" s="101"/>
      <c r="BP551" s="101"/>
      <c r="BQ551" s="101"/>
      <c r="BR551" s="101"/>
      <c r="BS551" s="101"/>
      <c r="BT551" s="101"/>
    </row>
    <row r="552" spans="1:72" ht="12" customHeight="1">
      <c r="A552" s="120"/>
      <c r="B552" s="116" t="s">
        <v>259</v>
      </c>
      <c r="C552" s="126"/>
      <c r="D552" s="101"/>
      <c r="E552" s="101"/>
      <c r="F552" s="101"/>
      <c r="G552" s="101"/>
      <c r="H552" s="101"/>
      <c r="I552" s="101"/>
      <c r="J552" s="101"/>
      <c r="K552" s="101"/>
      <c r="L552" s="101"/>
      <c r="M552" s="101"/>
      <c r="N552" s="101"/>
      <c r="O552" s="101"/>
      <c r="P552" s="101"/>
      <c r="Q552" s="101"/>
      <c r="R552" s="128"/>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c r="AW552" s="101"/>
      <c r="AX552" s="101"/>
      <c r="AY552" s="101"/>
      <c r="AZ552" s="101"/>
      <c r="BA552" s="101"/>
      <c r="BB552" s="101"/>
      <c r="BC552" s="101"/>
      <c r="BD552" s="101"/>
      <c r="BE552" s="101"/>
      <c r="BF552" s="101"/>
      <c r="BG552" s="101"/>
      <c r="BH552" s="101"/>
      <c r="BI552" s="101"/>
      <c r="BJ552" s="101"/>
      <c r="BK552" s="101"/>
      <c r="BL552" s="101"/>
      <c r="BM552" s="101"/>
      <c r="BN552" s="101"/>
      <c r="BO552" s="101"/>
      <c r="BP552" s="101"/>
      <c r="BQ552" s="101"/>
      <c r="BR552" s="101"/>
      <c r="BS552" s="101"/>
      <c r="BT552" s="101"/>
    </row>
    <row r="553" spans="1:72" ht="12" customHeight="1">
      <c r="A553" s="120"/>
      <c r="B553" s="116" t="s">
        <v>13</v>
      </c>
      <c r="C553" s="126"/>
      <c r="D553" s="101"/>
      <c r="E553" s="101"/>
      <c r="F553" s="101"/>
      <c r="G553" s="101"/>
      <c r="H553" s="101"/>
      <c r="I553" s="101"/>
      <c r="J553" s="101"/>
      <c r="K553" s="101"/>
      <c r="L553" s="101"/>
      <c r="M553" s="101"/>
      <c r="N553" s="101"/>
      <c r="O553" s="101"/>
      <c r="P553" s="101"/>
      <c r="Q553" s="101"/>
      <c r="R553" s="128"/>
      <c r="S553" s="101"/>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01"/>
      <c r="AW553" s="101"/>
      <c r="AX553" s="101"/>
      <c r="AY553" s="101"/>
      <c r="AZ553" s="101"/>
      <c r="BA553" s="101"/>
      <c r="BB553" s="101"/>
      <c r="BC553" s="101"/>
      <c r="BD553" s="101"/>
      <c r="BE553" s="101"/>
      <c r="BF553" s="101"/>
      <c r="BG553" s="101"/>
      <c r="BH553" s="101"/>
      <c r="BI553" s="101"/>
      <c r="BJ553" s="101"/>
      <c r="BK553" s="101"/>
      <c r="BL553" s="101"/>
      <c r="BM553" s="101"/>
      <c r="BN553" s="101"/>
      <c r="BO553" s="101"/>
      <c r="BP553" s="101"/>
      <c r="BQ553" s="101"/>
      <c r="BR553" s="101"/>
      <c r="BS553" s="101"/>
      <c r="BT553" s="101"/>
    </row>
    <row r="554" spans="1:72" ht="12" customHeight="1">
      <c r="A554" s="120"/>
      <c r="B554" s="116" t="s">
        <v>260</v>
      </c>
      <c r="C554" s="126"/>
      <c r="D554" s="101"/>
      <c r="E554" s="101"/>
      <c r="F554" s="101"/>
      <c r="G554" s="101"/>
      <c r="H554" s="101"/>
      <c r="I554" s="101">
        <v>2</v>
      </c>
      <c r="J554" s="101"/>
      <c r="K554" s="101"/>
      <c r="L554" s="101">
        <v>1</v>
      </c>
      <c r="M554" s="101">
        <v>1</v>
      </c>
      <c r="N554" s="101"/>
      <c r="O554" s="101"/>
      <c r="P554" s="101"/>
      <c r="Q554" s="101"/>
      <c r="R554" s="128"/>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c r="AW554" s="101"/>
      <c r="AX554" s="101"/>
      <c r="AY554" s="101"/>
      <c r="AZ554" s="101"/>
      <c r="BA554" s="101"/>
      <c r="BB554" s="101"/>
      <c r="BC554" s="101"/>
      <c r="BD554" s="101"/>
      <c r="BE554" s="101"/>
      <c r="BF554" s="101"/>
      <c r="BG554" s="101"/>
      <c r="BH554" s="101"/>
      <c r="BI554" s="101"/>
      <c r="BJ554" s="101"/>
      <c r="BK554" s="101"/>
      <c r="BL554" s="101"/>
      <c r="BM554" s="101"/>
      <c r="BN554" s="101"/>
      <c r="BO554" s="101"/>
      <c r="BP554" s="101"/>
      <c r="BQ554" s="101"/>
      <c r="BR554" s="101"/>
      <c r="BS554" s="101"/>
      <c r="BT554" s="101"/>
    </row>
    <row r="555" spans="1:72" ht="12" customHeight="1">
      <c r="A555" s="120"/>
      <c r="B555" s="121" t="s">
        <v>304</v>
      </c>
      <c r="C555" s="122">
        <v>7</v>
      </c>
      <c r="D555" s="123">
        <v>8</v>
      </c>
      <c r="E555" s="123">
        <v>6</v>
      </c>
      <c r="F555" s="123">
        <v>7</v>
      </c>
      <c r="G555" s="123">
        <v>12</v>
      </c>
      <c r="H555" s="123">
        <v>8</v>
      </c>
      <c r="I555" s="123">
        <v>7</v>
      </c>
      <c r="J555" s="123">
        <v>8</v>
      </c>
      <c r="K555" s="123">
        <v>4</v>
      </c>
      <c r="L555" s="123"/>
      <c r="M555" s="123">
        <v>3</v>
      </c>
      <c r="N555" s="123">
        <v>1</v>
      </c>
      <c r="O555" s="123"/>
      <c r="P555" s="123"/>
      <c r="Q555" s="123"/>
      <c r="R555" s="124"/>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c r="AW555" s="101"/>
      <c r="AX555" s="101"/>
      <c r="AY555" s="101"/>
      <c r="AZ555" s="101"/>
      <c r="BA555" s="101"/>
      <c r="BB555" s="101"/>
      <c r="BC555" s="101"/>
      <c r="BD555" s="101"/>
      <c r="BE555" s="101"/>
      <c r="BF555" s="101"/>
      <c r="BG555" s="101"/>
      <c r="BH555" s="101"/>
      <c r="BI555" s="101"/>
      <c r="BJ555" s="101"/>
      <c r="BK555" s="101"/>
      <c r="BL555" s="101"/>
      <c r="BM555" s="101"/>
      <c r="BN555" s="101"/>
      <c r="BO555" s="101"/>
      <c r="BP555" s="101"/>
      <c r="BQ555" s="101"/>
      <c r="BR555" s="101"/>
      <c r="BS555" s="101"/>
      <c r="BT555" s="101"/>
    </row>
    <row r="556" spans="1:72" ht="12" customHeight="1">
      <c r="A556" s="120"/>
      <c r="B556" s="121" t="s">
        <v>305</v>
      </c>
      <c r="C556" s="122"/>
      <c r="D556" s="123"/>
      <c r="E556" s="123"/>
      <c r="F556" s="123"/>
      <c r="G556" s="123"/>
      <c r="H556" s="123"/>
      <c r="I556" s="123"/>
      <c r="J556" s="123"/>
      <c r="K556" s="123"/>
      <c r="L556" s="123"/>
      <c r="M556" s="123"/>
      <c r="N556" s="123"/>
      <c r="O556" s="123"/>
      <c r="P556" s="123"/>
      <c r="Q556" s="123"/>
      <c r="R556" s="124"/>
      <c r="S556" s="101"/>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01"/>
      <c r="AW556" s="101"/>
      <c r="AX556" s="101"/>
      <c r="AY556" s="101"/>
      <c r="AZ556" s="101"/>
      <c r="BA556" s="101"/>
      <c r="BB556" s="101"/>
      <c r="BC556" s="101"/>
      <c r="BD556" s="101"/>
      <c r="BE556" s="101"/>
      <c r="BF556" s="101"/>
      <c r="BG556" s="101"/>
      <c r="BH556" s="101"/>
      <c r="BI556" s="101"/>
      <c r="BJ556" s="101"/>
      <c r="BK556" s="101"/>
      <c r="BL556" s="101"/>
      <c r="BM556" s="101"/>
      <c r="BN556" s="101"/>
      <c r="BO556" s="101"/>
      <c r="BP556" s="101"/>
      <c r="BQ556" s="101"/>
      <c r="BR556" s="101"/>
      <c r="BS556" s="101"/>
      <c r="BT556" s="101"/>
    </row>
    <row r="557" spans="1:72" ht="12" customHeight="1">
      <c r="A557" s="120"/>
      <c r="B557" s="121" t="s">
        <v>306</v>
      </c>
      <c r="C557" s="122"/>
      <c r="D557" s="123"/>
      <c r="E557" s="123"/>
      <c r="F557" s="123"/>
      <c r="G557" s="123"/>
      <c r="H557" s="123"/>
      <c r="I557" s="123"/>
      <c r="J557" s="123"/>
      <c r="K557" s="123"/>
      <c r="L557" s="123"/>
      <c r="M557" s="123"/>
      <c r="N557" s="123"/>
      <c r="O557" s="123"/>
      <c r="P557" s="123"/>
      <c r="Q557" s="123"/>
      <c r="R557" s="124"/>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c r="AW557" s="101"/>
      <c r="AX557" s="101"/>
      <c r="AY557" s="101"/>
      <c r="AZ557" s="101"/>
      <c r="BA557" s="101"/>
      <c r="BB557" s="101"/>
      <c r="BC557" s="101"/>
      <c r="BD557" s="101"/>
      <c r="BE557" s="101"/>
      <c r="BF557" s="101"/>
      <c r="BG557" s="101"/>
      <c r="BH557" s="101"/>
      <c r="BI557" s="101"/>
      <c r="BJ557" s="101"/>
      <c r="BK557" s="101"/>
      <c r="BL557" s="101"/>
      <c r="BM557" s="101"/>
      <c r="BN557" s="101"/>
      <c r="BO557" s="101"/>
      <c r="BP557" s="101"/>
      <c r="BQ557" s="101"/>
      <c r="BR557" s="101"/>
      <c r="BS557" s="101"/>
      <c r="BT557" s="101"/>
    </row>
    <row r="558" spans="1:72" ht="12" customHeight="1">
      <c r="A558" s="120"/>
      <c r="B558" s="180" t="s">
        <v>307</v>
      </c>
      <c r="C558" s="122"/>
      <c r="D558" s="123"/>
      <c r="E558" s="123"/>
      <c r="F558" s="123"/>
      <c r="G558" s="123"/>
      <c r="H558" s="123"/>
      <c r="I558" s="123"/>
      <c r="J558" s="123"/>
      <c r="K558" s="123"/>
      <c r="L558" s="123"/>
      <c r="M558" s="123"/>
      <c r="N558" s="123"/>
      <c r="O558" s="123"/>
      <c r="P558" s="123"/>
      <c r="Q558" s="123"/>
      <c r="R558" s="124"/>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1"/>
      <c r="AW558" s="101"/>
      <c r="AX558" s="101"/>
      <c r="AY558" s="101"/>
      <c r="AZ558" s="101"/>
      <c r="BA558" s="101"/>
      <c r="BB558" s="101"/>
      <c r="BC558" s="101"/>
      <c r="BD558" s="101"/>
      <c r="BE558" s="101"/>
      <c r="BF558" s="101"/>
      <c r="BG558" s="101"/>
      <c r="BH558" s="101"/>
      <c r="BI558" s="101"/>
      <c r="BJ558" s="101"/>
      <c r="BK558" s="101"/>
      <c r="BL558" s="101"/>
      <c r="BM558" s="101"/>
      <c r="BN558" s="101"/>
      <c r="BO558" s="101"/>
      <c r="BP558" s="101"/>
      <c r="BQ558" s="101"/>
      <c r="BR558" s="101"/>
      <c r="BS558" s="101"/>
      <c r="BT558" s="101"/>
    </row>
    <row r="559" spans="1:72" ht="12" customHeight="1">
      <c r="A559" s="120"/>
      <c r="B559" s="180" t="s">
        <v>317</v>
      </c>
      <c r="C559" s="122">
        <v>4</v>
      </c>
      <c r="D559" s="123">
        <v>3</v>
      </c>
      <c r="E559" s="123">
        <v>5</v>
      </c>
      <c r="F559" s="123">
        <v>5</v>
      </c>
      <c r="G559" s="123">
        <v>5</v>
      </c>
      <c r="H559" s="123">
        <v>1</v>
      </c>
      <c r="I559" s="123">
        <v>3</v>
      </c>
      <c r="J559" s="123">
        <v>4</v>
      </c>
      <c r="K559" s="123">
        <v>2</v>
      </c>
      <c r="L559" s="123"/>
      <c r="M559" s="123"/>
      <c r="N559" s="123"/>
      <c r="O559" s="123"/>
      <c r="P559" s="123"/>
      <c r="Q559" s="123"/>
      <c r="R559" s="124"/>
      <c r="S559" s="101"/>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101"/>
      <c r="AW559" s="101"/>
      <c r="AX559" s="101"/>
      <c r="AY559" s="101"/>
      <c r="AZ559" s="101"/>
      <c r="BA559" s="101"/>
      <c r="BB559" s="101"/>
      <c r="BC559" s="101"/>
      <c r="BD559" s="101"/>
      <c r="BE559" s="101"/>
      <c r="BF559" s="101"/>
      <c r="BG559" s="101"/>
      <c r="BH559" s="101"/>
      <c r="BI559" s="101"/>
      <c r="BJ559" s="101"/>
      <c r="BK559" s="101"/>
      <c r="BL559" s="101"/>
      <c r="BM559" s="101"/>
      <c r="BN559" s="101"/>
      <c r="BO559" s="101"/>
      <c r="BP559" s="101"/>
      <c r="BQ559" s="101"/>
      <c r="BR559" s="101"/>
      <c r="BS559" s="101"/>
      <c r="BT559" s="101"/>
    </row>
    <row r="560" spans="1:72" ht="12" customHeight="1">
      <c r="A560" s="120"/>
      <c r="B560" s="121" t="s">
        <v>308</v>
      </c>
      <c r="C560" s="122"/>
      <c r="D560" s="123"/>
      <c r="E560" s="123"/>
      <c r="F560" s="123"/>
      <c r="G560" s="123"/>
      <c r="H560" s="123"/>
      <c r="I560" s="123"/>
      <c r="J560" s="123"/>
      <c r="K560" s="123"/>
      <c r="L560" s="123"/>
      <c r="M560" s="123"/>
      <c r="N560" s="123"/>
      <c r="O560" s="123"/>
      <c r="P560" s="123"/>
      <c r="Q560" s="123"/>
      <c r="R560" s="124"/>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c r="AW560" s="101"/>
      <c r="AX560" s="101"/>
      <c r="AY560" s="101"/>
      <c r="AZ560" s="101"/>
      <c r="BA560" s="101"/>
      <c r="BB560" s="101"/>
      <c r="BC560" s="101"/>
      <c r="BD560" s="101"/>
      <c r="BE560" s="101"/>
      <c r="BF560" s="101"/>
      <c r="BG560" s="101"/>
      <c r="BH560" s="101"/>
      <c r="BI560" s="101"/>
      <c r="BJ560" s="101"/>
      <c r="BK560" s="101"/>
      <c r="BL560" s="101"/>
      <c r="BM560" s="101"/>
      <c r="BN560" s="101"/>
      <c r="BO560" s="101"/>
      <c r="BP560" s="101"/>
      <c r="BQ560" s="101"/>
      <c r="BR560" s="101"/>
      <c r="BS560" s="101"/>
      <c r="BT560" s="101"/>
    </row>
    <row r="561" spans="1:72" ht="12" customHeight="1">
      <c r="A561" s="120"/>
      <c r="B561" s="121" t="s">
        <v>321</v>
      </c>
      <c r="C561" s="122">
        <v>3</v>
      </c>
      <c r="D561" s="123"/>
      <c r="E561" s="123">
        <v>3</v>
      </c>
      <c r="F561" s="123">
        <v>4</v>
      </c>
      <c r="G561" s="123"/>
      <c r="H561" s="123">
        <v>4</v>
      </c>
      <c r="I561" s="123"/>
      <c r="J561" s="123">
        <v>3</v>
      </c>
      <c r="K561" s="123">
        <v>2</v>
      </c>
      <c r="L561" s="123">
        <v>2</v>
      </c>
      <c r="M561" s="123">
        <v>2</v>
      </c>
      <c r="N561" s="123">
        <v>2</v>
      </c>
      <c r="O561" s="123">
        <v>2</v>
      </c>
      <c r="P561" s="123">
        <v>3</v>
      </c>
      <c r="Q561" s="123">
        <v>1</v>
      </c>
      <c r="R561" s="124"/>
      <c r="S561" s="101"/>
      <c r="T561" s="101"/>
      <c r="U561" s="101"/>
      <c r="V561" s="101"/>
      <c r="W561" s="101"/>
      <c r="X561" s="101"/>
      <c r="Y561" s="101"/>
      <c r="Z561" s="101"/>
      <c r="AA561" s="101"/>
      <c r="AB561" s="101"/>
      <c r="AC561" s="101"/>
      <c r="AD561" s="101"/>
      <c r="AE561" s="101"/>
      <c r="AF561" s="101"/>
      <c r="AG561" s="101"/>
      <c r="AH561" s="101"/>
      <c r="AI561" s="101"/>
      <c r="AJ561" s="101"/>
      <c r="AK561" s="101"/>
      <c r="AL561" s="101"/>
      <c r="AM561" s="101"/>
      <c r="AN561" s="101"/>
      <c r="AO561" s="101"/>
      <c r="AP561" s="101"/>
      <c r="AQ561" s="101"/>
      <c r="AR561" s="101"/>
      <c r="AS561" s="101"/>
      <c r="AT561" s="101"/>
      <c r="AU561" s="101"/>
      <c r="AV561" s="101"/>
      <c r="AW561" s="101"/>
      <c r="AX561" s="101"/>
      <c r="AY561" s="101"/>
      <c r="AZ561" s="101"/>
      <c r="BA561" s="101"/>
      <c r="BB561" s="101"/>
      <c r="BC561" s="101"/>
      <c r="BD561" s="101"/>
      <c r="BE561" s="101"/>
      <c r="BF561" s="101"/>
      <c r="BG561" s="101"/>
      <c r="BH561" s="101"/>
      <c r="BI561" s="101"/>
      <c r="BJ561" s="101"/>
      <c r="BK561" s="101"/>
      <c r="BL561" s="101"/>
      <c r="BM561" s="101"/>
      <c r="BN561" s="101"/>
      <c r="BO561" s="101"/>
      <c r="BP561" s="101"/>
      <c r="BQ561" s="101"/>
      <c r="BR561" s="101"/>
      <c r="BS561" s="101"/>
      <c r="BT561" s="101"/>
    </row>
    <row r="562" spans="1:72" ht="12" customHeight="1">
      <c r="A562" s="120"/>
      <c r="B562" s="121" t="s">
        <v>48</v>
      </c>
      <c r="C562" s="122"/>
      <c r="D562" s="123"/>
      <c r="E562" s="123"/>
      <c r="F562" s="123"/>
      <c r="G562" s="123"/>
      <c r="H562" s="123"/>
      <c r="I562" s="123"/>
      <c r="J562" s="123"/>
      <c r="K562" s="123"/>
      <c r="L562" s="123"/>
      <c r="M562" s="123"/>
      <c r="N562" s="123"/>
      <c r="O562" s="123"/>
      <c r="P562" s="123"/>
      <c r="Q562" s="123"/>
      <c r="R562" s="124"/>
      <c r="S562" s="101"/>
      <c r="T562" s="101"/>
      <c r="U562" s="101"/>
      <c r="V562" s="101"/>
      <c r="W562" s="101"/>
      <c r="X562" s="101"/>
      <c r="Y562" s="101"/>
      <c r="Z562" s="101"/>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V562" s="101"/>
      <c r="AW562" s="101"/>
      <c r="AX562" s="101"/>
      <c r="AY562" s="101"/>
      <c r="AZ562" s="101"/>
      <c r="BA562" s="101"/>
      <c r="BB562" s="101"/>
      <c r="BC562" s="101"/>
      <c r="BD562" s="101"/>
      <c r="BE562" s="101"/>
      <c r="BF562" s="101"/>
      <c r="BG562" s="101"/>
      <c r="BH562" s="101"/>
      <c r="BI562" s="101"/>
      <c r="BJ562" s="101"/>
      <c r="BK562" s="101"/>
      <c r="BL562" s="101"/>
      <c r="BM562" s="101"/>
      <c r="BN562" s="101"/>
      <c r="BO562" s="101"/>
      <c r="BP562" s="101"/>
      <c r="BQ562" s="101"/>
      <c r="BR562" s="101"/>
      <c r="BS562" s="101"/>
      <c r="BT562" s="101"/>
    </row>
    <row r="563" spans="1:72" ht="12" customHeight="1">
      <c r="A563" s="120"/>
      <c r="B563" s="180" t="s">
        <v>49</v>
      </c>
      <c r="C563" s="157"/>
      <c r="D563" s="158"/>
      <c r="E563" s="158"/>
      <c r="F563" s="158"/>
      <c r="G563" s="158"/>
      <c r="H563" s="158"/>
      <c r="I563" s="158"/>
      <c r="J563" s="158"/>
      <c r="K563" s="158"/>
      <c r="L563" s="158"/>
      <c r="M563" s="158"/>
      <c r="N563" s="158"/>
      <c r="O563" s="158"/>
      <c r="P563" s="158"/>
      <c r="Q563" s="158"/>
      <c r="R563" s="159"/>
      <c r="S563" s="101"/>
      <c r="T563" s="101"/>
      <c r="U563" s="101"/>
      <c r="V563" s="101"/>
      <c r="W563" s="101"/>
      <c r="X563" s="101"/>
      <c r="Y563" s="101"/>
      <c r="Z563" s="101"/>
      <c r="AA563" s="101"/>
      <c r="AB563" s="101"/>
      <c r="AC563" s="101"/>
      <c r="AD563" s="101"/>
      <c r="AE563" s="101"/>
      <c r="AF563" s="101"/>
      <c r="AG563" s="101"/>
      <c r="AH563" s="101"/>
      <c r="AI563" s="101"/>
      <c r="AJ563" s="101"/>
      <c r="AK563" s="101"/>
      <c r="AL563" s="101"/>
      <c r="AM563" s="101"/>
      <c r="AN563" s="101"/>
      <c r="AO563" s="101"/>
      <c r="AP563" s="101"/>
      <c r="AQ563" s="101"/>
      <c r="AR563" s="101"/>
      <c r="AS563" s="101"/>
      <c r="AT563" s="101"/>
      <c r="AU563" s="101"/>
      <c r="AV563" s="101"/>
      <c r="AW563" s="101"/>
      <c r="AX563" s="101"/>
      <c r="AY563" s="101"/>
      <c r="AZ563" s="101"/>
      <c r="BA563" s="101"/>
      <c r="BB563" s="101"/>
      <c r="BC563" s="101"/>
      <c r="BD563" s="101"/>
      <c r="BE563" s="101"/>
      <c r="BF563" s="101"/>
      <c r="BG563" s="101"/>
      <c r="BH563" s="101"/>
      <c r="BI563" s="101"/>
      <c r="BJ563" s="101"/>
      <c r="BK563" s="101"/>
      <c r="BL563" s="101"/>
      <c r="BM563" s="101"/>
      <c r="BN563" s="101"/>
      <c r="BO563" s="101"/>
      <c r="BP563" s="101"/>
      <c r="BQ563" s="101"/>
      <c r="BR563" s="101"/>
      <c r="BS563" s="101"/>
      <c r="BT563" s="101"/>
    </row>
    <row r="564" spans="1:72" ht="12" customHeight="1">
      <c r="A564" s="120"/>
      <c r="B564" s="116" t="s">
        <v>310</v>
      </c>
      <c r="C564" s="126">
        <v>5</v>
      </c>
      <c r="D564" s="101">
        <v>6</v>
      </c>
      <c r="E564" s="101">
        <v>7</v>
      </c>
      <c r="F564" s="101">
        <v>8</v>
      </c>
      <c r="G564" s="101">
        <v>6</v>
      </c>
      <c r="H564" s="101">
        <v>7</v>
      </c>
      <c r="I564" s="101"/>
      <c r="J564" s="101"/>
      <c r="K564" s="101"/>
      <c r="L564" s="101"/>
      <c r="M564" s="101"/>
      <c r="N564" s="101"/>
      <c r="O564" s="101"/>
      <c r="P564" s="101"/>
      <c r="Q564" s="101"/>
      <c r="R564" s="128"/>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1"/>
      <c r="AW564" s="101"/>
      <c r="AX564" s="101"/>
      <c r="AY564" s="101"/>
      <c r="AZ564" s="101"/>
      <c r="BA564" s="101"/>
      <c r="BB564" s="101"/>
      <c r="BC564" s="101"/>
      <c r="BD564" s="101"/>
      <c r="BE564" s="101"/>
      <c r="BF564" s="101"/>
      <c r="BG564" s="101"/>
      <c r="BH564" s="101"/>
      <c r="BI564" s="101"/>
      <c r="BJ564" s="101"/>
      <c r="BK564" s="101"/>
      <c r="BL564" s="101"/>
      <c r="BM564" s="101"/>
      <c r="BN564" s="101"/>
      <c r="BO564" s="101"/>
      <c r="BP564" s="101"/>
      <c r="BQ564" s="101"/>
      <c r="BR564" s="101"/>
      <c r="BS564" s="101"/>
      <c r="BT564" s="101"/>
    </row>
    <row r="565" spans="1:72" ht="12" customHeight="1">
      <c r="A565" s="120"/>
      <c r="B565" s="116" t="s">
        <v>311</v>
      </c>
      <c r="C565" s="126"/>
      <c r="D565" s="101"/>
      <c r="E565" s="101"/>
      <c r="F565" s="101"/>
      <c r="G565" s="101"/>
      <c r="H565" s="101"/>
      <c r="I565" s="101"/>
      <c r="J565" s="101"/>
      <c r="K565" s="101"/>
      <c r="L565" s="101"/>
      <c r="M565" s="101"/>
      <c r="N565" s="101"/>
      <c r="O565" s="101"/>
      <c r="P565" s="101"/>
      <c r="Q565" s="101"/>
      <c r="R565" s="128"/>
      <c r="S565" s="101"/>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1"/>
      <c r="AW565" s="101"/>
      <c r="AX565" s="101"/>
      <c r="AY565" s="101"/>
      <c r="AZ565" s="101"/>
      <c r="BA565" s="101"/>
      <c r="BB565" s="101"/>
      <c r="BC565" s="101"/>
      <c r="BD565" s="101"/>
      <c r="BE565" s="101"/>
      <c r="BF565" s="101"/>
      <c r="BG565" s="101"/>
      <c r="BH565" s="101"/>
      <c r="BI565" s="101"/>
      <c r="BJ565" s="101"/>
      <c r="BK565" s="101"/>
      <c r="BL565" s="101"/>
      <c r="BM565" s="101"/>
      <c r="BN565" s="101"/>
      <c r="BO565" s="101"/>
      <c r="BP565" s="101"/>
      <c r="BQ565" s="101"/>
      <c r="BR565" s="101"/>
      <c r="BS565" s="101"/>
      <c r="BT565" s="101"/>
    </row>
    <row r="566" spans="1:72" ht="12" customHeight="1">
      <c r="A566" s="120"/>
      <c r="B566" s="116" t="s">
        <v>312</v>
      </c>
      <c r="C566" s="126"/>
      <c r="D566" s="101"/>
      <c r="E566" s="101"/>
      <c r="F566" s="101"/>
      <c r="G566" s="101"/>
      <c r="H566" s="101"/>
      <c r="I566" s="101"/>
      <c r="J566" s="101"/>
      <c r="K566" s="101"/>
      <c r="L566" s="101"/>
      <c r="M566" s="101"/>
      <c r="N566" s="101"/>
      <c r="O566" s="101"/>
      <c r="P566" s="101"/>
      <c r="Q566" s="101"/>
      <c r="R566" s="128"/>
      <c r="S566" s="101"/>
      <c r="T566" s="101"/>
      <c r="U566" s="101"/>
      <c r="V566" s="101"/>
      <c r="W566" s="101"/>
      <c r="X566" s="101"/>
      <c r="Y566" s="101"/>
      <c r="Z566" s="101"/>
      <c r="AA566" s="101"/>
      <c r="AB566" s="101"/>
      <c r="AC566" s="101"/>
      <c r="AD566" s="101"/>
      <c r="AE566" s="101"/>
      <c r="AF566" s="101"/>
      <c r="AG566" s="101"/>
      <c r="AH566" s="101"/>
      <c r="AI566" s="101"/>
      <c r="AJ566" s="101"/>
      <c r="AK566" s="101"/>
      <c r="AL566" s="101"/>
      <c r="AM566" s="101"/>
      <c r="AN566" s="101"/>
      <c r="AO566" s="101"/>
      <c r="AP566" s="101"/>
      <c r="AQ566" s="101"/>
      <c r="AR566" s="101"/>
      <c r="AS566" s="101"/>
      <c r="AT566" s="101"/>
      <c r="AU566" s="101"/>
      <c r="AV566" s="101"/>
      <c r="AW566" s="101"/>
      <c r="AX566" s="101"/>
      <c r="AY566" s="101"/>
      <c r="AZ566" s="101"/>
      <c r="BA566" s="101"/>
      <c r="BB566" s="101"/>
      <c r="BC566" s="101"/>
      <c r="BD566" s="101"/>
      <c r="BE566" s="101"/>
      <c r="BF566" s="101"/>
      <c r="BG566" s="101"/>
      <c r="BH566" s="101"/>
      <c r="BI566" s="101"/>
      <c r="BJ566" s="101"/>
      <c r="BK566" s="101"/>
      <c r="BL566" s="101"/>
      <c r="BM566" s="101"/>
      <c r="BN566" s="101"/>
      <c r="BO566" s="101"/>
      <c r="BP566" s="101"/>
      <c r="BQ566" s="101"/>
      <c r="BR566" s="101"/>
      <c r="BS566" s="101"/>
      <c r="BT566" s="101"/>
    </row>
    <row r="567" spans="1:72" ht="12" customHeight="1">
      <c r="A567" s="120"/>
      <c r="B567" s="116" t="s">
        <v>313</v>
      </c>
      <c r="C567" s="126"/>
      <c r="D567" s="101"/>
      <c r="E567" s="101"/>
      <c r="F567" s="101"/>
      <c r="G567" s="101"/>
      <c r="H567" s="101"/>
      <c r="I567" s="101"/>
      <c r="J567" s="101"/>
      <c r="K567" s="101"/>
      <c r="L567" s="101"/>
      <c r="M567" s="101"/>
      <c r="N567" s="101"/>
      <c r="O567" s="101"/>
      <c r="P567" s="101"/>
      <c r="Q567" s="101"/>
      <c r="R567" s="128"/>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c r="AX567" s="101"/>
      <c r="AY567" s="101"/>
      <c r="AZ567" s="101"/>
      <c r="BA567" s="101"/>
      <c r="BB567" s="101"/>
      <c r="BC567" s="101"/>
      <c r="BD567" s="101"/>
      <c r="BE567" s="101"/>
      <c r="BF567" s="101"/>
      <c r="BG567" s="101"/>
      <c r="BH567" s="101"/>
      <c r="BI567" s="101"/>
      <c r="BJ567" s="101"/>
      <c r="BK567" s="101"/>
      <c r="BL567" s="101"/>
      <c r="BM567" s="101"/>
      <c r="BN567" s="101"/>
      <c r="BO567" s="101"/>
      <c r="BP567" s="101"/>
      <c r="BQ567" s="101"/>
      <c r="BR567" s="101"/>
      <c r="BS567" s="101"/>
      <c r="BT567" s="101"/>
    </row>
    <row r="568" spans="1:72" ht="12" customHeight="1">
      <c r="A568" s="120"/>
      <c r="B568" s="180" t="s">
        <v>37</v>
      </c>
      <c r="C568" s="157"/>
      <c r="D568" s="158"/>
      <c r="E568" s="158"/>
      <c r="F568" s="158"/>
      <c r="G568" s="158"/>
      <c r="H568" s="158"/>
      <c r="I568" s="158"/>
      <c r="J568" s="158"/>
      <c r="K568" s="158"/>
      <c r="L568" s="158"/>
      <c r="M568" s="158"/>
      <c r="N568" s="158"/>
      <c r="O568" s="158"/>
      <c r="P568" s="158"/>
      <c r="Q568" s="158"/>
      <c r="R568" s="159"/>
      <c r="S568" s="101"/>
      <c r="T568" s="101"/>
      <c r="U568" s="101"/>
      <c r="V568" s="101"/>
      <c r="W568" s="101"/>
      <c r="X568" s="101"/>
      <c r="Y568" s="101"/>
      <c r="Z568" s="101"/>
      <c r="AA568" s="101"/>
      <c r="AB568" s="101"/>
      <c r="AC568" s="101"/>
      <c r="AD568" s="101"/>
      <c r="AE568" s="101"/>
      <c r="AF568" s="101"/>
      <c r="AG568" s="101"/>
      <c r="AH568" s="101"/>
      <c r="AI568" s="101"/>
      <c r="AJ568" s="101"/>
      <c r="AK568" s="101"/>
      <c r="AL568" s="101"/>
      <c r="AM568" s="101"/>
      <c r="AN568" s="101"/>
      <c r="AO568" s="101"/>
      <c r="AP568" s="101"/>
      <c r="AQ568" s="101"/>
      <c r="AR568" s="101"/>
      <c r="AS568" s="101"/>
      <c r="AT568" s="101"/>
      <c r="AU568" s="101"/>
      <c r="AV568" s="101"/>
      <c r="AW568" s="101"/>
      <c r="AX568" s="101"/>
      <c r="AY568" s="101"/>
      <c r="AZ568" s="101"/>
      <c r="BA568" s="101"/>
      <c r="BB568" s="101"/>
      <c r="BC568" s="101"/>
      <c r="BD568" s="101"/>
      <c r="BE568" s="101"/>
      <c r="BF568" s="101"/>
      <c r="BG568" s="101"/>
      <c r="BH568" s="101"/>
      <c r="BI568" s="101"/>
      <c r="BJ568" s="101"/>
      <c r="BK568" s="101"/>
      <c r="BL568" s="101"/>
      <c r="BM568" s="101"/>
      <c r="BN568" s="101"/>
      <c r="BO568" s="101"/>
      <c r="BP568" s="101"/>
      <c r="BQ568" s="101"/>
      <c r="BR568" s="101"/>
      <c r="BS568" s="101"/>
      <c r="BT568" s="101"/>
    </row>
    <row r="569" spans="1:72" ht="12" customHeight="1">
      <c r="A569" s="120"/>
      <c r="B569" s="121" t="s">
        <v>38</v>
      </c>
      <c r="C569" s="122"/>
      <c r="D569" s="123"/>
      <c r="E569" s="123"/>
      <c r="F569" s="123"/>
      <c r="G569" s="123"/>
      <c r="H569" s="123"/>
      <c r="I569" s="123"/>
      <c r="J569" s="123"/>
      <c r="K569" s="123"/>
      <c r="L569" s="123"/>
      <c r="M569" s="123"/>
      <c r="N569" s="123"/>
      <c r="O569" s="123"/>
      <c r="P569" s="123"/>
      <c r="Q569" s="123"/>
      <c r="R569" s="124"/>
      <c r="S569" s="101"/>
      <c r="T569" s="101"/>
      <c r="U569" s="101"/>
      <c r="V569" s="101"/>
      <c r="W569" s="101"/>
      <c r="X569" s="101"/>
      <c r="Y569" s="101"/>
      <c r="Z569" s="101"/>
      <c r="AA569" s="101"/>
      <c r="AB569" s="101"/>
      <c r="AC569" s="101"/>
      <c r="AD569" s="101"/>
      <c r="AE569" s="101"/>
      <c r="AF569" s="101"/>
      <c r="AG569" s="101"/>
      <c r="AH569" s="101"/>
      <c r="AI569" s="101"/>
      <c r="AJ569" s="101"/>
      <c r="AK569" s="101"/>
      <c r="AL569" s="101"/>
      <c r="AM569" s="101"/>
      <c r="AN569" s="101"/>
      <c r="AO569" s="101"/>
      <c r="AP569" s="101"/>
      <c r="AQ569" s="101"/>
      <c r="AR569" s="101"/>
      <c r="AS569" s="101"/>
      <c r="AT569" s="101"/>
      <c r="AU569" s="101"/>
      <c r="AV569" s="101"/>
      <c r="AW569" s="101"/>
      <c r="AX569" s="101"/>
      <c r="AY569" s="101"/>
      <c r="AZ569" s="101"/>
      <c r="BA569" s="101"/>
      <c r="BB569" s="101"/>
      <c r="BC569" s="101"/>
      <c r="BD569" s="101"/>
      <c r="BE569" s="101"/>
      <c r="BF569" s="101"/>
      <c r="BG569" s="101"/>
      <c r="BH569" s="101"/>
      <c r="BI569" s="101"/>
      <c r="BJ569" s="101"/>
      <c r="BK569" s="101"/>
      <c r="BL569" s="101"/>
      <c r="BM569" s="101"/>
      <c r="BN569" s="101"/>
      <c r="BO569" s="101"/>
      <c r="BP569" s="101"/>
      <c r="BQ569" s="101"/>
      <c r="BR569" s="101"/>
      <c r="BS569" s="101"/>
      <c r="BT569" s="101"/>
    </row>
    <row r="570" spans="1:72" ht="12" customHeight="1">
      <c r="A570" s="120"/>
      <c r="B570" s="121" t="s">
        <v>39</v>
      </c>
      <c r="C570" s="122"/>
      <c r="D570" s="123"/>
      <c r="E570" s="123"/>
      <c r="F570" s="123"/>
      <c r="G570" s="123"/>
      <c r="H570" s="123"/>
      <c r="I570" s="123"/>
      <c r="J570" s="123"/>
      <c r="K570" s="123"/>
      <c r="L570" s="123"/>
      <c r="M570" s="123"/>
      <c r="N570" s="123"/>
      <c r="O570" s="123"/>
      <c r="P570" s="123"/>
      <c r="Q570" s="123"/>
      <c r="R570" s="124"/>
      <c r="S570" s="101"/>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01"/>
      <c r="AW570" s="101"/>
      <c r="AX570" s="101"/>
      <c r="AY570" s="101"/>
      <c r="AZ570" s="101"/>
      <c r="BA570" s="101"/>
      <c r="BB570" s="101"/>
      <c r="BC570" s="101"/>
      <c r="BD570" s="101"/>
      <c r="BE570" s="101"/>
      <c r="BF570" s="101"/>
      <c r="BG570" s="101"/>
      <c r="BH570" s="101"/>
      <c r="BI570" s="101"/>
      <c r="BJ570" s="101"/>
      <c r="BK570" s="101"/>
      <c r="BL570" s="101"/>
      <c r="BM570" s="101"/>
      <c r="BN570" s="101"/>
      <c r="BO570" s="101"/>
      <c r="BP570" s="101"/>
      <c r="BQ570" s="101"/>
      <c r="BR570" s="101"/>
      <c r="BS570" s="101"/>
      <c r="BT570" s="101"/>
    </row>
    <row r="571" spans="1:72" ht="12" customHeight="1">
      <c r="A571" s="120"/>
      <c r="B571" s="121" t="s">
        <v>40</v>
      </c>
      <c r="C571" s="122"/>
      <c r="D571" s="123"/>
      <c r="E571" s="123"/>
      <c r="F571" s="123"/>
      <c r="G571" s="123"/>
      <c r="H571" s="123"/>
      <c r="I571" s="123"/>
      <c r="J571" s="123"/>
      <c r="K571" s="123"/>
      <c r="L571" s="123"/>
      <c r="M571" s="123"/>
      <c r="N571" s="123"/>
      <c r="O571" s="123"/>
      <c r="P571" s="123"/>
      <c r="Q571" s="123"/>
      <c r="R571" s="124"/>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c r="AZ571" s="101"/>
      <c r="BA571" s="101"/>
      <c r="BB571" s="101"/>
      <c r="BC571" s="101"/>
      <c r="BD571" s="101"/>
      <c r="BE571" s="101"/>
      <c r="BF571" s="101"/>
      <c r="BG571" s="101"/>
      <c r="BH571" s="101"/>
      <c r="BI571" s="101"/>
      <c r="BJ571" s="101"/>
      <c r="BK571" s="101"/>
      <c r="BL571" s="101"/>
      <c r="BM571" s="101"/>
      <c r="BN571" s="101"/>
      <c r="BO571" s="101"/>
      <c r="BP571" s="101"/>
      <c r="BQ571" s="101"/>
      <c r="BR571" s="101"/>
      <c r="BS571" s="101"/>
      <c r="BT571" s="101"/>
    </row>
    <row r="572" spans="1:72" ht="12" customHeight="1">
      <c r="A572" s="120"/>
      <c r="B572" s="121" t="s">
        <v>41</v>
      </c>
      <c r="C572" s="122"/>
      <c r="D572" s="123"/>
      <c r="E572" s="123"/>
      <c r="F572" s="123"/>
      <c r="G572" s="123"/>
      <c r="H572" s="123"/>
      <c r="I572" s="123"/>
      <c r="J572" s="123"/>
      <c r="K572" s="123"/>
      <c r="L572" s="123"/>
      <c r="M572" s="123"/>
      <c r="N572" s="123"/>
      <c r="O572" s="123"/>
      <c r="P572" s="123"/>
      <c r="Q572" s="123"/>
      <c r="R572" s="124"/>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c r="AW572" s="101"/>
      <c r="AX572" s="101"/>
      <c r="AY572" s="101"/>
      <c r="AZ572" s="101"/>
      <c r="BA572" s="101"/>
      <c r="BB572" s="101"/>
      <c r="BC572" s="101"/>
      <c r="BD572" s="101"/>
      <c r="BE572" s="101"/>
      <c r="BF572" s="101"/>
      <c r="BG572" s="101"/>
      <c r="BH572" s="101"/>
      <c r="BI572" s="101"/>
      <c r="BJ572" s="101"/>
      <c r="BK572" s="101"/>
      <c r="BL572" s="101"/>
      <c r="BM572" s="101"/>
      <c r="BN572" s="101"/>
      <c r="BO572" s="101"/>
      <c r="BP572" s="101"/>
      <c r="BQ572" s="101"/>
      <c r="BR572" s="101"/>
      <c r="BS572" s="101"/>
      <c r="BT572" s="101"/>
    </row>
    <row r="573" spans="1:72" ht="12" customHeight="1">
      <c r="A573" s="142" t="s">
        <v>225</v>
      </c>
      <c r="B573" s="181" t="s">
        <v>214</v>
      </c>
      <c r="C573" s="182">
        <v>3</v>
      </c>
      <c r="D573" s="117">
        <v>7</v>
      </c>
      <c r="E573" s="117">
        <v>12</v>
      </c>
      <c r="F573" s="117">
        <v>3</v>
      </c>
      <c r="G573" s="117">
        <v>5</v>
      </c>
      <c r="H573" s="117">
        <v>11</v>
      </c>
      <c r="I573" s="117">
        <v>21</v>
      </c>
      <c r="J573" s="117">
        <v>12</v>
      </c>
      <c r="K573" s="117">
        <v>15</v>
      </c>
      <c r="L573" s="117">
        <v>18</v>
      </c>
      <c r="M573" s="117">
        <v>10</v>
      </c>
      <c r="N573" s="117">
        <v>8</v>
      </c>
      <c r="O573" s="117">
        <v>3</v>
      </c>
      <c r="P573" s="117">
        <v>3</v>
      </c>
      <c r="Q573" s="117"/>
      <c r="R573" s="119"/>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1"/>
      <c r="AV573" s="101"/>
      <c r="AW573" s="101"/>
      <c r="AX573" s="101"/>
      <c r="AY573" s="101"/>
      <c r="AZ573" s="101"/>
      <c r="BA573" s="101"/>
      <c r="BB573" s="101"/>
      <c r="BC573" s="101"/>
      <c r="BD573" s="101"/>
      <c r="BE573" s="101"/>
      <c r="BF573" s="101"/>
      <c r="BG573" s="101"/>
      <c r="BH573" s="101"/>
      <c r="BI573" s="101"/>
      <c r="BJ573" s="101"/>
      <c r="BK573" s="101"/>
      <c r="BL573" s="101"/>
      <c r="BM573" s="101"/>
      <c r="BN573" s="101"/>
      <c r="BO573" s="101"/>
      <c r="BP573" s="101"/>
      <c r="BQ573" s="101"/>
      <c r="BR573" s="101"/>
      <c r="BS573" s="101"/>
      <c r="BT573" s="101"/>
    </row>
    <row r="574" spans="1:72" ht="12" customHeight="1">
      <c r="A574" s="120"/>
      <c r="B574" s="180" t="s">
        <v>242</v>
      </c>
      <c r="C574" s="157"/>
      <c r="D574" s="158"/>
      <c r="E574" s="158"/>
      <c r="F574" s="158"/>
      <c r="G574" s="158"/>
      <c r="H574" s="158"/>
      <c r="I574" s="158"/>
      <c r="J574" s="158"/>
      <c r="K574" s="158"/>
      <c r="L574" s="158">
        <v>1</v>
      </c>
      <c r="M574" s="158"/>
      <c r="N574" s="158"/>
      <c r="O574" s="158"/>
      <c r="P574" s="158"/>
      <c r="Q574" s="158"/>
      <c r="R574" s="159"/>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1"/>
      <c r="AV574" s="101"/>
      <c r="AW574" s="101"/>
      <c r="AX574" s="101"/>
      <c r="AY574" s="101"/>
      <c r="AZ574" s="101"/>
      <c r="BA574" s="101"/>
      <c r="BB574" s="101"/>
      <c r="BC574" s="101"/>
      <c r="BD574" s="101"/>
      <c r="BE574" s="101"/>
      <c r="BF574" s="101"/>
      <c r="BG574" s="101"/>
      <c r="BH574" s="101"/>
      <c r="BI574" s="101"/>
      <c r="BJ574" s="101"/>
      <c r="BK574" s="101"/>
      <c r="BL574" s="101"/>
      <c r="BM574" s="101"/>
      <c r="BN574" s="101"/>
      <c r="BO574" s="101"/>
      <c r="BP574" s="101"/>
      <c r="BQ574" s="101"/>
      <c r="BR574" s="101"/>
      <c r="BS574" s="101"/>
      <c r="BT574" s="101"/>
    </row>
    <row r="575" spans="1:72" ht="12" customHeight="1">
      <c r="A575" s="120"/>
      <c r="B575" s="180" t="s">
        <v>243</v>
      </c>
      <c r="C575" s="157"/>
      <c r="D575" s="158"/>
      <c r="E575" s="158"/>
      <c r="F575" s="158"/>
      <c r="G575" s="158"/>
      <c r="H575" s="158"/>
      <c r="I575" s="158">
        <v>1</v>
      </c>
      <c r="J575" s="158"/>
      <c r="K575" s="158"/>
      <c r="L575" s="158"/>
      <c r="M575" s="158">
        <v>1</v>
      </c>
      <c r="N575" s="158"/>
      <c r="O575" s="158"/>
      <c r="P575" s="158"/>
      <c r="Q575" s="158"/>
      <c r="R575" s="159"/>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01"/>
      <c r="AW575" s="101"/>
      <c r="AX575" s="101"/>
      <c r="AY575" s="101"/>
      <c r="AZ575" s="101"/>
      <c r="BA575" s="101"/>
      <c r="BB575" s="101"/>
      <c r="BC575" s="101"/>
      <c r="BD575" s="101"/>
      <c r="BE575" s="101"/>
      <c r="BF575" s="101"/>
      <c r="BG575" s="101"/>
      <c r="BH575" s="101"/>
      <c r="BI575" s="101"/>
      <c r="BJ575" s="101"/>
      <c r="BK575" s="101"/>
      <c r="BL575" s="101"/>
      <c r="BM575" s="101"/>
      <c r="BN575" s="101"/>
      <c r="BO575" s="101"/>
      <c r="BP575" s="101"/>
      <c r="BQ575" s="101"/>
      <c r="BR575" s="101"/>
      <c r="BS575" s="101"/>
      <c r="BT575" s="101"/>
    </row>
    <row r="576" spans="1:72" ht="12" customHeight="1">
      <c r="A576" s="120"/>
      <c r="B576" s="180" t="s">
        <v>244</v>
      </c>
      <c r="C576" s="157"/>
      <c r="D576" s="158"/>
      <c r="E576" s="158"/>
      <c r="F576" s="158"/>
      <c r="G576" s="158"/>
      <c r="H576" s="158"/>
      <c r="I576" s="158">
        <v>1</v>
      </c>
      <c r="J576" s="158"/>
      <c r="K576" s="158"/>
      <c r="L576" s="158"/>
      <c r="M576" s="158"/>
      <c r="N576" s="158"/>
      <c r="O576" s="158"/>
      <c r="P576" s="158"/>
      <c r="Q576" s="158"/>
      <c r="R576" s="159"/>
      <c r="S576" s="101"/>
      <c r="T576" s="101"/>
      <c r="U576" s="101"/>
      <c r="V576" s="101"/>
      <c r="W576" s="101"/>
      <c r="X576" s="101"/>
      <c r="Y576" s="101"/>
      <c r="Z576" s="101"/>
      <c r="AA576" s="101"/>
      <c r="AB576" s="101"/>
      <c r="AC576" s="101"/>
      <c r="AD576" s="101"/>
      <c r="AE576" s="101"/>
      <c r="AF576" s="101"/>
      <c r="AG576" s="101"/>
      <c r="AH576" s="101"/>
      <c r="AI576" s="101"/>
      <c r="AJ576" s="101"/>
      <c r="AK576" s="101"/>
      <c r="AL576" s="101"/>
      <c r="AM576" s="101"/>
      <c r="AN576" s="101"/>
      <c r="AO576" s="101"/>
      <c r="AP576" s="101"/>
      <c r="AQ576" s="101"/>
      <c r="AR576" s="101"/>
      <c r="AS576" s="101"/>
      <c r="AT576" s="101"/>
      <c r="AU576" s="101"/>
      <c r="AV576" s="101"/>
      <c r="AW576" s="101"/>
      <c r="AX576" s="101"/>
      <c r="AY576" s="101"/>
      <c r="AZ576" s="101"/>
      <c r="BA576" s="101"/>
      <c r="BB576" s="101"/>
      <c r="BC576" s="101"/>
      <c r="BD576" s="101"/>
      <c r="BE576" s="101"/>
      <c r="BF576" s="101"/>
      <c r="BG576" s="101"/>
      <c r="BH576" s="101"/>
      <c r="BI576" s="101"/>
      <c r="BJ576" s="101"/>
      <c r="BK576" s="101"/>
      <c r="BL576" s="101"/>
      <c r="BM576" s="101"/>
      <c r="BN576" s="101"/>
      <c r="BO576" s="101"/>
      <c r="BP576" s="101"/>
      <c r="BQ576" s="101"/>
      <c r="BR576" s="101"/>
      <c r="BS576" s="101"/>
      <c r="BT576" s="101"/>
    </row>
    <row r="577" spans="1:72" ht="12" customHeight="1">
      <c r="A577" s="120"/>
      <c r="B577" s="116" t="s">
        <v>248</v>
      </c>
      <c r="C577" s="126"/>
      <c r="D577" s="101"/>
      <c r="E577" s="101"/>
      <c r="F577" s="101"/>
      <c r="G577" s="101">
        <v>1</v>
      </c>
      <c r="H577" s="101"/>
      <c r="I577" s="101"/>
      <c r="J577" s="101"/>
      <c r="K577" s="101"/>
      <c r="L577" s="101"/>
      <c r="M577" s="101"/>
      <c r="N577" s="101"/>
      <c r="O577" s="101"/>
      <c r="P577" s="101"/>
      <c r="Q577" s="101"/>
      <c r="R577" s="128"/>
      <c r="S577" s="101"/>
      <c r="T577" s="101"/>
      <c r="U577" s="101"/>
      <c r="V577" s="101"/>
      <c r="W577" s="101"/>
      <c r="X577" s="101"/>
      <c r="Y577" s="101"/>
      <c r="Z577" s="101"/>
      <c r="AA577" s="101"/>
      <c r="AB577" s="101"/>
      <c r="AC577" s="101"/>
      <c r="AD577" s="101"/>
      <c r="AE577" s="101"/>
      <c r="AF577" s="101"/>
      <c r="AG577" s="101"/>
      <c r="AH577" s="101"/>
      <c r="AI577" s="101"/>
      <c r="AJ577" s="101"/>
      <c r="AK577" s="101"/>
      <c r="AL577" s="101"/>
      <c r="AM577" s="101"/>
      <c r="AN577" s="101"/>
      <c r="AO577" s="101"/>
      <c r="AP577" s="101"/>
      <c r="AQ577" s="101"/>
      <c r="AR577" s="101"/>
      <c r="AS577" s="101"/>
      <c r="AT577" s="101"/>
      <c r="AU577" s="101"/>
      <c r="AV577" s="101"/>
      <c r="AW577" s="101"/>
      <c r="AX577" s="101"/>
      <c r="AY577" s="101"/>
      <c r="AZ577" s="101"/>
      <c r="BA577" s="101"/>
      <c r="BB577" s="101"/>
      <c r="BC577" s="101"/>
      <c r="BD577" s="101"/>
      <c r="BE577" s="101"/>
      <c r="BF577" s="101"/>
      <c r="BG577" s="101"/>
      <c r="BH577" s="101"/>
      <c r="BI577" s="101"/>
      <c r="BJ577" s="101"/>
      <c r="BK577" s="101"/>
      <c r="BL577" s="101"/>
      <c r="BM577" s="101"/>
      <c r="BN577" s="101"/>
      <c r="BO577" s="101"/>
      <c r="BP577" s="101"/>
      <c r="BQ577" s="101"/>
      <c r="BR577" s="101"/>
      <c r="BS577" s="101"/>
      <c r="BT577" s="101"/>
    </row>
    <row r="578" spans="1:72" ht="12" customHeight="1">
      <c r="A578" s="120"/>
      <c r="B578" s="116" t="s">
        <v>246</v>
      </c>
      <c r="C578" s="126"/>
      <c r="D578" s="101"/>
      <c r="E578" s="101"/>
      <c r="F578" s="101"/>
      <c r="G578" s="101"/>
      <c r="H578" s="101"/>
      <c r="I578" s="101"/>
      <c r="J578" s="101"/>
      <c r="K578" s="101"/>
      <c r="L578" s="101"/>
      <c r="M578" s="101"/>
      <c r="N578" s="101"/>
      <c r="O578" s="101"/>
      <c r="P578" s="101"/>
      <c r="Q578" s="101"/>
      <c r="R578" s="128"/>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c r="AW578" s="101"/>
      <c r="AX578" s="101"/>
      <c r="AY578" s="101"/>
      <c r="AZ578" s="101"/>
      <c r="BA578" s="101"/>
      <c r="BB578" s="101"/>
      <c r="BC578" s="101"/>
      <c r="BD578" s="101"/>
      <c r="BE578" s="101"/>
      <c r="BF578" s="101"/>
      <c r="BG578" s="101"/>
      <c r="BH578" s="101"/>
      <c r="BI578" s="101"/>
      <c r="BJ578" s="101"/>
      <c r="BK578" s="101"/>
      <c r="BL578" s="101"/>
      <c r="BM578" s="101"/>
      <c r="BN578" s="101"/>
      <c r="BO578" s="101"/>
      <c r="BP578" s="101"/>
      <c r="BQ578" s="101"/>
      <c r="BR578" s="101"/>
      <c r="BS578" s="101"/>
      <c r="BT578" s="101"/>
    </row>
    <row r="579" spans="1:72" ht="12" customHeight="1">
      <c r="A579" s="120"/>
      <c r="B579" s="121" t="s">
        <v>238</v>
      </c>
      <c r="C579" s="122"/>
      <c r="D579" s="123">
        <v>1</v>
      </c>
      <c r="E579" s="123">
        <v>3</v>
      </c>
      <c r="F579" s="123">
        <v>1</v>
      </c>
      <c r="G579" s="123">
        <v>2</v>
      </c>
      <c r="H579" s="123">
        <v>2</v>
      </c>
      <c r="I579" s="123">
        <v>1</v>
      </c>
      <c r="J579" s="123">
        <v>1</v>
      </c>
      <c r="K579" s="123"/>
      <c r="L579" s="123">
        <v>1</v>
      </c>
      <c r="M579" s="123"/>
      <c r="N579" s="123">
        <v>1</v>
      </c>
      <c r="O579" s="123"/>
      <c r="P579" s="123">
        <v>2</v>
      </c>
      <c r="Q579" s="123"/>
      <c r="R579" s="124"/>
      <c r="S579" s="101"/>
      <c r="T579" s="101"/>
      <c r="U579" s="101"/>
      <c r="V579" s="101"/>
      <c r="W579" s="101"/>
      <c r="X579" s="101"/>
      <c r="Y579" s="101"/>
      <c r="Z579" s="101"/>
      <c r="AA579" s="101"/>
      <c r="AB579" s="101"/>
      <c r="AC579" s="101"/>
      <c r="AD579" s="101"/>
      <c r="AE579" s="101"/>
      <c r="AF579" s="101"/>
      <c r="AG579" s="101"/>
      <c r="AH579" s="101"/>
      <c r="AI579" s="101"/>
      <c r="AJ579" s="101"/>
      <c r="AK579" s="101"/>
      <c r="AL579" s="101"/>
      <c r="AM579" s="101"/>
      <c r="AN579" s="101"/>
      <c r="AO579" s="101"/>
      <c r="AP579" s="101"/>
      <c r="AQ579" s="101"/>
      <c r="AR579" s="101"/>
      <c r="AS579" s="101"/>
      <c r="AT579" s="101"/>
      <c r="AU579" s="101"/>
      <c r="AV579" s="101"/>
      <c r="AW579" s="101"/>
      <c r="AX579" s="101"/>
      <c r="AY579" s="101"/>
      <c r="AZ579" s="101"/>
      <c r="BA579" s="101"/>
      <c r="BB579" s="101"/>
      <c r="BC579" s="101"/>
      <c r="BD579" s="101"/>
      <c r="BE579" s="101"/>
      <c r="BF579" s="101"/>
      <c r="BG579" s="101"/>
      <c r="BH579" s="101"/>
      <c r="BI579" s="101"/>
      <c r="BJ579" s="101"/>
      <c r="BK579" s="101"/>
      <c r="BL579" s="101"/>
      <c r="BM579" s="101"/>
      <c r="BN579" s="101"/>
      <c r="BO579" s="101"/>
      <c r="BP579" s="101"/>
      <c r="BQ579" s="101"/>
      <c r="BR579" s="101"/>
      <c r="BS579" s="101"/>
      <c r="BT579" s="101"/>
    </row>
    <row r="580" spans="1:72" ht="12" customHeight="1">
      <c r="A580" s="120"/>
      <c r="B580" s="121" t="s">
        <v>239</v>
      </c>
      <c r="C580" s="122"/>
      <c r="D580" s="123"/>
      <c r="E580" s="123"/>
      <c r="F580" s="123"/>
      <c r="G580" s="123"/>
      <c r="H580" s="123"/>
      <c r="I580" s="123"/>
      <c r="J580" s="123"/>
      <c r="K580" s="123"/>
      <c r="L580" s="123"/>
      <c r="M580" s="123"/>
      <c r="N580" s="123"/>
      <c r="O580" s="123"/>
      <c r="P580" s="123"/>
      <c r="Q580" s="123"/>
      <c r="R580" s="124"/>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c r="AW580" s="101"/>
      <c r="AX580" s="101"/>
      <c r="AY580" s="101"/>
      <c r="AZ580" s="101"/>
      <c r="BA580" s="101"/>
      <c r="BB580" s="101"/>
      <c r="BC580" s="101"/>
      <c r="BD580" s="101"/>
      <c r="BE580" s="101"/>
      <c r="BF580" s="101"/>
      <c r="BG580" s="101"/>
      <c r="BH580" s="101"/>
      <c r="BI580" s="101"/>
      <c r="BJ580" s="101"/>
      <c r="BK580" s="101"/>
      <c r="BL580" s="101"/>
      <c r="BM580" s="101"/>
      <c r="BN580" s="101"/>
      <c r="BO580" s="101"/>
      <c r="BP580" s="101"/>
      <c r="BQ580" s="101"/>
      <c r="BR580" s="101"/>
      <c r="BS580" s="101"/>
      <c r="BT580" s="101"/>
    </row>
    <row r="581" spans="1:72" ht="12" customHeight="1">
      <c r="A581" s="120"/>
      <c r="B581" s="116" t="s">
        <v>301</v>
      </c>
      <c r="C581" s="126"/>
      <c r="D581" s="101"/>
      <c r="E581" s="101"/>
      <c r="F581" s="101"/>
      <c r="G581" s="101"/>
      <c r="H581" s="101"/>
      <c r="I581" s="101"/>
      <c r="J581" s="101"/>
      <c r="K581" s="101"/>
      <c r="L581" s="101"/>
      <c r="M581" s="101"/>
      <c r="N581" s="101"/>
      <c r="O581" s="101"/>
      <c r="P581" s="101"/>
      <c r="Q581" s="101"/>
      <c r="R581" s="128"/>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01"/>
      <c r="AW581" s="101"/>
      <c r="AX581" s="101"/>
      <c r="AY581" s="101"/>
      <c r="AZ581" s="101"/>
      <c r="BA581" s="101"/>
      <c r="BB581" s="101"/>
      <c r="BC581" s="101"/>
      <c r="BD581" s="101"/>
      <c r="BE581" s="101"/>
      <c r="BF581" s="101"/>
      <c r="BG581" s="101"/>
      <c r="BH581" s="101"/>
      <c r="BI581" s="101"/>
      <c r="BJ581" s="101"/>
      <c r="BK581" s="101"/>
      <c r="BL581" s="101"/>
      <c r="BM581" s="101"/>
      <c r="BN581" s="101"/>
      <c r="BO581" s="101"/>
      <c r="BP581" s="101"/>
      <c r="BQ581" s="101"/>
      <c r="BR581" s="101"/>
      <c r="BS581" s="101"/>
      <c r="BT581" s="101"/>
    </row>
    <row r="582" spans="1:72" ht="12" customHeight="1">
      <c r="A582" s="120"/>
      <c r="B582" s="116" t="s">
        <v>302</v>
      </c>
      <c r="C582" s="126"/>
      <c r="D582" s="101"/>
      <c r="E582" s="101"/>
      <c r="F582" s="101"/>
      <c r="G582" s="101"/>
      <c r="H582" s="101"/>
      <c r="I582" s="101"/>
      <c r="J582" s="101"/>
      <c r="K582" s="101"/>
      <c r="L582" s="101"/>
      <c r="M582" s="101"/>
      <c r="N582" s="101"/>
      <c r="O582" s="101"/>
      <c r="P582" s="101"/>
      <c r="Q582" s="101"/>
      <c r="R582" s="128"/>
      <c r="S582" s="101"/>
      <c r="T582" s="101"/>
      <c r="U582" s="101"/>
      <c r="V582" s="101"/>
      <c r="W582" s="101"/>
      <c r="X582" s="101"/>
      <c r="Y582" s="101"/>
      <c r="Z582" s="101"/>
      <c r="AA582" s="101"/>
      <c r="AB582" s="101"/>
      <c r="AC582" s="101"/>
      <c r="AD582" s="101"/>
      <c r="AE582" s="101"/>
      <c r="AF582" s="101"/>
      <c r="AG582" s="101"/>
      <c r="AH582" s="101"/>
      <c r="AI582" s="101"/>
      <c r="AJ582" s="101"/>
      <c r="AK582" s="101"/>
      <c r="AL582" s="101"/>
      <c r="AM582" s="101"/>
      <c r="AN582" s="101"/>
      <c r="AO582" s="101"/>
      <c r="AP582" s="101"/>
      <c r="AQ582" s="101"/>
      <c r="AR582" s="101"/>
      <c r="AS582" s="101"/>
      <c r="AT582" s="101"/>
      <c r="AU582" s="101"/>
      <c r="AV582" s="101"/>
      <c r="AW582" s="101"/>
      <c r="AX582" s="101"/>
      <c r="AY582" s="101"/>
      <c r="AZ582" s="101"/>
      <c r="BA582" s="101"/>
      <c r="BB582" s="101"/>
      <c r="BC582" s="101"/>
      <c r="BD582" s="101"/>
      <c r="BE582" s="101"/>
      <c r="BF582" s="101"/>
      <c r="BG582" s="101"/>
      <c r="BH582" s="101"/>
      <c r="BI582" s="101"/>
      <c r="BJ582" s="101"/>
      <c r="BK582" s="101"/>
      <c r="BL582" s="101"/>
      <c r="BM582" s="101"/>
      <c r="BN582" s="101"/>
      <c r="BO582" s="101"/>
      <c r="BP582" s="101"/>
      <c r="BQ582" s="101"/>
      <c r="BR582" s="101"/>
      <c r="BS582" s="101"/>
      <c r="BT582" s="101"/>
    </row>
    <row r="583" spans="1:72" ht="12" customHeight="1">
      <c r="A583" s="120"/>
      <c r="B583" s="121" t="s">
        <v>303</v>
      </c>
      <c r="C583" s="122"/>
      <c r="D583" s="123"/>
      <c r="E583" s="123"/>
      <c r="F583" s="123"/>
      <c r="G583" s="123"/>
      <c r="H583" s="123"/>
      <c r="I583" s="123"/>
      <c r="J583" s="123"/>
      <c r="K583" s="123"/>
      <c r="L583" s="123"/>
      <c r="M583" s="123"/>
      <c r="N583" s="123"/>
      <c r="O583" s="123"/>
      <c r="P583" s="123"/>
      <c r="Q583" s="123"/>
      <c r="R583" s="124"/>
      <c r="S583" s="101"/>
      <c r="T583" s="101"/>
      <c r="U583" s="101"/>
      <c r="V583" s="101"/>
      <c r="W583" s="101"/>
      <c r="X583" s="101"/>
      <c r="Y583" s="101"/>
      <c r="Z583" s="101"/>
      <c r="AA583" s="101"/>
      <c r="AB583" s="101"/>
      <c r="AC583" s="101"/>
      <c r="AD583" s="101"/>
      <c r="AE583" s="101"/>
      <c r="AF583" s="101"/>
      <c r="AG583" s="101"/>
      <c r="AH583" s="101"/>
      <c r="AI583" s="101"/>
      <c r="AJ583" s="101"/>
      <c r="AK583" s="101"/>
      <c r="AL583" s="101"/>
      <c r="AM583" s="101"/>
      <c r="AN583" s="101"/>
      <c r="AO583" s="101"/>
      <c r="AP583" s="101"/>
      <c r="AQ583" s="101"/>
      <c r="AR583" s="101"/>
      <c r="AS583" s="101"/>
      <c r="AT583" s="101"/>
      <c r="AU583" s="101"/>
      <c r="AV583" s="101"/>
      <c r="AW583" s="101"/>
      <c r="AX583" s="101"/>
      <c r="AY583" s="101"/>
      <c r="AZ583" s="101"/>
      <c r="BA583" s="101"/>
      <c r="BB583" s="101"/>
      <c r="BC583" s="101"/>
      <c r="BD583" s="101"/>
      <c r="BE583" s="101"/>
      <c r="BF583" s="101"/>
      <c r="BG583" s="101"/>
      <c r="BH583" s="101"/>
      <c r="BI583" s="101"/>
      <c r="BJ583" s="101"/>
      <c r="BK583" s="101"/>
      <c r="BL583" s="101"/>
      <c r="BM583" s="101"/>
      <c r="BN583" s="101"/>
      <c r="BO583" s="101"/>
      <c r="BP583" s="101"/>
      <c r="BQ583" s="101"/>
      <c r="BR583" s="101"/>
      <c r="BS583" s="101"/>
      <c r="BT583" s="101"/>
    </row>
    <row r="584" spans="1:72" ht="12" customHeight="1">
      <c r="A584" s="120"/>
      <c r="B584" s="116" t="s">
        <v>250</v>
      </c>
      <c r="C584" s="126"/>
      <c r="D584" s="101"/>
      <c r="E584" s="101"/>
      <c r="F584" s="101"/>
      <c r="G584" s="101"/>
      <c r="H584" s="101"/>
      <c r="I584" s="101"/>
      <c r="J584" s="101"/>
      <c r="K584" s="101"/>
      <c r="L584" s="101"/>
      <c r="M584" s="101"/>
      <c r="N584" s="101"/>
      <c r="O584" s="101"/>
      <c r="P584" s="101"/>
      <c r="Q584" s="101"/>
      <c r="R584" s="128"/>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1"/>
      <c r="AW584" s="101"/>
      <c r="AX584" s="101"/>
      <c r="AY584" s="101"/>
      <c r="AZ584" s="101"/>
      <c r="BA584" s="101"/>
      <c r="BB584" s="101"/>
      <c r="BC584" s="101"/>
      <c r="BD584" s="101"/>
      <c r="BE584" s="101"/>
      <c r="BF584" s="101"/>
      <c r="BG584" s="101"/>
      <c r="BH584" s="101"/>
      <c r="BI584" s="101"/>
      <c r="BJ584" s="101"/>
      <c r="BK584" s="101"/>
      <c r="BL584" s="101"/>
      <c r="BM584" s="101"/>
      <c r="BN584" s="101"/>
      <c r="BO584" s="101"/>
      <c r="BP584" s="101"/>
      <c r="BQ584" s="101"/>
      <c r="BR584" s="101"/>
      <c r="BS584" s="101"/>
      <c r="BT584" s="101"/>
    </row>
    <row r="585" spans="1:72" ht="12" customHeight="1">
      <c r="A585" s="120"/>
      <c r="B585" s="116" t="s">
        <v>251</v>
      </c>
      <c r="C585" s="126"/>
      <c r="D585" s="101"/>
      <c r="E585" s="101"/>
      <c r="F585" s="101"/>
      <c r="G585" s="101"/>
      <c r="H585" s="101"/>
      <c r="I585" s="101"/>
      <c r="J585" s="101"/>
      <c r="K585" s="101"/>
      <c r="L585" s="101"/>
      <c r="M585" s="101"/>
      <c r="N585" s="101"/>
      <c r="O585" s="101"/>
      <c r="P585" s="101"/>
      <c r="Q585" s="101"/>
      <c r="R585" s="128"/>
      <c r="S585" s="101"/>
      <c r="T585" s="101"/>
      <c r="U585" s="101"/>
      <c r="V585" s="101"/>
      <c r="W585" s="101"/>
      <c r="X585" s="101"/>
      <c r="Y585" s="101"/>
      <c r="Z585" s="101"/>
      <c r="AA585" s="101"/>
      <c r="AB585" s="101"/>
      <c r="AC585" s="101"/>
      <c r="AD585" s="101"/>
      <c r="AE585" s="101"/>
      <c r="AF585" s="101"/>
      <c r="AG585" s="101"/>
      <c r="AH585" s="101"/>
      <c r="AI585" s="101"/>
      <c r="AJ585" s="101"/>
      <c r="AK585" s="101"/>
      <c r="AL585" s="101"/>
      <c r="AM585" s="101"/>
      <c r="AN585" s="101"/>
      <c r="AO585" s="101"/>
      <c r="AP585" s="101"/>
      <c r="AQ585" s="101"/>
      <c r="AR585" s="101"/>
      <c r="AS585" s="101"/>
      <c r="AT585" s="101"/>
      <c r="AU585" s="101"/>
      <c r="AV585" s="101"/>
      <c r="AW585" s="101"/>
      <c r="AX585" s="101"/>
      <c r="AY585" s="101"/>
      <c r="AZ585" s="101"/>
      <c r="BA585" s="101"/>
      <c r="BB585" s="101"/>
      <c r="BC585" s="101"/>
      <c r="BD585" s="101"/>
      <c r="BE585" s="101"/>
      <c r="BF585" s="101"/>
      <c r="BG585" s="101"/>
      <c r="BH585" s="101"/>
      <c r="BI585" s="101"/>
      <c r="BJ585" s="101"/>
      <c r="BK585" s="101"/>
      <c r="BL585" s="101"/>
      <c r="BM585" s="101"/>
      <c r="BN585" s="101"/>
      <c r="BO585" s="101"/>
      <c r="BP585" s="101"/>
      <c r="BQ585" s="101"/>
      <c r="BR585" s="101"/>
      <c r="BS585" s="101"/>
      <c r="BT585" s="101"/>
    </row>
    <row r="586" spans="1:72" ht="12" customHeight="1">
      <c r="A586" s="120"/>
      <c r="B586" s="116" t="s">
        <v>252</v>
      </c>
      <c r="C586" s="126"/>
      <c r="D586" s="101"/>
      <c r="E586" s="101"/>
      <c r="F586" s="101"/>
      <c r="G586" s="101"/>
      <c r="H586" s="101"/>
      <c r="I586" s="101"/>
      <c r="J586" s="101"/>
      <c r="K586" s="101"/>
      <c r="L586" s="101"/>
      <c r="M586" s="101"/>
      <c r="N586" s="101"/>
      <c r="O586" s="101"/>
      <c r="P586" s="101"/>
      <c r="Q586" s="101"/>
      <c r="R586" s="128"/>
      <c r="S586" s="101"/>
      <c r="T586" s="101"/>
      <c r="U586" s="101"/>
      <c r="V586" s="101"/>
      <c r="W586" s="101"/>
      <c r="X586" s="101"/>
      <c r="Y586" s="101"/>
      <c r="Z586" s="101"/>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V586" s="101"/>
      <c r="AW586" s="101"/>
      <c r="AX586" s="101"/>
      <c r="AY586" s="101"/>
      <c r="AZ586" s="101"/>
      <c r="BA586" s="101"/>
      <c r="BB586" s="101"/>
      <c r="BC586" s="101"/>
      <c r="BD586" s="101"/>
      <c r="BE586" s="101"/>
      <c r="BF586" s="101"/>
      <c r="BG586" s="101"/>
      <c r="BH586" s="101"/>
      <c r="BI586" s="101"/>
      <c r="BJ586" s="101"/>
      <c r="BK586" s="101"/>
      <c r="BL586" s="101"/>
      <c r="BM586" s="101"/>
      <c r="BN586" s="101"/>
      <c r="BO586" s="101"/>
      <c r="BP586" s="101"/>
      <c r="BQ586" s="101"/>
      <c r="BR586" s="101"/>
      <c r="BS586" s="101"/>
      <c r="BT586" s="101"/>
    </row>
    <row r="587" spans="1:72" ht="12" customHeight="1">
      <c r="A587" s="120"/>
      <c r="B587" s="116" t="s">
        <v>253</v>
      </c>
      <c r="C587" s="126"/>
      <c r="D587" s="101"/>
      <c r="E587" s="101"/>
      <c r="F587" s="101"/>
      <c r="G587" s="101"/>
      <c r="H587" s="101"/>
      <c r="I587" s="101"/>
      <c r="J587" s="101"/>
      <c r="K587" s="101"/>
      <c r="L587" s="101"/>
      <c r="M587" s="101"/>
      <c r="N587" s="101"/>
      <c r="O587" s="101"/>
      <c r="P587" s="101"/>
      <c r="Q587" s="101"/>
      <c r="R587" s="128"/>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c r="BQ587" s="101"/>
      <c r="BR587" s="101"/>
      <c r="BS587" s="101"/>
      <c r="BT587" s="101"/>
    </row>
    <row r="588" spans="1:72" ht="12" customHeight="1">
      <c r="A588" s="120"/>
      <c r="B588" s="116" t="s">
        <v>254</v>
      </c>
      <c r="C588" s="126"/>
      <c r="D588" s="101"/>
      <c r="E588" s="101"/>
      <c r="F588" s="101"/>
      <c r="G588" s="101"/>
      <c r="H588" s="101"/>
      <c r="I588" s="101"/>
      <c r="J588" s="101"/>
      <c r="K588" s="101"/>
      <c r="L588" s="101"/>
      <c r="M588" s="101"/>
      <c r="N588" s="101"/>
      <c r="O588" s="101"/>
      <c r="P588" s="101"/>
      <c r="Q588" s="101"/>
      <c r="R588" s="128"/>
      <c r="S588" s="101"/>
      <c r="T588" s="101"/>
      <c r="U588" s="101"/>
      <c r="V588" s="101"/>
      <c r="W588" s="101"/>
      <c r="X588" s="101"/>
      <c r="Y588" s="101"/>
      <c r="Z588" s="101"/>
      <c r="AA588" s="101"/>
      <c r="AB588" s="101"/>
      <c r="AC588" s="101"/>
      <c r="AD588" s="101"/>
      <c r="AE588" s="101"/>
      <c r="AF588" s="101"/>
      <c r="AG588" s="101"/>
      <c r="AH588" s="101"/>
      <c r="AI588" s="101"/>
      <c r="AJ588" s="101"/>
      <c r="AK588" s="101"/>
      <c r="AL588" s="101"/>
      <c r="AM588" s="101"/>
      <c r="AN588" s="101"/>
      <c r="AO588" s="101"/>
      <c r="AP588" s="101"/>
      <c r="AQ588" s="101"/>
      <c r="AR588" s="101"/>
      <c r="AS588" s="101"/>
      <c r="AT588" s="101"/>
      <c r="AU588" s="101"/>
      <c r="AV588" s="101"/>
      <c r="AW588" s="101"/>
      <c r="AX588" s="101"/>
      <c r="AY588" s="101"/>
      <c r="AZ588" s="101"/>
      <c r="BA588" s="101"/>
      <c r="BB588" s="101"/>
      <c r="BC588" s="101"/>
      <c r="BD588" s="101"/>
      <c r="BE588" s="101"/>
      <c r="BF588" s="101"/>
      <c r="BG588" s="101"/>
      <c r="BH588" s="101"/>
      <c r="BI588" s="101"/>
      <c r="BJ588" s="101"/>
      <c r="BK588" s="101"/>
      <c r="BL588" s="101"/>
      <c r="BM588" s="101"/>
      <c r="BN588" s="101"/>
      <c r="BO588" s="101"/>
      <c r="BP588" s="101"/>
      <c r="BQ588" s="101"/>
      <c r="BR588" s="101"/>
      <c r="BS588" s="101"/>
      <c r="BT588" s="101"/>
    </row>
    <row r="589" spans="1:72" ht="12" customHeight="1">
      <c r="A589" s="120"/>
      <c r="B589" s="116" t="s">
        <v>255</v>
      </c>
      <c r="C589" s="126"/>
      <c r="D589" s="101"/>
      <c r="E589" s="101"/>
      <c r="F589" s="101"/>
      <c r="G589" s="101"/>
      <c r="H589" s="101"/>
      <c r="I589" s="101"/>
      <c r="J589" s="101"/>
      <c r="K589" s="101"/>
      <c r="L589" s="101"/>
      <c r="M589" s="101"/>
      <c r="N589" s="101"/>
      <c r="O589" s="101"/>
      <c r="P589" s="101"/>
      <c r="Q589" s="101"/>
      <c r="R589" s="128"/>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c r="AW589" s="101"/>
      <c r="AX589" s="101"/>
      <c r="AY589" s="101"/>
      <c r="AZ589" s="101"/>
      <c r="BA589" s="101"/>
      <c r="BB589" s="101"/>
      <c r="BC589" s="101"/>
      <c r="BD589" s="101"/>
      <c r="BE589" s="101"/>
      <c r="BF589" s="101"/>
      <c r="BG589" s="101"/>
      <c r="BH589" s="101"/>
      <c r="BI589" s="101"/>
      <c r="BJ589" s="101"/>
      <c r="BK589" s="101"/>
      <c r="BL589" s="101"/>
      <c r="BM589" s="101"/>
      <c r="BN589" s="101"/>
      <c r="BO589" s="101"/>
      <c r="BP589" s="101"/>
      <c r="BQ589" s="101"/>
      <c r="BR589" s="101"/>
      <c r="BS589" s="101"/>
      <c r="BT589" s="101"/>
    </row>
    <row r="590" spans="1:72" ht="12" customHeight="1">
      <c r="A590" s="120"/>
      <c r="B590" s="183" t="s">
        <v>256</v>
      </c>
      <c r="C590" s="168"/>
      <c r="D590" s="169"/>
      <c r="E590" s="169"/>
      <c r="F590" s="169"/>
      <c r="G590" s="169"/>
      <c r="H590" s="169"/>
      <c r="I590" s="169"/>
      <c r="J590" s="169"/>
      <c r="K590" s="169"/>
      <c r="L590" s="169"/>
      <c r="M590" s="169"/>
      <c r="N590" s="169"/>
      <c r="O590" s="169"/>
      <c r="P590" s="169"/>
      <c r="Q590" s="169"/>
      <c r="R590" s="170"/>
      <c r="S590" s="101"/>
      <c r="T590" s="101"/>
      <c r="U590" s="101"/>
      <c r="V590" s="101"/>
      <c r="W590" s="101"/>
      <c r="X590" s="101"/>
      <c r="Y590" s="101"/>
      <c r="Z590" s="101"/>
      <c r="AA590" s="101"/>
      <c r="AB590" s="101"/>
      <c r="AC590" s="101"/>
      <c r="AD590" s="101"/>
      <c r="AE590" s="101"/>
      <c r="AF590" s="101"/>
      <c r="AG590" s="101"/>
      <c r="AH590" s="101"/>
      <c r="AI590" s="101"/>
      <c r="AJ590" s="101"/>
      <c r="AK590" s="101"/>
      <c r="AL590" s="101"/>
      <c r="AM590" s="101"/>
      <c r="AN590" s="101"/>
      <c r="AO590" s="101"/>
      <c r="AP590" s="101"/>
      <c r="AQ590" s="101"/>
      <c r="AR590" s="101"/>
      <c r="AS590" s="101"/>
      <c r="AT590" s="101"/>
      <c r="AU590" s="101"/>
      <c r="AV590" s="101"/>
      <c r="AW590" s="101"/>
      <c r="AX590" s="101"/>
      <c r="AY590" s="101"/>
      <c r="AZ590" s="101"/>
      <c r="BA590" s="101"/>
      <c r="BB590" s="101"/>
      <c r="BC590" s="101"/>
      <c r="BD590" s="101"/>
      <c r="BE590" s="101"/>
      <c r="BF590" s="101"/>
      <c r="BG590" s="101"/>
      <c r="BH590" s="101"/>
      <c r="BI590" s="101"/>
      <c r="BJ590" s="101"/>
      <c r="BK590" s="101"/>
      <c r="BL590" s="101"/>
      <c r="BM590" s="101"/>
      <c r="BN590" s="101"/>
      <c r="BO590" s="101"/>
      <c r="BP590" s="101"/>
      <c r="BQ590" s="101"/>
      <c r="BR590" s="101"/>
      <c r="BS590" s="101"/>
      <c r="BT590" s="101"/>
    </row>
    <row r="591" spans="1:72" ht="12" customHeight="1">
      <c r="A591" s="120"/>
      <c r="B591" s="116" t="s">
        <v>10</v>
      </c>
      <c r="C591" s="126"/>
      <c r="D591" s="101"/>
      <c r="E591" s="101"/>
      <c r="F591" s="101"/>
      <c r="G591" s="101"/>
      <c r="H591" s="101"/>
      <c r="I591" s="101"/>
      <c r="J591" s="101"/>
      <c r="K591" s="101"/>
      <c r="L591" s="101"/>
      <c r="M591" s="101"/>
      <c r="N591" s="101"/>
      <c r="O591" s="101"/>
      <c r="P591" s="101"/>
      <c r="Q591" s="101"/>
      <c r="R591" s="128"/>
      <c r="S591" s="101"/>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c r="AW591" s="101"/>
      <c r="AX591" s="101"/>
      <c r="AY591" s="101"/>
      <c r="AZ591" s="101"/>
      <c r="BA591" s="101"/>
      <c r="BB591" s="101"/>
      <c r="BC591" s="101"/>
      <c r="BD591" s="101"/>
      <c r="BE591" s="101"/>
      <c r="BF591" s="101"/>
      <c r="BG591" s="101"/>
      <c r="BH591" s="101"/>
      <c r="BI591" s="101"/>
      <c r="BJ591" s="101"/>
      <c r="BK591" s="101"/>
      <c r="BL591" s="101"/>
      <c r="BM591" s="101"/>
      <c r="BN591" s="101"/>
      <c r="BO591" s="101"/>
      <c r="BP591" s="101"/>
      <c r="BQ591" s="101"/>
      <c r="BR591" s="101"/>
      <c r="BS591" s="101"/>
      <c r="BT591" s="101"/>
    </row>
    <row r="592" spans="1:72" ht="12" customHeight="1">
      <c r="A592" s="120"/>
      <c r="B592" s="116" t="s">
        <v>11</v>
      </c>
      <c r="C592" s="126"/>
      <c r="D592" s="101"/>
      <c r="E592" s="101"/>
      <c r="F592" s="101"/>
      <c r="G592" s="101"/>
      <c r="H592" s="101"/>
      <c r="I592" s="101"/>
      <c r="J592" s="101"/>
      <c r="K592" s="101"/>
      <c r="L592" s="101"/>
      <c r="M592" s="101"/>
      <c r="N592" s="101"/>
      <c r="O592" s="101"/>
      <c r="P592" s="101"/>
      <c r="Q592" s="101"/>
      <c r="R592" s="128"/>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01"/>
      <c r="AW592" s="101"/>
      <c r="AX592" s="101"/>
      <c r="AY592" s="101"/>
      <c r="AZ592" s="101"/>
      <c r="BA592" s="101"/>
      <c r="BB592" s="101"/>
      <c r="BC592" s="101"/>
      <c r="BD592" s="101"/>
      <c r="BE592" s="101"/>
      <c r="BF592" s="101"/>
      <c r="BG592" s="101"/>
      <c r="BH592" s="101"/>
      <c r="BI592" s="101"/>
      <c r="BJ592" s="101"/>
      <c r="BK592" s="101"/>
      <c r="BL592" s="101"/>
      <c r="BM592" s="101"/>
      <c r="BN592" s="101"/>
      <c r="BO592" s="101"/>
      <c r="BP592" s="101"/>
      <c r="BQ592" s="101"/>
      <c r="BR592" s="101"/>
      <c r="BS592" s="101"/>
      <c r="BT592" s="101"/>
    </row>
    <row r="593" spans="1:72" ht="12" customHeight="1">
      <c r="A593" s="120"/>
      <c r="B593" s="116" t="s">
        <v>259</v>
      </c>
      <c r="C593" s="126"/>
      <c r="D593" s="101"/>
      <c r="E593" s="101"/>
      <c r="F593" s="101"/>
      <c r="G593" s="101"/>
      <c r="H593" s="101"/>
      <c r="I593" s="101"/>
      <c r="J593" s="101"/>
      <c r="K593" s="101"/>
      <c r="L593" s="101"/>
      <c r="M593" s="101"/>
      <c r="N593" s="101"/>
      <c r="O593" s="101"/>
      <c r="P593" s="101"/>
      <c r="Q593" s="101"/>
      <c r="R593" s="128"/>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c r="AW593" s="101"/>
      <c r="AX593" s="101"/>
      <c r="AY593" s="101"/>
      <c r="AZ593" s="101"/>
      <c r="BA593" s="101"/>
      <c r="BB593" s="101"/>
      <c r="BC593" s="101"/>
      <c r="BD593" s="101"/>
      <c r="BE593" s="101"/>
      <c r="BF593" s="101"/>
      <c r="BG593" s="101"/>
      <c r="BH593" s="101"/>
      <c r="BI593" s="101"/>
      <c r="BJ593" s="101"/>
      <c r="BK593" s="101"/>
      <c r="BL593" s="101"/>
      <c r="BM593" s="101"/>
      <c r="BN593" s="101"/>
      <c r="BO593" s="101"/>
      <c r="BP593" s="101"/>
      <c r="BQ593" s="101"/>
      <c r="BR593" s="101"/>
      <c r="BS593" s="101"/>
      <c r="BT593" s="101"/>
    </row>
    <row r="594" spans="1:72" ht="12" customHeight="1">
      <c r="A594" s="120"/>
      <c r="B594" s="116" t="s">
        <v>13</v>
      </c>
      <c r="C594" s="126"/>
      <c r="D594" s="101"/>
      <c r="E594" s="101"/>
      <c r="F594" s="101"/>
      <c r="G594" s="101"/>
      <c r="H594" s="101"/>
      <c r="I594" s="101"/>
      <c r="J594" s="101"/>
      <c r="K594" s="101"/>
      <c r="L594" s="101"/>
      <c r="M594" s="101"/>
      <c r="N594" s="101"/>
      <c r="O594" s="101"/>
      <c r="P594" s="101"/>
      <c r="Q594" s="101"/>
      <c r="R594" s="128"/>
      <c r="S594" s="101"/>
      <c r="T594" s="101"/>
      <c r="U594" s="101"/>
      <c r="V594" s="101"/>
      <c r="W594" s="101"/>
      <c r="X594" s="101"/>
      <c r="Y594" s="101"/>
      <c r="Z594" s="101"/>
      <c r="AA594" s="101"/>
      <c r="AB594" s="101"/>
      <c r="AC594" s="101"/>
      <c r="AD594" s="101"/>
      <c r="AE594" s="101"/>
      <c r="AF594" s="101"/>
      <c r="AG594" s="101"/>
      <c r="AH594" s="101"/>
      <c r="AI594" s="101"/>
      <c r="AJ594" s="101"/>
      <c r="AK594" s="101"/>
      <c r="AL594" s="101"/>
      <c r="AM594" s="101"/>
      <c r="AN594" s="101"/>
      <c r="AO594" s="101"/>
      <c r="AP594" s="101"/>
      <c r="AQ594" s="101"/>
      <c r="AR594" s="101"/>
      <c r="AS594" s="101"/>
      <c r="AT594" s="101"/>
      <c r="AU594" s="101"/>
      <c r="AV594" s="101"/>
      <c r="AW594" s="101"/>
      <c r="AX594" s="101"/>
      <c r="AY594" s="101"/>
      <c r="AZ594" s="101"/>
      <c r="BA594" s="101"/>
      <c r="BB594" s="101"/>
      <c r="BC594" s="101"/>
      <c r="BD594" s="101"/>
      <c r="BE594" s="101"/>
      <c r="BF594" s="101"/>
      <c r="BG594" s="101"/>
      <c r="BH594" s="101"/>
      <c r="BI594" s="101"/>
      <c r="BJ594" s="101"/>
      <c r="BK594" s="101"/>
      <c r="BL594" s="101"/>
      <c r="BM594" s="101"/>
      <c r="BN594" s="101"/>
      <c r="BO594" s="101"/>
      <c r="BP594" s="101"/>
      <c r="BQ594" s="101"/>
      <c r="BR594" s="101"/>
      <c r="BS594" s="101"/>
      <c r="BT594" s="101"/>
    </row>
    <row r="595" spans="1:72" ht="12" customHeight="1">
      <c r="A595" s="120"/>
      <c r="B595" s="116" t="s">
        <v>260</v>
      </c>
      <c r="C595" s="126"/>
      <c r="D595" s="101"/>
      <c r="E595" s="101"/>
      <c r="F595" s="101"/>
      <c r="G595" s="101"/>
      <c r="H595" s="101"/>
      <c r="I595" s="101"/>
      <c r="J595" s="101"/>
      <c r="K595" s="101"/>
      <c r="L595" s="101"/>
      <c r="M595" s="101"/>
      <c r="N595" s="101"/>
      <c r="O595" s="101"/>
      <c r="P595" s="101"/>
      <c r="Q595" s="101"/>
      <c r="R595" s="128"/>
      <c r="S595" s="101"/>
      <c r="T595" s="101"/>
      <c r="U595" s="101"/>
      <c r="V595" s="101"/>
      <c r="W595" s="101"/>
      <c r="X595" s="101"/>
      <c r="Y595" s="101"/>
      <c r="Z595" s="101"/>
      <c r="AA595" s="101"/>
      <c r="AB595" s="101"/>
      <c r="AC595" s="101"/>
      <c r="AD595" s="101"/>
      <c r="AE595" s="101"/>
      <c r="AF595" s="101"/>
      <c r="AG595" s="101"/>
      <c r="AH595" s="101"/>
      <c r="AI595" s="101"/>
      <c r="AJ595" s="101"/>
      <c r="AK595" s="101"/>
      <c r="AL595" s="101"/>
      <c r="AM595" s="101"/>
      <c r="AN595" s="101"/>
      <c r="AO595" s="101"/>
      <c r="AP595" s="101"/>
      <c r="AQ595" s="101"/>
      <c r="AR595" s="101"/>
      <c r="AS595" s="101"/>
      <c r="AT595" s="101"/>
      <c r="AU595" s="101"/>
      <c r="AV595" s="101"/>
      <c r="AW595" s="101"/>
      <c r="AX595" s="101"/>
      <c r="AY595" s="101"/>
      <c r="AZ595" s="101"/>
      <c r="BA595" s="101"/>
      <c r="BB595" s="101"/>
      <c r="BC595" s="101"/>
      <c r="BD595" s="101"/>
      <c r="BE595" s="101"/>
      <c r="BF595" s="101"/>
      <c r="BG595" s="101"/>
      <c r="BH595" s="101"/>
      <c r="BI595" s="101"/>
      <c r="BJ595" s="101"/>
      <c r="BK595" s="101"/>
      <c r="BL595" s="101"/>
      <c r="BM595" s="101"/>
      <c r="BN595" s="101"/>
      <c r="BO595" s="101"/>
      <c r="BP595" s="101"/>
      <c r="BQ595" s="101"/>
      <c r="BR595" s="101"/>
      <c r="BS595" s="101"/>
      <c r="BT595" s="101"/>
    </row>
    <row r="596" spans="1:72" ht="12" customHeight="1">
      <c r="A596" s="120"/>
      <c r="B596" s="121" t="s">
        <v>304</v>
      </c>
      <c r="C596" s="122"/>
      <c r="D596" s="123"/>
      <c r="E596" s="123"/>
      <c r="F596" s="123"/>
      <c r="G596" s="123"/>
      <c r="H596" s="123"/>
      <c r="I596" s="123"/>
      <c r="J596" s="123"/>
      <c r="K596" s="123"/>
      <c r="L596" s="123"/>
      <c r="M596" s="123"/>
      <c r="N596" s="123"/>
      <c r="O596" s="123"/>
      <c r="P596" s="123"/>
      <c r="Q596" s="123"/>
      <c r="R596" s="124"/>
      <c r="S596" s="101"/>
      <c r="T596" s="101"/>
      <c r="U596" s="101"/>
      <c r="V596" s="101"/>
      <c r="W596" s="101"/>
      <c r="X596" s="101"/>
      <c r="Y596" s="101"/>
      <c r="Z596" s="101"/>
      <c r="AA596" s="101"/>
      <c r="AB596" s="101"/>
      <c r="AC596" s="101"/>
      <c r="AD596" s="101"/>
      <c r="AE596" s="101"/>
      <c r="AF596" s="101"/>
      <c r="AG596" s="101"/>
      <c r="AH596" s="101"/>
      <c r="AI596" s="101"/>
      <c r="AJ596" s="101"/>
      <c r="AK596" s="101"/>
      <c r="AL596" s="101"/>
      <c r="AM596" s="101"/>
      <c r="AN596" s="101"/>
      <c r="AO596" s="101"/>
      <c r="AP596" s="101"/>
      <c r="AQ596" s="101"/>
      <c r="AR596" s="101"/>
      <c r="AS596" s="101"/>
      <c r="AT596" s="101"/>
      <c r="AU596" s="101"/>
      <c r="AV596" s="101"/>
      <c r="AW596" s="101"/>
      <c r="AX596" s="101"/>
      <c r="AY596" s="101"/>
      <c r="AZ596" s="101"/>
      <c r="BA596" s="101"/>
      <c r="BB596" s="101"/>
      <c r="BC596" s="101"/>
      <c r="BD596" s="101"/>
      <c r="BE596" s="101"/>
      <c r="BF596" s="101"/>
      <c r="BG596" s="101"/>
      <c r="BH596" s="101"/>
      <c r="BI596" s="101"/>
      <c r="BJ596" s="101"/>
      <c r="BK596" s="101"/>
      <c r="BL596" s="101"/>
      <c r="BM596" s="101"/>
      <c r="BN596" s="101"/>
      <c r="BO596" s="101"/>
      <c r="BP596" s="101"/>
      <c r="BQ596" s="101"/>
      <c r="BR596" s="101"/>
      <c r="BS596" s="101"/>
      <c r="BT596" s="101"/>
    </row>
    <row r="597" spans="1:72" ht="12" customHeight="1">
      <c r="A597" s="120"/>
      <c r="B597" s="121" t="s">
        <v>305</v>
      </c>
      <c r="C597" s="122"/>
      <c r="D597" s="123"/>
      <c r="E597" s="123"/>
      <c r="F597" s="123"/>
      <c r="G597" s="123"/>
      <c r="H597" s="123"/>
      <c r="I597" s="123"/>
      <c r="J597" s="123"/>
      <c r="K597" s="123"/>
      <c r="L597" s="123"/>
      <c r="M597" s="123"/>
      <c r="N597" s="123"/>
      <c r="O597" s="123"/>
      <c r="P597" s="123"/>
      <c r="Q597" s="123"/>
      <c r="R597" s="124"/>
      <c r="S597" s="101"/>
      <c r="T597" s="101"/>
      <c r="U597" s="101"/>
      <c r="V597" s="101"/>
      <c r="W597" s="101"/>
      <c r="X597" s="101"/>
      <c r="Y597" s="101"/>
      <c r="Z597" s="101"/>
      <c r="AA597" s="101"/>
      <c r="AB597" s="101"/>
      <c r="AC597" s="101"/>
      <c r="AD597" s="101"/>
      <c r="AE597" s="101"/>
      <c r="AF597" s="101"/>
      <c r="AG597" s="101"/>
      <c r="AH597" s="101"/>
      <c r="AI597" s="101"/>
      <c r="AJ597" s="101"/>
      <c r="AK597" s="101"/>
      <c r="AL597" s="101"/>
      <c r="AM597" s="101"/>
      <c r="AN597" s="101"/>
      <c r="AO597" s="101"/>
      <c r="AP597" s="101"/>
      <c r="AQ597" s="101"/>
      <c r="AR597" s="101"/>
      <c r="AS597" s="101"/>
      <c r="AT597" s="101"/>
      <c r="AU597" s="101"/>
      <c r="AV597" s="101"/>
      <c r="AW597" s="101"/>
      <c r="AX597" s="101"/>
      <c r="AY597" s="101"/>
      <c r="AZ597" s="101"/>
      <c r="BA597" s="101"/>
      <c r="BB597" s="101"/>
      <c r="BC597" s="101"/>
      <c r="BD597" s="101"/>
      <c r="BE597" s="101"/>
      <c r="BF597" s="101"/>
      <c r="BG597" s="101"/>
      <c r="BH597" s="101"/>
      <c r="BI597" s="101"/>
      <c r="BJ597" s="101"/>
      <c r="BK597" s="101"/>
      <c r="BL597" s="101"/>
      <c r="BM597" s="101"/>
      <c r="BN597" s="101"/>
      <c r="BO597" s="101"/>
      <c r="BP597" s="101"/>
      <c r="BQ597" s="101"/>
      <c r="BR597" s="101"/>
      <c r="BS597" s="101"/>
      <c r="BT597" s="101"/>
    </row>
    <row r="598" spans="1:72" ht="12" customHeight="1">
      <c r="A598" s="120"/>
      <c r="B598" s="121" t="s">
        <v>306</v>
      </c>
      <c r="C598" s="122"/>
      <c r="D598" s="123"/>
      <c r="E598" s="123"/>
      <c r="F598" s="123"/>
      <c r="G598" s="123"/>
      <c r="H598" s="123"/>
      <c r="I598" s="123"/>
      <c r="J598" s="123"/>
      <c r="K598" s="123"/>
      <c r="L598" s="123"/>
      <c r="M598" s="123"/>
      <c r="N598" s="123"/>
      <c r="O598" s="123"/>
      <c r="P598" s="123"/>
      <c r="Q598" s="123"/>
      <c r="R598" s="124"/>
      <c r="S598" s="101"/>
      <c r="T598" s="101"/>
      <c r="U598" s="101"/>
      <c r="V598" s="101"/>
      <c r="W598" s="101"/>
      <c r="X598" s="101"/>
      <c r="Y598" s="101"/>
      <c r="Z598" s="101"/>
      <c r="AA598" s="101"/>
      <c r="AB598" s="101"/>
      <c r="AC598" s="101"/>
      <c r="AD598" s="101"/>
      <c r="AE598" s="101"/>
      <c r="AF598" s="101"/>
      <c r="AG598" s="101"/>
      <c r="AH598" s="101"/>
      <c r="AI598" s="101"/>
      <c r="AJ598" s="101"/>
      <c r="AK598" s="101"/>
      <c r="AL598" s="101"/>
      <c r="AM598" s="101"/>
      <c r="AN598" s="101"/>
      <c r="AO598" s="101"/>
      <c r="AP598" s="101"/>
      <c r="AQ598" s="101"/>
      <c r="AR598" s="101"/>
      <c r="AS598" s="101"/>
      <c r="AT598" s="101"/>
      <c r="AU598" s="101"/>
      <c r="AV598" s="101"/>
      <c r="AW598" s="101"/>
      <c r="AX598" s="101"/>
      <c r="AY598" s="101"/>
      <c r="AZ598" s="101"/>
      <c r="BA598" s="101"/>
      <c r="BB598" s="101"/>
      <c r="BC598" s="101"/>
      <c r="BD598" s="101"/>
      <c r="BE598" s="101"/>
      <c r="BF598" s="101"/>
      <c r="BG598" s="101"/>
      <c r="BH598" s="101"/>
      <c r="BI598" s="101"/>
      <c r="BJ598" s="101"/>
      <c r="BK598" s="101"/>
      <c r="BL598" s="101"/>
      <c r="BM598" s="101"/>
      <c r="BN598" s="101"/>
      <c r="BO598" s="101"/>
      <c r="BP598" s="101"/>
      <c r="BQ598" s="101"/>
      <c r="BR598" s="101"/>
      <c r="BS598" s="101"/>
      <c r="BT598" s="101"/>
    </row>
    <row r="599" spans="1:72" ht="12" customHeight="1">
      <c r="A599" s="120"/>
      <c r="B599" s="180" t="s">
        <v>307</v>
      </c>
      <c r="C599" s="122"/>
      <c r="D599" s="123"/>
      <c r="E599" s="123"/>
      <c r="F599" s="123"/>
      <c r="G599" s="123"/>
      <c r="H599" s="123"/>
      <c r="I599" s="123"/>
      <c r="J599" s="123"/>
      <c r="K599" s="123"/>
      <c r="L599" s="123"/>
      <c r="M599" s="123"/>
      <c r="N599" s="123"/>
      <c r="O599" s="123"/>
      <c r="P599" s="123"/>
      <c r="Q599" s="123"/>
      <c r="R599" s="124"/>
      <c r="S599" s="101"/>
      <c r="T599" s="101"/>
      <c r="U599" s="101"/>
      <c r="V599" s="101"/>
      <c r="W599" s="101"/>
      <c r="X599" s="101"/>
      <c r="Y599" s="101"/>
      <c r="Z599" s="101"/>
      <c r="AA599" s="101"/>
      <c r="AB599" s="101"/>
      <c r="AC599" s="101"/>
      <c r="AD599" s="101"/>
      <c r="AE599" s="101"/>
      <c r="AF599" s="101"/>
      <c r="AG599" s="101"/>
      <c r="AH599" s="101"/>
      <c r="AI599" s="101"/>
      <c r="AJ599" s="101"/>
      <c r="AK599" s="101"/>
      <c r="AL599" s="101"/>
      <c r="AM599" s="101"/>
      <c r="AN599" s="101"/>
      <c r="AO599" s="101"/>
      <c r="AP599" s="101"/>
      <c r="AQ599" s="101"/>
      <c r="AR599" s="101"/>
      <c r="AS599" s="101"/>
      <c r="AT599" s="101"/>
      <c r="AU599" s="101"/>
      <c r="AV599" s="101"/>
      <c r="AW599" s="101"/>
      <c r="AX599" s="101"/>
      <c r="AY599" s="101"/>
      <c r="AZ599" s="101"/>
      <c r="BA599" s="101"/>
      <c r="BB599" s="101"/>
      <c r="BC599" s="101"/>
      <c r="BD599" s="101"/>
      <c r="BE599" s="101"/>
      <c r="BF599" s="101"/>
      <c r="BG599" s="101"/>
      <c r="BH599" s="101"/>
      <c r="BI599" s="101"/>
      <c r="BJ599" s="101"/>
      <c r="BK599" s="101"/>
      <c r="BL599" s="101"/>
      <c r="BM599" s="101"/>
      <c r="BN599" s="101"/>
      <c r="BO599" s="101"/>
      <c r="BP599" s="101"/>
      <c r="BQ599" s="101"/>
      <c r="BR599" s="101"/>
      <c r="BS599" s="101"/>
      <c r="BT599" s="101"/>
    </row>
    <row r="600" spans="1:72" ht="12" customHeight="1">
      <c r="A600" s="120"/>
      <c r="B600" s="121" t="s">
        <v>308</v>
      </c>
      <c r="C600" s="157"/>
      <c r="D600" s="158"/>
      <c r="E600" s="158"/>
      <c r="F600" s="158"/>
      <c r="G600" s="158"/>
      <c r="H600" s="158"/>
      <c r="I600" s="158"/>
      <c r="J600" s="158"/>
      <c r="K600" s="158"/>
      <c r="L600" s="158"/>
      <c r="M600" s="158"/>
      <c r="N600" s="158"/>
      <c r="O600" s="158"/>
      <c r="P600" s="158"/>
      <c r="Q600" s="158"/>
      <c r="R600" s="159"/>
      <c r="S600" s="101"/>
      <c r="T600" s="101"/>
      <c r="U600" s="101"/>
      <c r="V600" s="101"/>
      <c r="W600" s="101"/>
      <c r="X600" s="101"/>
      <c r="Y600" s="101"/>
      <c r="Z600" s="101"/>
      <c r="AA600" s="101"/>
      <c r="AB600" s="101"/>
      <c r="AC600" s="101"/>
      <c r="AD600" s="101"/>
      <c r="AE600" s="101"/>
      <c r="AF600" s="101"/>
      <c r="AG600" s="101"/>
      <c r="AH600" s="101"/>
      <c r="AI600" s="101"/>
      <c r="AJ600" s="101"/>
      <c r="AK600" s="101"/>
      <c r="AL600" s="101"/>
      <c r="AM600" s="101"/>
      <c r="AN600" s="101"/>
      <c r="AO600" s="101"/>
      <c r="AP600" s="101"/>
      <c r="AQ600" s="101"/>
      <c r="AR600" s="101"/>
      <c r="AS600" s="101"/>
      <c r="AT600" s="101"/>
      <c r="AU600" s="101"/>
      <c r="AV600" s="101"/>
      <c r="AW600" s="101"/>
      <c r="AX600" s="101"/>
      <c r="AY600" s="101"/>
      <c r="AZ600" s="101"/>
      <c r="BA600" s="101"/>
      <c r="BB600" s="101"/>
      <c r="BC600" s="101"/>
      <c r="BD600" s="101"/>
      <c r="BE600" s="101"/>
      <c r="BF600" s="101"/>
      <c r="BG600" s="101"/>
      <c r="BH600" s="101"/>
      <c r="BI600" s="101"/>
      <c r="BJ600" s="101"/>
      <c r="BK600" s="101"/>
      <c r="BL600" s="101"/>
      <c r="BM600" s="101"/>
      <c r="BN600" s="101"/>
      <c r="BO600" s="101"/>
      <c r="BP600" s="101"/>
      <c r="BQ600" s="101"/>
      <c r="BR600" s="101"/>
      <c r="BS600" s="101"/>
      <c r="BT600" s="101"/>
    </row>
    <row r="601" spans="1:72" ht="12" customHeight="1">
      <c r="A601" s="120"/>
      <c r="B601" s="121" t="s">
        <v>321</v>
      </c>
      <c r="C601" s="157"/>
      <c r="D601" s="158"/>
      <c r="E601" s="158"/>
      <c r="F601" s="158"/>
      <c r="G601" s="158"/>
      <c r="H601" s="158"/>
      <c r="I601" s="158"/>
      <c r="J601" s="158"/>
      <c r="K601" s="158"/>
      <c r="L601" s="158"/>
      <c r="M601" s="158"/>
      <c r="N601" s="158"/>
      <c r="O601" s="158"/>
      <c r="P601" s="158"/>
      <c r="Q601" s="158"/>
      <c r="R601" s="159"/>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1"/>
      <c r="AW601" s="101"/>
      <c r="AX601" s="101"/>
      <c r="AY601" s="101"/>
      <c r="AZ601" s="101"/>
      <c r="BA601" s="101"/>
      <c r="BB601" s="101"/>
      <c r="BC601" s="101"/>
      <c r="BD601" s="101"/>
      <c r="BE601" s="101"/>
      <c r="BF601" s="101"/>
      <c r="BG601" s="101"/>
      <c r="BH601" s="101"/>
      <c r="BI601" s="101"/>
      <c r="BJ601" s="101"/>
      <c r="BK601" s="101"/>
      <c r="BL601" s="101"/>
      <c r="BM601" s="101"/>
      <c r="BN601" s="101"/>
      <c r="BO601" s="101"/>
      <c r="BP601" s="101"/>
      <c r="BQ601" s="101"/>
      <c r="BR601" s="101"/>
      <c r="BS601" s="101"/>
      <c r="BT601" s="101"/>
    </row>
    <row r="602" spans="1:72" ht="12" customHeight="1">
      <c r="A602" s="120"/>
      <c r="B602" s="121" t="s">
        <v>48</v>
      </c>
      <c r="C602" s="157"/>
      <c r="D602" s="158"/>
      <c r="E602" s="158"/>
      <c r="F602" s="158"/>
      <c r="G602" s="158"/>
      <c r="H602" s="158"/>
      <c r="I602" s="158"/>
      <c r="J602" s="158"/>
      <c r="K602" s="158"/>
      <c r="L602" s="158"/>
      <c r="M602" s="158"/>
      <c r="N602" s="158"/>
      <c r="O602" s="158"/>
      <c r="P602" s="158"/>
      <c r="Q602" s="158"/>
      <c r="R602" s="159"/>
      <c r="S602" s="101"/>
      <c r="T602" s="101"/>
      <c r="U602" s="101"/>
      <c r="V602" s="101"/>
      <c r="W602" s="101"/>
      <c r="X602" s="101"/>
      <c r="Y602" s="101"/>
      <c r="Z602" s="101"/>
      <c r="AA602" s="101"/>
      <c r="AB602" s="101"/>
      <c r="AC602" s="101"/>
      <c r="AD602" s="101"/>
      <c r="AE602" s="101"/>
      <c r="AF602" s="101"/>
      <c r="AG602" s="101"/>
      <c r="AH602" s="101"/>
      <c r="AI602" s="101"/>
      <c r="AJ602" s="101"/>
      <c r="AK602" s="101"/>
      <c r="AL602" s="101"/>
      <c r="AM602" s="101"/>
      <c r="AN602" s="101"/>
      <c r="AO602" s="101"/>
      <c r="AP602" s="101"/>
      <c r="AQ602" s="101"/>
      <c r="AR602" s="101"/>
      <c r="AS602" s="101"/>
      <c r="AT602" s="101"/>
      <c r="AU602" s="101"/>
      <c r="AV602" s="101"/>
      <c r="AW602" s="101"/>
      <c r="AX602" s="101"/>
      <c r="AY602" s="101"/>
      <c r="AZ602" s="101"/>
      <c r="BA602" s="101"/>
      <c r="BB602" s="101"/>
      <c r="BC602" s="101"/>
      <c r="BD602" s="101"/>
      <c r="BE602" s="101"/>
      <c r="BF602" s="101"/>
      <c r="BG602" s="101"/>
      <c r="BH602" s="101"/>
      <c r="BI602" s="101"/>
      <c r="BJ602" s="101"/>
      <c r="BK602" s="101"/>
      <c r="BL602" s="101"/>
      <c r="BM602" s="101"/>
      <c r="BN602" s="101"/>
      <c r="BO602" s="101"/>
      <c r="BP602" s="101"/>
      <c r="BQ602" s="101"/>
      <c r="BR602" s="101"/>
      <c r="BS602" s="101"/>
      <c r="BT602" s="101"/>
    </row>
    <row r="603" spans="1:72" ht="12" customHeight="1">
      <c r="A603" s="120"/>
      <c r="B603" s="180" t="s">
        <v>49</v>
      </c>
      <c r="C603" s="157"/>
      <c r="D603" s="158"/>
      <c r="E603" s="158"/>
      <c r="F603" s="158"/>
      <c r="G603" s="158"/>
      <c r="H603" s="158"/>
      <c r="I603" s="158"/>
      <c r="J603" s="158"/>
      <c r="K603" s="158"/>
      <c r="L603" s="158"/>
      <c r="M603" s="158"/>
      <c r="N603" s="158"/>
      <c r="O603" s="158"/>
      <c r="P603" s="158"/>
      <c r="Q603" s="158"/>
      <c r="R603" s="159"/>
      <c r="S603" s="101"/>
      <c r="T603" s="101"/>
      <c r="U603" s="101"/>
      <c r="V603" s="101"/>
      <c r="W603" s="101"/>
      <c r="X603" s="101"/>
      <c r="Y603" s="101"/>
      <c r="Z603" s="101"/>
      <c r="AA603" s="101"/>
      <c r="AB603" s="101"/>
      <c r="AC603" s="101"/>
      <c r="AD603" s="101"/>
      <c r="AE603" s="101"/>
      <c r="AF603" s="101"/>
      <c r="AG603" s="101"/>
      <c r="AH603" s="101"/>
      <c r="AI603" s="101"/>
      <c r="AJ603" s="101"/>
      <c r="AK603" s="101"/>
      <c r="AL603" s="101"/>
      <c r="AM603" s="101"/>
      <c r="AN603" s="101"/>
      <c r="AO603" s="101"/>
      <c r="AP603" s="101"/>
      <c r="AQ603" s="101"/>
      <c r="AR603" s="101"/>
      <c r="AS603" s="101"/>
      <c r="AT603" s="101"/>
      <c r="AU603" s="101"/>
      <c r="AV603" s="101"/>
      <c r="AW603" s="101"/>
      <c r="AX603" s="101"/>
      <c r="AY603" s="101"/>
      <c r="AZ603" s="101"/>
      <c r="BA603" s="101"/>
      <c r="BB603" s="101"/>
      <c r="BC603" s="101"/>
      <c r="BD603" s="101"/>
      <c r="BE603" s="101"/>
      <c r="BF603" s="101"/>
      <c r="BG603" s="101"/>
      <c r="BH603" s="101"/>
      <c r="BI603" s="101"/>
      <c r="BJ603" s="101"/>
      <c r="BK603" s="101"/>
      <c r="BL603" s="101"/>
      <c r="BM603" s="101"/>
      <c r="BN603" s="101"/>
      <c r="BO603" s="101"/>
      <c r="BP603" s="101"/>
      <c r="BQ603" s="101"/>
      <c r="BR603" s="101"/>
      <c r="BS603" s="101"/>
      <c r="BT603" s="101"/>
    </row>
    <row r="604" spans="1:72" ht="12" customHeight="1">
      <c r="A604" s="120"/>
      <c r="B604" s="116" t="s">
        <v>310</v>
      </c>
      <c r="C604" s="126"/>
      <c r="D604" s="101"/>
      <c r="E604" s="101"/>
      <c r="F604" s="101"/>
      <c r="G604" s="101"/>
      <c r="H604" s="101"/>
      <c r="I604" s="101"/>
      <c r="J604" s="101"/>
      <c r="K604" s="101"/>
      <c r="L604" s="101"/>
      <c r="M604" s="101"/>
      <c r="N604" s="101"/>
      <c r="O604" s="101"/>
      <c r="P604" s="101"/>
      <c r="Q604" s="101"/>
      <c r="R604" s="128"/>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c r="AW604" s="101"/>
      <c r="AX604" s="101"/>
      <c r="AY604" s="101"/>
      <c r="AZ604" s="101"/>
      <c r="BA604" s="101"/>
      <c r="BB604" s="101"/>
      <c r="BC604" s="101"/>
      <c r="BD604" s="101"/>
      <c r="BE604" s="101"/>
      <c r="BF604" s="101"/>
      <c r="BG604" s="101"/>
      <c r="BH604" s="101"/>
      <c r="BI604" s="101"/>
      <c r="BJ604" s="101"/>
      <c r="BK604" s="101"/>
      <c r="BL604" s="101"/>
      <c r="BM604" s="101"/>
      <c r="BN604" s="101"/>
      <c r="BO604" s="101"/>
      <c r="BP604" s="101"/>
      <c r="BQ604" s="101"/>
      <c r="BR604" s="101"/>
      <c r="BS604" s="101"/>
      <c r="BT604" s="101"/>
    </row>
    <row r="605" spans="1:72" ht="12" customHeight="1">
      <c r="A605" s="120"/>
      <c r="B605" s="116" t="s">
        <v>311</v>
      </c>
      <c r="C605" s="126"/>
      <c r="D605" s="101"/>
      <c r="E605" s="101"/>
      <c r="F605" s="101"/>
      <c r="G605" s="101"/>
      <c r="H605" s="101"/>
      <c r="I605" s="101"/>
      <c r="J605" s="101"/>
      <c r="K605" s="101"/>
      <c r="L605" s="101"/>
      <c r="M605" s="101"/>
      <c r="N605" s="101"/>
      <c r="O605" s="101"/>
      <c r="P605" s="101"/>
      <c r="Q605" s="101"/>
      <c r="R605" s="128"/>
      <c r="S605" s="101"/>
      <c r="T605" s="101"/>
      <c r="U605" s="101"/>
      <c r="V605" s="101"/>
      <c r="W605" s="101"/>
      <c r="X605" s="101"/>
      <c r="Y605" s="101"/>
      <c r="Z605" s="101"/>
      <c r="AA605" s="101"/>
      <c r="AB605" s="101"/>
      <c r="AC605" s="101"/>
      <c r="AD605" s="101"/>
      <c r="AE605" s="101"/>
      <c r="AF605" s="101"/>
      <c r="AG605" s="101"/>
      <c r="AH605" s="101"/>
      <c r="AI605" s="101"/>
      <c r="AJ605" s="101"/>
      <c r="AK605" s="101"/>
      <c r="AL605" s="101"/>
      <c r="AM605" s="101"/>
      <c r="AN605" s="101"/>
      <c r="AO605" s="101"/>
      <c r="AP605" s="101"/>
      <c r="AQ605" s="101"/>
      <c r="AR605" s="101"/>
      <c r="AS605" s="101"/>
      <c r="AT605" s="101"/>
      <c r="AU605" s="101"/>
      <c r="AV605" s="101"/>
      <c r="AW605" s="101"/>
      <c r="AX605" s="101"/>
      <c r="AY605" s="101"/>
      <c r="AZ605" s="101"/>
      <c r="BA605" s="101"/>
      <c r="BB605" s="101"/>
      <c r="BC605" s="101"/>
      <c r="BD605" s="101"/>
      <c r="BE605" s="101"/>
      <c r="BF605" s="101"/>
      <c r="BG605" s="101"/>
      <c r="BH605" s="101"/>
      <c r="BI605" s="101"/>
      <c r="BJ605" s="101"/>
      <c r="BK605" s="101"/>
      <c r="BL605" s="101"/>
      <c r="BM605" s="101"/>
      <c r="BN605" s="101"/>
      <c r="BO605" s="101"/>
      <c r="BP605" s="101"/>
      <c r="BQ605" s="101"/>
      <c r="BR605" s="101"/>
      <c r="BS605" s="101"/>
      <c r="BT605" s="101"/>
    </row>
    <row r="606" spans="1:72" ht="12" customHeight="1">
      <c r="A606" s="120"/>
      <c r="B606" s="116" t="s">
        <v>312</v>
      </c>
      <c r="C606" s="126"/>
      <c r="D606" s="101"/>
      <c r="E606" s="101"/>
      <c r="F606" s="101"/>
      <c r="G606" s="101"/>
      <c r="H606" s="101"/>
      <c r="I606" s="101"/>
      <c r="J606" s="101"/>
      <c r="K606" s="101"/>
      <c r="L606" s="101"/>
      <c r="M606" s="101"/>
      <c r="N606" s="101"/>
      <c r="O606" s="101"/>
      <c r="P606" s="101"/>
      <c r="Q606" s="101"/>
      <c r="R606" s="128"/>
      <c r="S606" s="101"/>
      <c r="T606" s="101"/>
      <c r="U606" s="101"/>
      <c r="V606" s="101"/>
      <c r="W606" s="101"/>
      <c r="X606" s="101"/>
      <c r="Y606" s="101"/>
      <c r="Z606" s="101"/>
      <c r="AA606" s="101"/>
      <c r="AB606" s="101"/>
      <c r="AC606" s="101"/>
      <c r="AD606" s="101"/>
      <c r="AE606" s="101"/>
      <c r="AF606" s="101"/>
      <c r="AG606" s="101"/>
      <c r="AH606" s="101"/>
      <c r="AI606" s="101"/>
      <c r="AJ606" s="101"/>
      <c r="AK606" s="101"/>
      <c r="AL606" s="101"/>
      <c r="AM606" s="101"/>
      <c r="AN606" s="101"/>
      <c r="AO606" s="101"/>
      <c r="AP606" s="101"/>
      <c r="AQ606" s="101"/>
      <c r="AR606" s="101"/>
      <c r="AS606" s="101"/>
      <c r="AT606" s="101"/>
      <c r="AU606" s="101"/>
      <c r="AV606" s="101"/>
      <c r="AW606" s="101"/>
      <c r="AX606" s="101"/>
      <c r="AY606" s="101"/>
      <c r="AZ606" s="101"/>
      <c r="BA606" s="101"/>
      <c r="BB606" s="101"/>
      <c r="BC606" s="101"/>
      <c r="BD606" s="101"/>
      <c r="BE606" s="101"/>
      <c r="BF606" s="101"/>
      <c r="BG606" s="101"/>
      <c r="BH606" s="101"/>
      <c r="BI606" s="101"/>
      <c r="BJ606" s="101"/>
      <c r="BK606" s="101"/>
      <c r="BL606" s="101"/>
      <c r="BM606" s="101"/>
      <c r="BN606" s="101"/>
      <c r="BO606" s="101"/>
      <c r="BP606" s="101"/>
      <c r="BQ606" s="101"/>
      <c r="BR606" s="101"/>
      <c r="BS606" s="101"/>
      <c r="BT606" s="101"/>
    </row>
    <row r="607" spans="1:72" ht="12" customHeight="1">
      <c r="A607" s="120"/>
      <c r="B607" s="116" t="s">
        <v>313</v>
      </c>
      <c r="C607" s="126"/>
      <c r="D607" s="101"/>
      <c r="E607" s="101"/>
      <c r="F607" s="101"/>
      <c r="G607" s="101"/>
      <c r="H607" s="101"/>
      <c r="I607" s="101"/>
      <c r="J607" s="101"/>
      <c r="K607" s="101"/>
      <c r="L607" s="101"/>
      <c r="M607" s="101"/>
      <c r="N607" s="101"/>
      <c r="O607" s="101"/>
      <c r="P607" s="101"/>
      <c r="Q607" s="101"/>
      <c r="R607" s="128"/>
      <c r="S607" s="101"/>
      <c r="T607" s="101"/>
      <c r="U607" s="101"/>
      <c r="V607" s="101"/>
      <c r="W607" s="101"/>
      <c r="X607" s="101"/>
      <c r="Y607" s="101"/>
      <c r="Z607" s="101"/>
      <c r="AA607" s="101"/>
      <c r="AB607" s="101"/>
      <c r="AC607" s="101"/>
      <c r="AD607" s="101"/>
      <c r="AE607" s="101"/>
      <c r="AF607" s="101"/>
      <c r="AG607" s="101"/>
      <c r="AH607" s="101"/>
      <c r="AI607" s="101"/>
      <c r="AJ607" s="101"/>
      <c r="AK607" s="101"/>
      <c r="AL607" s="101"/>
      <c r="AM607" s="101"/>
      <c r="AN607" s="101"/>
      <c r="AO607" s="101"/>
      <c r="AP607" s="101"/>
      <c r="AQ607" s="101"/>
      <c r="AR607" s="101"/>
      <c r="AS607" s="101"/>
      <c r="AT607" s="101"/>
      <c r="AU607" s="101"/>
      <c r="AV607" s="101"/>
      <c r="AW607" s="101"/>
      <c r="AX607" s="101"/>
      <c r="AY607" s="101"/>
      <c r="AZ607" s="101"/>
      <c r="BA607" s="101"/>
      <c r="BB607" s="101"/>
      <c r="BC607" s="101"/>
      <c r="BD607" s="101"/>
      <c r="BE607" s="101"/>
      <c r="BF607" s="101"/>
      <c r="BG607" s="101"/>
      <c r="BH607" s="101"/>
      <c r="BI607" s="101"/>
      <c r="BJ607" s="101"/>
      <c r="BK607" s="101"/>
      <c r="BL607" s="101"/>
      <c r="BM607" s="101"/>
      <c r="BN607" s="101"/>
      <c r="BO607" s="101"/>
      <c r="BP607" s="101"/>
      <c r="BQ607" s="101"/>
      <c r="BR607" s="101"/>
      <c r="BS607" s="101"/>
      <c r="BT607" s="101"/>
    </row>
    <row r="608" spans="1:72" ht="12" customHeight="1">
      <c r="A608" s="120"/>
      <c r="B608" s="180" t="s">
        <v>37</v>
      </c>
      <c r="C608" s="122"/>
      <c r="D608" s="123"/>
      <c r="E608" s="123"/>
      <c r="F608" s="123"/>
      <c r="G608" s="123"/>
      <c r="H608" s="123"/>
      <c r="I608" s="123"/>
      <c r="J608" s="123"/>
      <c r="K608" s="123"/>
      <c r="L608" s="123"/>
      <c r="M608" s="123"/>
      <c r="N608" s="123"/>
      <c r="O608" s="123"/>
      <c r="P608" s="123"/>
      <c r="Q608" s="123"/>
      <c r="R608" s="124"/>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01"/>
      <c r="AW608" s="101"/>
      <c r="AX608" s="101"/>
      <c r="AY608" s="101"/>
      <c r="AZ608" s="101"/>
      <c r="BA608" s="101"/>
      <c r="BB608" s="101"/>
      <c r="BC608" s="101"/>
      <c r="BD608" s="101"/>
      <c r="BE608" s="101"/>
      <c r="BF608" s="101"/>
      <c r="BG608" s="101"/>
      <c r="BH608" s="101"/>
      <c r="BI608" s="101"/>
      <c r="BJ608" s="101"/>
      <c r="BK608" s="101"/>
      <c r="BL608" s="101"/>
      <c r="BM608" s="101"/>
      <c r="BN608" s="101"/>
      <c r="BO608" s="101"/>
      <c r="BP608" s="101"/>
      <c r="BQ608" s="101"/>
      <c r="BR608" s="101"/>
      <c r="BS608" s="101"/>
      <c r="BT608" s="101"/>
    </row>
    <row r="609" spans="1:72" ht="12" customHeight="1">
      <c r="A609" s="120"/>
      <c r="B609" s="121" t="s">
        <v>38</v>
      </c>
      <c r="C609" s="122"/>
      <c r="D609" s="123"/>
      <c r="E609" s="123"/>
      <c r="F609" s="123"/>
      <c r="G609" s="123"/>
      <c r="H609" s="123"/>
      <c r="I609" s="123"/>
      <c r="J609" s="123"/>
      <c r="K609" s="123"/>
      <c r="L609" s="123"/>
      <c r="M609" s="123"/>
      <c r="N609" s="123"/>
      <c r="O609" s="123"/>
      <c r="P609" s="123"/>
      <c r="Q609" s="123"/>
      <c r="R609" s="124"/>
      <c r="S609" s="101"/>
      <c r="T609" s="101"/>
      <c r="U609" s="101"/>
      <c r="V609" s="101"/>
      <c r="W609" s="101"/>
      <c r="X609" s="101"/>
      <c r="Y609" s="101"/>
      <c r="Z609" s="101"/>
      <c r="AA609" s="101"/>
      <c r="AB609" s="101"/>
      <c r="AC609" s="101"/>
      <c r="AD609" s="101"/>
      <c r="AE609" s="101"/>
      <c r="AF609" s="101"/>
      <c r="AG609" s="101"/>
      <c r="AH609" s="101"/>
      <c r="AI609" s="101"/>
      <c r="AJ609" s="101"/>
      <c r="AK609" s="101"/>
      <c r="AL609" s="101"/>
      <c r="AM609" s="101"/>
      <c r="AN609" s="101"/>
      <c r="AO609" s="101"/>
      <c r="AP609" s="101"/>
      <c r="AQ609" s="101"/>
      <c r="AR609" s="101"/>
      <c r="AS609" s="101"/>
      <c r="AT609" s="101"/>
      <c r="AU609" s="101"/>
      <c r="AV609" s="101"/>
      <c r="AW609" s="101"/>
      <c r="AX609" s="101"/>
      <c r="AY609" s="101"/>
      <c r="AZ609" s="101"/>
      <c r="BA609" s="101"/>
      <c r="BB609" s="101"/>
      <c r="BC609" s="101"/>
      <c r="BD609" s="101"/>
      <c r="BE609" s="101"/>
      <c r="BF609" s="101"/>
      <c r="BG609" s="101"/>
      <c r="BH609" s="101"/>
      <c r="BI609" s="101"/>
      <c r="BJ609" s="101"/>
      <c r="BK609" s="101"/>
      <c r="BL609" s="101"/>
      <c r="BM609" s="101"/>
      <c r="BN609" s="101"/>
      <c r="BO609" s="101"/>
      <c r="BP609" s="101"/>
      <c r="BQ609" s="101"/>
      <c r="BR609" s="101"/>
      <c r="BS609" s="101"/>
      <c r="BT609" s="101"/>
    </row>
    <row r="610" spans="1:72" ht="12" customHeight="1">
      <c r="A610" s="120"/>
      <c r="B610" s="121" t="s">
        <v>39</v>
      </c>
      <c r="C610" s="122"/>
      <c r="D610" s="123"/>
      <c r="E610" s="123"/>
      <c r="F610" s="123"/>
      <c r="G610" s="123"/>
      <c r="H610" s="123"/>
      <c r="I610" s="123"/>
      <c r="J610" s="123"/>
      <c r="K610" s="123"/>
      <c r="L610" s="123"/>
      <c r="M610" s="123"/>
      <c r="N610" s="123"/>
      <c r="O610" s="123"/>
      <c r="P610" s="123"/>
      <c r="Q610" s="123"/>
      <c r="R610" s="124"/>
      <c r="S610" s="101"/>
      <c r="T610" s="101"/>
      <c r="U610" s="101"/>
      <c r="V610" s="101"/>
      <c r="W610" s="101"/>
      <c r="X610" s="101"/>
      <c r="Y610" s="101"/>
      <c r="Z610" s="101"/>
      <c r="AA610" s="101"/>
      <c r="AB610" s="101"/>
      <c r="AC610" s="101"/>
      <c r="AD610" s="101"/>
      <c r="AE610" s="101"/>
      <c r="AF610" s="101"/>
      <c r="AG610" s="101"/>
      <c r="AH610" s="101"/>
      <c r="AI610" s="101"/>
      <c r="AJ610" s="101"/>
      <c r="AK610" s="101"/>
      <c r="AL610" s="101"/>
      <c r="AM610" s="101"/>
      <c r="AN610" s="101"/>
      <c r="AO610" s="101"/>
      <c r="AP610" s="101"/>
      <c r="AQ610" s="101"/>
      <c r="AR610" s="101"/>
      <c r="AS610" s="101"/>
      <c r="AT610" s="101"/>
      <c r="AU610" s="101"/>
      <c r="AV610" s="101"/>
      <c r="AW610" s="101"/>
      <c r="AX610" s="101"/>
      <c r="AY610" s="101"/>
      <c r="AZ610" s="101"/>
      <c r="BA610" s="101"/>
      <c r="BB610" s="101"/>
      <c r="BC610" s="101"/>
      <c r="BD610" s="101"/>
      <c r="BE610" s="101"/>
      <c r="BF610" s="101"/>
      <c r="BG610" s="101"/>
      <c r="BH610" s="101"/>
      <c r="BI610" s="101"/>
      <c r="BJ610" s="101"/>
      <c r="BK610" s="101"/>
      <c r="BL610" s="101"/>
      <c r="BM610" s="101"/>
      <c r="BN610" s="101"/>
      <c r="BO610" s="101"/>
      <c r="BP610" s="101"/>
      <c r="BQ610" s="101"/>
      <c r="BR610" s="101"/>
      <c r="BS610" s="101"/>
      <c r="BT610" s="101"/>
    </row>
    <row r="611" spans="1:72" ht="12" customHeight="1">
      <c r="A611" s="120"/>
      <c r="B611" s="121" t="s">
        <v>40</v>
      </c>
      <c r="C611" s="122"/>
      <c r="D611" s="123"/>
      <c r="E611" s="123"/>
      <c r="F611" s="123"/>
      <c r="G611" s="123"/>
      <c r="H611" s="123"/>
      <c r="I611" s="123"/>
      <c r="J611" s="123"/>
      <c r="K611" s="123"/>
      <c r="L611" s="123"/>
      <c r="M611" s="123"/>
      <c r="N611" s="123"/>
      <c r="O611" s="123"/>
      <c r="P611" s="123"/>
      <c r="Q611" s="123"/>
      <c r="R611" s="124"/>
      <c r="S611" s="101"/>
      <c r="T611" s="577"/>
      <c r="U611" s="561"/>
      <c r="V611" s="561"/>
      <c r="W611" s="561"/>
      <c r="X611" s="561"/>
      <c r="Y611" s="561"/>
      <c r="Z611" s="561"/>
      <c r="AA611" s="561"/>
      <c r="AB611" s="561"/>
      <c r="AC611" s="561"/>
      <c r="AD611" s="561"/>
      <c r="AE611" s="561"/>
      <c r="AF611" s="561"/>
      <c r="AG611" s="561"/>
      <c r="AH611" s="561"/>
      <c r="AI611" s="561"/>
      <c r="AJ611" s="561"/>
      <c r="AK611" s="101"/>
      <c r="AL611" s="577" t="s">
        <v>322</v>
      </c>
      <c r="AM611" s="561"/>
      <c r="AN611" s="561"/>
      <c r="AO611" s="561"/>
      <c r="AP611" s="561"/>
      <c r="AQ611" s="561"/>
      <c r="AR611" s="561"/>
      <c r="AS611" s="561"/>
      <c r="AT611" s="561"/>
      <c r="AU611" s="561"/>
      <c r="AV611" s="561"/>
      <c r="AW611" s="561"/>
      <c r="AX611" s="561"/>
      <c r="AY611" s="561"/>
      <c r="AZ611" s="561"/>
      <c r="BA611" s="561"/>
      <c r="BB611" s="561"/>
      <c r="BC611" s="101"/>
      <c r="BD611" s="577" t="s">
        <v>323</v>
      </c>
      <c r="BE611" s="561"/>
      <c r="BF611" s="561"/>
      <c r="BG611" s="561"/>
      <c r="BH611" s="561"/>
      <c r="BI611" s="561"/>
      <c r="BJ611" s="561"/>
      <c r="BK611" s="561"/>
      <c r="BL611" s="561"/>
      <c r="BM611" s="561"/>
      <c r="BN611" s="561"/>
      <c r="BO611" s="561"/>
      <c r="BP611" s="561"/>
      <c r="BQ611" s="561"/>
      <c r="BR611" s="561"/>
      <c r="BS611" s="561"/>
      <c r="BT611" s="561"/>
    </row>
    <row r="612" spans="1:72" ht="12" customHeight="1">
      <c r="A612" s="129"/>
      <c r="B612" s="184" t="s">
        <v>41</v>
      </c>
      <c r="C612" s="160"/>
      <c r="D612" s="161"/>
      <c r="E612" s="161"/>
      <c r="F612" s="161"/>
      <c r="G612" s="161"/>
      <c r="H612" s="161"/>
      <c r="I612" s="161"/>
      <c r="J612" s="161"/>
      <c r="K612" s="161"/>
      <c r="L612" s="161"/>
      <c r="M612" s="161"/>
      <c r="N612" s="161"/>
      <c r="O612" s="161"/>
      <c r="P612" s="161"/>
      <c r="Q612" s="161"/>
      <c r="R612" s="162"/>
      <c r="S612" s="101"/>
      <c r="T612" s="101"/>
      <c r="U612" s="101"/>
      <c r="V612" s="101"/>
      <c r="W612" s="101"/>
      <c r="X612" s="101"/>
      <c r="Y612" s="101"/>
      <c r="Z612" s="101"/>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V612" s="101"/>
      <c r="AW612" s="101"/>
      <c r="AX612" s="101"/>
      <c r="AY612" s="101"/>
      <c r="AZ612" s="101"/>
      <c r="BA612" s="101"/>
      <c r="BB612" s="101"/>
      <c r="BC612" s="101"/>
      <c r="BD612" s="101"/>
      <c r="BE612" s="101"/>
      <c r="BF612" s="101"/>
      <c r="BG612" s="101"/>
      <c r="BH612" s="101"/>
      <c r="BI612" s="101"/>
      <c r="BJ612" s="101"/>
      <c r="BK612" s="101"/>
      <c r="BL612" s="101"/>
      <c r="BM612" s="101"/>
      <c r="BN612" s="101"/>
      <c r="BO612" s="101"/>
      <c r="BP612" s="101"/>
      <c r="BQ612" s="101"/>
      <c r="BR612" s="101"/>
      <c r="BS612" s="101"/>
      <c r="BT612" s="101"/>
    </row>
    <row r="613" spans="1:72" ht="12" customHeight="1">
      <c r="A613" s="142" t="s">
        <v>226</v>
      </c>
      <c r="B613" s="181" t="s">
        <v>214</v>
      </c>
      <c r="C613" s="182">
        <f t="shared" ref="C613:K613" si="15">SUM(U613,AM613)</f>
        <v>5</v>
      </c>
      <c r="D613" s="117">
        <f t="shared" si="15"/>
        <v>21</v>
      </c>
      <c r="E613" s="117">
        <f t="shared" si="15"/>
        <v>16</v>
      </c>
      <c r="F613" s="117">
        <f t="shared" si="15"/>
        <v>10</v>
      </c>
      <c r="G613" s="117">
        <f t="shared" si="15"/>
        <v>6</v>
      </c>
      <c r="H613" s="117">
        <f t="shared" si="15"/>
        <v>7</v>
      </c>
      <c r="I613" s="117">
        <f t="shared" si="15"/>
        <v>5</v>
      </c>
      <c r="J613" s="117">
        <f t="shared" si="15"/>
        <v>5</v>
      </c>
      <c r="K613" s="117">
        <f t="shared" si="15"/>
        <v>5</v>
      </c>
      <c r="L613" s="117"/>
      <c r="M613" s="117">
        <f>SUM(AE613,AW613)</f>
        <v>9</v>
      </c>
      <c r="N613" s="117"/>
      <c r="O613" s="117">
        <f t="shared" ref="O613:P613" si="16">SUM(AG613,AY613)</f>
        <v>6</v>
      </c>
      <c r="P613" s="117">
        <f t="shared" si="16"/>
        <v>2</v>
      </c>
      <c r="Q613" s="117"/>
      <c r="R613" s="117"/>
      <c r="S613" s="293" t="s">
        <v>324</v>
      </c>
      <c r="T613" s="181" t="s">
        <v>214</v>
      </c>
      <c r="U613" s="182">
        <v>1</v>
      </c>
      <c r="V613" s="117">
        <v>3</v>
      </c>
      <c r="W613" s="117">
        <v>2</v>
      </c>
      <c r="X613" s="117">
        <v>4</v>
      </c>
      <c r="Y613" s="117">
        <v>3</v>
      </c>
      <c r="Z613" s="117">
        <v>3</v>
      </c>
      <c r="AA613" s="117">
        <v>1</v>
      </c>
      <c r="AB613" s="117">
        <v>1</v>
      </c>
      <c r="AC613" s="117"/>
      <c r="AD613" s="117"/>
      <c r="AE613" s="117"/>
      <c r="AF613" s="117"/>
      <c r="AG613" s="117">
        <v>2</v>
      </c>
      <c r="AH613" s="117">
        <v>2</v>
      </c>
      <c r="AI613" s="117"/>
      <c r="AJ613" s="119"/>
      <c r="AK613" s="142" t="s">
        <v>325</v>
      </c>
      <c r="AL613" s="181" t="s">
        <v>214</v>
      </c>
      <c r="AM613" s="182">
        <v>4</v>
      </c>
      <c r="AN613" s="117">
        <v>18</v>
      </c>
      <c r="AO613" s="117">
        <v>14</v>
      </c>
      <c r="AP613" s="117">
        <v>6</v>
      </c>
      <c r="AQ613" s="117">
        <v>3</v>
      </c>
      <c r="AR613" s="117">
        <v>4</v>
      </c>
      <c r="AS613" s="117">
        <v>4</v>
      </c>
      <c r="AT613" s="117">
        <v>4</v>
      </c>
      <c r="AU613" s="117">
        <v>5</v>
      </c>
      <c r="AV613" s="117"/>
      <c r="AW613" s="117">
        <v>9</v>
      </c>
      <c r="AX613" s="117"/>
      <c r="AY613" s="117">
        <v>4</v>
      </c>
      <c r="AZ613" s="117"/>
      <c r="BA613" s="117"/>
      <c r="BB613" s="119"/>
      <c r="BC613" s="142" t="s">
        <v>326</v>
      </c>
      <c r="BD613" s="181" t="s">
        <v>214</v>
      </c>
      <c r="BE613" s="182"/>
      <c r="BF613" s="117"/>
      <c r="BG613" s="117"/>
      <c r="BH613" s="117"/>
      <c r="BI613" s="117"/>
      <c r="BJ613" s="117"/>
      <c r="BK613" s="117"/>
      <c r="BL613" s="117"/>
      <c r="BM613" s="117"/>
      <c r="BN613" s="117"/>
      <c r="BO613" s="117"/>
      <c r="BP613" s="117"/>
      <c r="BQ613" s="117"/>
      <c r="BR613" s="117"/>
      <c r="BS613" s="117"/>
      <c r="BT613" s="119"/>
    </row>
    <row r="614" spans="1:72" ht="12" customHeight="1">
      <c r="A614" s="120"/>
      <c r="B614" s="116" t="s">
        <v>242</v>
      </c>
      <c r="C614" s="126"/>
      <c r="D614" s="101"/>
      <c r="E614" s="101"/>
      <c r="F614" s="101"/>
      <c r="G614" s="101"/>
      <c r="H614" s="101"/>
      <c r="I614" s="101"/>
      <c r="J614" s="101"/>
      <c r="K614" s="101"/>
      <c r="L614" s="101"/>
      <c r="M614" s="101"/>
      <c r="N614" s="101"/>
      <c r="O614" s="101"/>
      <c r="P614" s="101"/>
      <c r="Q614" s="101"/>
      <c r="R614" s="101"/>
      <c r="S614" s="120"/>
      <c r="T614" s="116" t="s">
        <v>242</v>
      </c>
      <c r="U614" s="126"/>
      <c r="V614" s="101"/>
      <c r="W614" s="101"/>
      <c r="X614" s="101"/>
      <c r="Y614" s="101"/>
      <c r="Z614" s="101"/>
      <c r="AA614" s="101"/>
      <c r="AB614" s="101"/>
      <c r="AC614" s="101"/>
      <c r="AD614" s="101"/>
      <c r="AE614" s="101"/>
      <c r="AF614" s="101"/>
      <c r="AG614" s="101"/>
      <c r="AH614" s="101"/>
      <c r="AI614" s="101"/>
      <c r="AJ614" s="128"/>
      <c r="AK614" s="120"/>
      <c r="AL614" s="116" t="s">
        <v>242</v>
      </c>
      <c r="AM614" s="126"/>
      <c r="AN614" s="101"/>
      <c r="AO614" s="101"/>
      <c r="AP614" s="101"/>
      <c r="AQ614" s="101"/>
      <c r="AR614" s="101"/>
      <c r="AS614" s="101"/>
      <c r="AT614" s="101"/>
      <c r="AU614" s="101"/>
      <c r="AV614" s="101"/>
      <c r="AW614" s="101"/>
      <c r="AX614" s="101"/>
      <c r="AY614" s="101"/>
      <c r="AZ614" s="101"/>
      <c r="BA614" s="101"/>
      <c r="BB614" s="128"/>
      <c r="BC614" s="120"/>
      <c r="BD614" s="116" t="s">
        <v>242</v>
      </c>
      <c r="BE614" s="126"/>
      <c r="BF614" s="101"/>
      <c r="BG614" s="101"/>
      <c r="BH614" s="101"/>
      <c r="BI614" s="101"/>
      <c r="BJ614" s="101"/>
      <c r="BK614" s="101"/>
      <c r="BL614" s="101"/>
      <c r="BM614" s="101"/>
      <c r="BN614" s="101"/>
      <c r="BO614" s="101"/>
      <c r="BP614" s="101"/>
      <c r="BQ614" s="101"/>
      <c r="BR614" s="101"/>
      <c r="BS614" s="101"/>
      <c r="BT614" s="128"/>
    </row>
    <row r="615" spans="1:72" ht="12" customHeight="1">
      <c r="A615" s="120"/>
      <c r="B615" s="116" t="s">
        <v>243</v>
      </c>
      <c r="C615" s="126"/>
      <c r="D615" s="101">
        <f>SUM(V615,AN615)</f>
        <v>1</v>
      </c>
      <c r="E615" s="101"/>
      <c r="F615" s="101">
        <f>SUM(X615,AP615)</f>
        <v>1</v>
      </c>
      <c r="G615" s="101"/>
      <c r="H615" s="101"/>
      <c r="I615" s="101"/>
      <c r="J615" s="101"/>
      <c r="K615" s="101"/>
      <c r="L615" s="101"/>
      <c r="M615" s="101"/>
      <c r="N615" s="101"/>
      <c r="O615" s="101"/>
      <c r="P615" s="101"/>
      <c r="Q615" s="101"/>
      <c r="R615" s="101"/>
      <c r="S615" s="120"/>
      <c r="T615" s="116" t="s">
        <v>243</v>
      </c>
      <c r="U615" s="126"/>
      <c r="V615" s="101">
        <v>1</v>
      </c>
      <c r="W615" s="101"/>
      <c r="X615" s="101">
        <v>1</v>
      </c>
      <c r="Y615" s="101"/>
      <c r="Z615" s="101"/>
      <c r="AA615" s="101"/>
      <c r="AB615" s="101"/>
      <c r="AC615" s="101"/>
      <c r="AD615" s="101"/>
      <c r="AE615" s="101"/>
      <c r="AF615" s="101"/>
      <c r="AG615" s="101"/>
      <c r="AH615" s="101"/>
      <c r="AI615" s="101"/>
      <c r="AJ615" s="128"/>
      <c r="AK615" s="120"/>
      <c r="AL615" s="116" t="s">
        <v>243</v>
      </c>
      <c r="AM615" s="126"/>
      <c r="AN615" s="101"/>
      <c r="AO615" s="101"/>
      <c r="AP615" s="101"/>
      <c r="AQ615" s="101"/>
      <c r="AR615" s="101"/>
      <c r="AS615" s="101"/>
      <c r="AT615" s="101"/>
      <c r="AU615" s="101"/>
      <c r="AV615" s="101"/>
      <c r="AW615" s="101"/>
      <c r="AX615" s="101"/>
      <c r="AY615" s="101"/>
      <c r="AZ615" s="101"/>
      <c r="BA615" s="101"/>
      <c r="BB615" s="128"/>
      <c r="BC615" s="120"/>
      <c r="BD615" s="116" t="s">
        <v>243</v>
      </c>
      <c r="BE615" s="126"/>
      <c r="BF615" s="101"/>
      <c r="BG615" s="101"/>
      <c r="BH615" s="101"/>
      <c r="BI615" s="101"/>
      <c r="BJ615" s="101"/>
      <c r="BK615" s="101"/>
      <c r="BL615" s="101"/>
      <c r="BM615" s="101"/>
      <c r="BN615" s="101"/>
      <c r="BO615" s="101"/>
      <c r="BP615" s="101"/>
      <c r="BQ615" s="101"/>
      <c r="BR615" s="101"/>
      <c r="BS615" s="101"/>
      <c r="BT615" s="128"/>
    </row>
    <row r="616" spans="1:72" ht="12" customHeight="1">
      <c r="A616" s="120"/>
      <c r="B616" s="116" t="s">
        <v>244</v>
      </c>
      <c r="C616" s="126"/>
      <c r="D616" s="101"/>
      <c r="E616" s="101"/>
      <c r="F616" s="101"/>
      <c r="G616" s="101"/>
      <c r="H616" s="101"/>
      <c r="I616" s="101"/>
      <c r="J616" s="101"/>
      <c r="K616" s="101"/>
      <c r="L616" s="101"/>
      <c r="M616" s="101"/>
      <c r="N616" s="101"/>
      <c r="O616" s="101"/>
      <c r="P616" s="101"/>
      <c r="Q616" s="101"/>
      <c r="R616" s="101"/>
      <c r="S616" s="120"/>
      <c r="T616" s="116" t="s">
        <v>244</v>
      </c>
      <c r="U616" s="126"/>
      <c r="V616" s="101"/>
      <c r="W616" s="101"/>
      <c r="X616" s="101"/>
      <c r="Y616" s="101"/>
      <c r="Z616" s="101"/>
      <c r="AA616" s="101"/>
      <c r="AB616" s="101"/>
      <c r="AC616" s="101"/>
      <c r="AD616" s="101"/>
      <c r="AE616" s="101"/>
      <c r="AF616" s="101"/>
      <c r="AG616" s="101"/>
      <c r="AH616" s="101"/>
      <c r="AI616" s="101"/>
      <c r="AJ616" s="128"/>
      <c r="AK616" s="120"/>
      <c r="AL616" s="116" t="s">
        <v>244</v>
      </c>
      <c r="AM616" s="126"/>
      <c r="AN616" s="101"/>
      <c r="AO616" s="101"/>
      <c r="AP616" s="101"/>
      <c r="AQ616" s="101"/>
      <c r="AR616" s="101"/>
      <c r="AS616" s="101"/>
      <c r="AT616" s="101"/>
      <c r="AU616" s="101"/>
      <c r="AV616" s="101"/>
      <c r="AW616" s="101"/>
      <c r="AX616" s="101"/>
      <c r="AY616" s="101"/>
      <c r="AZ616" s="101"/>
      <c r="BA616" s="101"/>
      <c r="BB616" s="128"/>
      <c r="BC616" s="120"/>
      <c r="BD616" s="116" t="s">
        <v>244</v>
      </c>
      <c r="BE616" s="126"/>
      <c r="BF616" s="101"/>
      <c r="BG616" s="101"/>
      <c r="BH616" s="101"/>
      <c r="BI616" s="101"/>
      <c r="BJ616" s="101"/>
      <c r="BK616" s="101"/>
      <c r="BL616" s="101"/>
      <c r="BM616" s="101"/>
      <c r="BN616" s="101"/>
      <c r="BO616" s="101"/>
      <c r="BP616" s="101"/>
      <c r="BQ616" s="101"/>
      <c r="BR616" s="101"/>
      <c r="BS616" s="101"/>
      <c r="BT616" s="128"/>
    </row>
    <row r="617" spans="1:72" ht="12" customHeight="1">
      <c r="A617" s="120"/>
      <c r="B617" s="116" t="s">
        <v>248</v>
      </c>
      <c r="C617" s="126"/>
      <c r="D617" s="101"/>
      <c r="E617" s="101"/>
      <c r="F617" s="101"/>
      <c r="G617" s="101"/>
      <c r="H617" s="101"/>
      <c r="I617" s="101"/>
      <c r="J617" s="101"/>
      <c r="K617" s="101"/>
      <c r="L617" s="101"/>
      <c r="M617" s="101"/>
      <c r="N617" s="101"/>
      <c r="O617" s="101"/>
      <c r="P617" s="101"/>
      <c r="Q617" s="101"/>
      <c r="R617" s="101"/>
      <c r="S617" s="120"/>
      <c r="T617" s="116" t="s">
        <v>248</v>
      </c>
      <c r="U617" s="126"/>
      <c r="V617" s="101"/>
      <c r="W617" s="101"/>
      <c r="X617" s="101"/>
      <c r="Y617" s="101"/>
      <c r="Z617" s="101"/>
      <c r="AA617" s="101"/>
      <c r="AB617" s="101"/>
      <c r="AC617" s="101"/>
      <c r="AD617" s="101"/>
      <c r="AE617" s="101"/>
      <c r="AF617" s="101"/>
      <c r="AG617" s="101"/>
      <c r="AH617" s="101"/>
      <c r="AI617" s="101"/>
      <c r="AJ617" s="128"/>
      <c r="AK617" s="120"/>
      <c r="AL617" s="116" t="s">
        <v>248</v>
      </c>
      <c r="AM617" s="126"/>
      <c r="AN617" s="101"/>
      <c r="AO617" s="101"/>
      <c r="AP617" s="101"/>
      <c r="AQ617" s="101"/>
      <c r="AR617" s="101"/>
      <c r="AS617" s="101"/>
      <c r="AT617" s="101"/>
      <c r="AU617" s="101"/>
      <c r="AV617" s="101"/>
      <c r="AW617" s="101"/>
      <c r="AX617" s="101"/>
      <c r="AY617" s="101"/>
      <c r="AZ617" s="101"/>
      <c r="BA617" s="101"/>
      <c r="BB617" s="128"/>
      <c r="BC617" s="120"/>
      <c r="BD617" s="116" t="s">
        <v>248</v>
      </c>
      <c r="BE617" s="126"/>
      <c r="BF617" s="101"/>
      <c r="BG617" s="101"/>
      <c r="BH617" s="101"/>
      <c r="BI617" s="101"/>
      <c r="BJ617" s="101"/>
      <c r="BK617" s="101"/>
      <c r="BL617" s="101"/>
      <c r="BM617" s="101"/>
      <c r="BN617" s="101"/>
      <c r="BO617" s="101"/>
      <c r="BP617" s="101"/>
      <c r="BQ617" s="101"/>
      <c r="BR617" s="101"/>
      <c r="BS617" s="101"/>
      <c r="BT617" s="128"/>
    </row>
    <row r="618" spans="1:72" ht="12" customHeight="1">
      <c r="A618" s="120"/>
      <c r="B618" s="138" t="s">
        <v>246</v>
      </c>
      <c r="C618" s="126"/>
      <c r="D618" s="101"/>
      <c r="E618" s="101"/>
      <c r="F618" s="101"/>
      <c r="G618" s="101"/>
      <c r="H618" s="101"/>
      <c r="I618" s="101"/>
      <c r="J618" s="101"/>
      <c r="K618" s="101"/>
      <c r="L618" s="101"/>
      <c r="M618" s="101"/>
      <c r="N618" s="101"/>
      <c r="O618" s="101"/>
      <c r="P618" s="101"/>
      <c r="Q618" s="101"/>
      <c r="R618" s="101"/>
      <c r="S618" s="120"/>
      <c r="T618" s="116" t="s">
        <v>246</v>
      </c>
      <c r="U618" s="126"/>
      <c r="V618" s="101"/>
      <c r="W618" s="101"/>
      <c r="X618" s="101"/>
      <c r="Y618" s="101"/>
      <c r="Z618" s="101"/>
      <c r="AA618" s="101"/>
      <c r="AB618" s="101"/>
      <c r="AC618" s="101"/>
      <c r="AD618" s="101"/>
      <c r="AE618" s="101"/>
      <c r="AF618" s="101"/>
      <c r="AG618" s="101"/>
      <c r="AH618" s="101"/>
      <c r="AI618" s="101"/>
      <c r="AJ618" s="128"/>
      <c r="AK618" s="120"/>
      <c r="AL618" s="138" t="s">
        <v>246</v>
      </c>
      <c r="AM618" s="126"/>
      <c r="AN618" s="101"/>
      <c r="AO618" s="101"/>
      <c r="AP618" s="101"/>
      <c r="AQ618" s="101"/>
      <c r="AR618" s="101"/>
      <c r="AS618" s="101"/>
      <c r="AT618" s="101"/>
      <c r="AU618" s="101"/>
      <c r="AV618" s="101"/>
      <c r="AW618" s="101"/>
      <c r="AX618" s="101"/>
      <c r="AY618" s="101"/>
      <c r="AZ618" s="101"/>
      <c r="BA618" s="101"/>
      <c r="BB618" s="128"/>
      <c r="BC618" s="120"/>
      <c r="BD618" s="116" t="s">
        <v>246</v>
      </c>
      <c r="BE618" s="126"/>
      <c r="BF618" s="101"/>
      <c r="BG618" s="101"/>
      <c r="BH618" s="101"/>
      <c r="BI618" s="101"/>
      <c r="BJ618" s="101"/>
      <c r="BK618" s="101"/>
      <c r="BL618" s="101"/>
      <c r="BM618" s="101"/>
      <c r="BN618" s="101"/>
      <c r="BO618" s="101"/>
      <c r="BP618" s="101"/>
      <c r="BQ618" s="101"/>
      <c r="BR618" s="101"/>
      <c r="BS618" s="101"/>
      <c r="BT618" s="128"/>
    </row>
    <row r="619" spans="1:72" ht="12" customHeight="1">
      <c r="A619" s="120"/>
      <c r="B619" s="305" t="s">
        <v>238</v>
      </c>
      <c r="C619" s="122"/>
      <c r="D619" s="123">
        <f>SUM(V619,AN619)</f>
        <v>1</v>
      </c>
      <c r="E619" s="123"/>
      <c r="F619" s="123"/>
      <c r="G619" s="123"/>
      <c r="H619" s="123"/>
      <c r="I619" s="123"/>
      <c r="J619" s="123"/>
      <c r="K619" s="123"/>
      <c r="L619" s="123"/>
      <c r="M619" s="123"/>
      <c r="N619" s="123"/>
      <c r="O619" s="123"/>
      <c r="P619" s="123"/>
      <c r="Q619" s="123"/>
      <c r="R619" s="306"/>
      <c r="S619" s="120"/>
      <c r="T619" s="121" t="s">
        <v>238</v>
      </c>
      <c r="U619" s="122"/>
      <c r="V619" s="123">
        <v>1</v>
      </c>
      <c r="W619" s="123"/>
      <c r="X619" s="123"/>
      <c r="Y619" s="123"/>
      <c r="Z619" s="123"/>
      <c r="AA619" s="123"/>
      <c r="AB619" s="123"/>
      <c r="AC619" s="123"/>
      <c r="AD619" s="123"/>
      <c r="AE619" s="123"/>
      <c r="AF619" s="123"/>
      <c r="AG619" s="123"/>
      <c r="AH619" s="123"/>
      <c r="AI619" s="123"/>
      <c r="AJ619" s="124"/>
      <c r="AK619" s="120"/>
      <c r="AL619" s="305" t="s">
        <v>238</v>
      </c>
      <c r="AM619" s="122"/>
      <c r="AN619" s="123"/>
      <c r="AO619" s="123"/>
      <c r="AP619" s="123"/>
      <c r="AQ619" s="123"/>
      <c r="AR619" s="123"/>
      <c r="AS619" s="123"/>
      <c r="AT619" s="123"/>
      <c r="AU619" s="123"/>
      <c r="AV619" s="123"/>
      <c r="AW619" s="123"/>
      <c r="AX619" s="123"/>
      <c r="AY619" s="123"/>
      <c r="AZ619" s="123"/>
      <c r="BA619" s="123"/>
      <c r="BB619" s="124"/>
      <c r="BC619" s="120"/>
      <c r="BD619" s="121" t="s">
        <v>238</v>
      </c>
      <c r="BE619" s="122"/>
      <c r="BF619" s="123"/>
      <c r="BG619" s="123"/>
      <c r="BH619" s="123"/>
      <c r="BI619" s="123"/>
      <c r="BJ619" s="123"/>
      <c r="BK619" s="123"/>
      <c r="BL619" s="123"/>
      <c r="BM619" s="123"/>
      <c r="BN619" s="123"/>
      <c r="BO619" s="123"/>
      <c r="BP619" s="123"/>
      <c r="BQ619" s="123"/>
      <c r="BR619" s="123"/>
      <c r="BS619" s="123"/>
      <c r="BT619" s="124"/>
    </row>
    <row r="620" spans="1:72" ht="12" customHeight="1">
      <c r="A620" s="120"/>
      <c r="B620" s="305" t="s">
        <v>239</v>
      </c>
      <c r="C620" s="122"/>
      <c r="D620" s="123"/>
      <c r="E620" s="123"/>
      <c r="F620" s="123"/>
      <c r="G620" s="123"/>
      <c r="H620" s="123"/>
      <c r="I620" s="123"/>
      <c r="J620" s="123"/>
      <c r="K620" s="123"/>
      <c r="L620" s="123"/>
      <c r="M620" s="123"/>
      <c r="N620" s="123"/>
      <c r="O620" s="123"/>
      <c r="P620" s="123"/>
      <c r="Q620" s="123"/>
      <c r="R620" s="306"/>
      <c r="S620" s="120"/>
      <c r="T620" s="121" t="s">
        <v>239</v>
      </c>
      <c r="U620" s="122"/>
      <c r="V620" s="123"/>
      <c r="W620" s="123"/>
      <c r="X620" s="123"/>
      <c r="Y620" s="123"/>
      <c r="Z620" s="123"/>
      <c r="AA620" s="123"/>
      <c r="AB620" s="123"/>
      <c r="AC620" s="123"/>
      <c r="AD620" s="123"/>
      <c r="AE620" s="123"/>
      <c r="AF620" s="123"/>
      <c r="AG620" s="123"/>
      <c r="AH620" s="123"/>
      <c r="AI620" s="123"/>
      <c r="AJ620" s="124"/>
      <c r="AK620" s="120"/>
      <c r="AL620" s="305" t="s">
        <v>239</v>
      </c>
      <c r="AM620" s="122"/>
      <c r="AN620" s="123"/>
      <c r="AO620" s="123"/>
      <c r="AP620" s="123"/>
      <c r="AQ620" s="123"/>
      <c r="AR620" s="123"/>
      <c r="AS620" s="123"/>
      <c r="AT620" s="123"/>
      <c r="AU620" s="123"/>
      <c r="AV620" s="123"/>
      <c r="AW620" s="123"/>
      <c r="AX620" s="123"/>
      <c r="AY620" s="123"/>
      <c r="AZ620" s="123"/>
      <c r="BA620" s="123"/>
      <c r="BB620" s="124"/>
      <c r="BC620" s="120"/>
      <c r="BD620" s="121" t="s">
        <v>239</v>
      </c>
      <c r="BE620" s="122"/>
      <c r="BF620" s="123"/>
      <c r="BG620" s="123"/>
      <c r="BH620" s="123"/>
      <c r="BI620" s="123"/>
      <c r="BJ620" s="123"/>
      <c r="BK620" s="123"/>
      <c r="BL620" s="123"/>
      <c r="BM620" s="123"/>
      <c r="BN620" s="123"/>
      <c r="BO620" s="123"/>
      <c r="BP620" s="123"/>
      <c r="BQ620" s="123"/>
      <c r="BR620" s="123"/>
      <c r="BS620" s="123"/>
      <c r="BT620" s="124"/>
    </row>
    <row r="621" spans="1:72" ht="12" customHeight="1">
      <c r="A621" s="120"/>
      <c r="B621" s="138" t="s">
        <v>301</v>
      </c>
      <c r="C621" s="126"/>
      <c r="D621" s="101"/>
      <c r="E621" s="101"/>
      <c r="F621" s="101"/>
      <c r="G621" s="101"/>
      <c r="H621" s="101"/>
      <c r="I621" s="101"/>
      <c r="J621" s="101"/>
      <c r="K621" s="101"/>
      <c r="L621" s="101"/>
      <c r="M621" s="101"/>
      <c r="N621" s="101"/>
      <c r="O621" s="101"/>
      <c r="P621" s="101"/>
      <c r="Q621" s="101"/>
      <c r="R621" s="101"/>
      <c r="S621" s="120"/>
      <c r="T621" s="116" t="s">
        <v>301</v>
      </c>
      <c r="U621" s="126"/>
      <c r="V621" s="101"/>
      <c r="W621" s="101"/>
      <c r="X621" s="101"/>
      <c r="Y621" s="101"/>
      <c r="Z621" s="101"/>
      <c r="AA621" s="101"/>
      <c r="AB621" s="101"/>
      <c r="AC621" s="101"/>
      <c r="AD621" s="101"/>
      <c r="AE621" s="101"/>
      <c r="AF621" s="101"/>
      <c r="AG621" s="101"/>
      <c r="AH621" s="101"/>
      <c r="AI621" s="101"/>
      <c r="AJ621" s="128"/>
      <c r="AK621" s="120"/>
      <c r="AL621" s="138" t="s">
        <v>301</v>
      </c>
      <c r="AM621" s="126"/>
      <c r="AN621" s="101"/>
      <c r="AO621" s="101"/>
      <c r="AP621" s="101"/>
      <c r="AQ621" s="101"/>
      <c r="AR621" s="101"/>
      <c r="AS621" s="101"/>
      <c r="AT621" s="101"/>
      <c r="AU621" s="101"/>
      <c r="AV621" s="101"/>
      <c r="AW621" s="101"/>
      <c r="AX621" s="101"/>
      <c r="AY621" s="101"/>
      <c r="AZ621" s="101"/>
      <c r="BA621" s="101"/>
      <c r="BB621" s="128"/>
      <c r="BC621" s="120"/>
      <c r="BD621" s="116" t="s">
        <v>301</v>
      </c>
      <c r="BE621" s="126"/>
      <c r="BF621" s="101"/>
      <c r="BG621" s="101"/>
      <c r="BH621" s="101"/>
      <c r="BI621" s="101"/>
      <c r="BJ621" s="101"/>
      <c r="BK621" s="101"/>
      <c r="BL621" s="101"/>
      <c r="BM621" s="101"/>
      <c r="BN621" s="101"/>
      <c r="BO621" s="101"/>
      <c r="BP621" s="101"/>
      <c r="BQ621" s="101"/>
      <c r="BR621" s="101"/>
      <c r="BS621" s="101"/>
      <c r="BT621" s="128"/>
    </row>
    <row r="622" spans="1:72" ht="12" customHeight="1">
      <c r="A622" s="120"/>
      <c r="B622" s="138" t="s">
        <v>302</v>
      </c>
      <c r="C622" s="126"/>
      <c r="D622" s="101"/>
      <c r="E622" s="101"/>
      <c r="F622" s="101"/>
      <c r="G622" s="101"/>
      <c r="H622" s="101"/>
      <c r="I622" s="101"/>
      <c r="J622" s="101"/>
      <c r="K622" s="101"/>
      <c r="L622" s="101"/>
      <c r="M622" s="101"/>
      <c r="N622" s="101"/>
      <c r="O622" s="101"/>
      <c r="P622" s="101"/>
      <c r="Q622" s="101"/>
      <c r="R622" s="101"/>
      <c r="S622" s="120"/>
      <c r="T622" s="116" t="s">
        <v>302</v>
      </c>
      <c r="U622" s="126"/>
      <c r="V622" s="101"/>
      <c r="W622" s="101"/>
      <c r="X622" s="101"/>
      <c r="Y622" s="101"/>
      <c r="Z622" s="101"/>
      <c r="AA622" s="101"/>
      <c r="AB622" s="101"/>
      <c r="AC622" s="101"/>
      <c r="AD622" s="101"/>
      <c r="AE622" s="101"/>
      <c r="AF622" s="101"/>
      <c r="AG622" s="101"/>
      <c r="AH622" s="101"/>
      <c r="AI622" s="101"/>
      <c r="AJ622" s="128"/>
      <c r="AK622" s="120"/>
      <c r="AL622" s="138" t="s">
        <v>302</v>
      </c>
      <c r="AM622" s="126"/>
      <c r="AN622" s="101"/>
      <c r="AO622" s="101"/>
      <c r="AP622" s="101"/>
      <c r="AQ622" s="101"/>
      <c r="AR622" s="101"/>
      <c r="AS622" s="101"/>
      <c r="AT622" s="101"/>
      <c r="AU622" s="101"/>
      <c r="AV622" s="101"/>
      <c r="AW622" s="101"/>
      <c r="AX622" s="101"/>
      <c r="AY622" s="101"/>
      <c r="AZ622" s="101"/>
      <c r="BA622" s="101"/>
      <c r="BB622" s="128"/>
      <c r="BC622" s="120"/>
      <c r="BD622" s="116" t="s">
        <v>302</v>
      </c>
      <c r="BE622" s="126"/>
      <c r="BF622" s="101"/>
      <c r="BG622" s="101"/>
      <c r="BH622" s="101"/>
      <c r="BI622" s="101"/>
      <c r="BJ622" s="101"/>
      <c r="BK622" s="101"/>
      <c r="BL622" s="101"/>
      <c r="BM622" s="101"/>
      <c r="BN622" s="101"/>
      <c r="BO622" s="101"/>
      <c r="BP622" s="101"/>
      <c r="BQ622" s="101"/>
      <c r="BR622" s="101"/>
      <c r="BS622" s="101"/>
      <c r="BT622" s="128"/>
    </row>
    <row r="623" spans="1:72" ht="12" customHeight="1">
      <c r="A623" s="120"/>
      <c r="B623" s="305" t="s">
        <v>303</v>
      </c>
      <c r="C623" s="122">
        <f t="shared" ref="C623:N623" si="17">SUM(U623,AM623)</f>
        <v>2</v>
      </c>
      <c r="D623" s="123">
        <f t="shared" si="17"/>
        <v>11</v>
      </c>
      <c r="E623" s="123">
        <f t="shared" si="17"/>
        <v>10</v>
      </c>
      <c r="F623" s="123">
        <f t="shared" si="17"/>
        <v>10</v>
      </c>
      <c r="G623" s="123">
        <f t="shared" si="17"/>
        <v>7</v>
      </c>
      <c r="H623" s="123">
        <f t="shared" si="17"/>
        <v>9</v>
      </c>
      <c r="I623" s="123">
        <f t="shared" si="17"/>
        <v>15</v>
      </c>
      <c r="J623" s="123">
        <f t="shared" si="17"/>
        <v>12</v>
      </c>
      <c r="K623" s="123">
        <f t="shared" si="17"/>
        <v>15</v>
      </c>
      <c r="L623" s="123">
        <f t="shared" si="17"/>
        <v>12</v>
      </c>
      <c r="M623" s="123">
        <f t="shared" si="17"/>
        <v>2</v>
      </c>
      <c r="N623" s="123">
        <f t="shared" si="17"/>
        <v>1</v>
      </c>
      <c r="O623" s="123"/>
      <c r="P623" s="123"/>
      <c r="Q623" s="123"/>
      <c r="R623" s="306"/>
      <c r="S623" s="120"/>
      <c r="T623" s="121" t="s">
        <v>303</v>
      </c>
      <c r="U623" s="122">
        <v>2</v>
      </c>
      <c r="V623" s="123">
        <v>11</v>
      </c>
      <c r="W623" s="123">
        <v>10</v>
      </c>
      <c r="X623" s="123">
        <v>10</v>
      </c>
      <c r="Y623" s="123">
        <v>7</v>
      </c>
      <c r="Z623" s="123">
        <v>9</v>
      </c>
      <c r="AA623" s="123">
        <v>15</v>
      </c>
      <c r="AB623" s="123">
        <v>12</v>
      </c>
      <c r="AC623" s="123">
        <v>15</v>
      </c>
      <c r="AD623" s="123">
        <v>12</v>
      </c>
      <c r="AE623" s="123">
        <v>2</v>
      </c>
      <c r="AF623" s="123">
        <v>1</v>
      </c>
      <c r="AG623" s="123"/>
      <c r="AH623" s="123"/>
      <c r="AI623" s="123"/>
      <c r="AJ623" s="124"/>
      <c r="AK623" s="120"/>
      <c r="AL623" s="305" t="s">
        <v>303</v>
      </c>
      <c r="AM623" s="122"/>
      <c r="AN623" s="123"/>
      <c r="AO623" s="123"/>
      <c r="AP623" s="123"/>
      <c r="AQ623" s="123"/>
      <c r="AR623" s="123"/>
      <c r="AS623" s="123"/>
      <c r="AT623" s="123"/>
      <c r="AU623" s="123"/>
      <c r="AV623" s="123"/>
      <c r="AW623" s="123"/>
      <c r="AX623" s="123"/>
      <c r="AY623" s="123"/>
      <c r="AZ623" s="123"/>
      <c r="BA623" s="123"/>
      <c r="BB623" s="124"/>
      <c r="BC623" s="120"/>
      <c r="BD623" s="121" t="s">
        <v>303</v>
      </c>
      <c r="BE623" s="122"/>
      <c r="BF623" s="123"/>
      <c r="BG623" s="123"/>
      <c r="BH623" s="123"/>
      <c r="BI623" s="123"/>
      <c r="BJ623" s="123"/>
      <c r="BK623" s="123"/>
      <c r="BL623" s="123"/>
      <c r="BM623" s="123"/>
      <c r="BN623" s="123"/>
      <c r="BO623" s="123"/>
      <c r="BP623" s="123"/>
      <c r="BQ623" s="123"/>
      <c r="BR623" s="123"/>
      <c r="BS623" s="123"/>
      <c r="BT623" s="124"/>
    </row>
    <row r="624" spans="1:72" ht="12" customHeight="1">
      <c r="A624" s="120"/>
      <c r="B624" s="138" t="s">
        <v>250</v>
      </c>
      <c r="C624" s="126"/>
      <c r="D624" s="101"/>
      <c r="E624" s="101"/>
      <c r="F624" s="101">
        <f>SUM(X624,AP624)</f>
        <v>1</v>
      </c>
      <c r="G624" s="101"/>
      <c r="H624" s="101">
        <f>SUM(Z624,AR624)</f>
        <v>1</v>
      </c>
      <c r="I624" s="101"/>
      <c r="J624" s="101"/>
      <c r="K624" s="101"/>
      <c r="L624" s="101"/>
      <c r="M624" s="101"/>
      <c r="N624" s="101"/>
      <c r="O624" s="101"/>
      <c r="P624" s="101"/>
      <c r="Q624" s="101"/>
      <c r="R624" s="101"/>
      <c r="S624" s="120"/>
      <c r="T624" s="116" t="s">
        <v>250</v>
      </c>
      <c r="U624" s="126"/>
      <c r="V624" s="101"/>
      <c r="W624" s="101"/>
      <c r="X624" s="101">
        <v>1</v>
      </c>
      <c r="Y624" s="101"/>
      <c r="Z624" s="101">
        <v>1</v>
      </c>
      <c r="AA624" s="101"/>
      <c r="AB624" s="101"/>
      <c r="AC624" s="101"/>
      <c r="AD624" s="101"/>
      <c r="AE624" s="101"/>
      <c r="AF624" s="101"/>
      <c r="AG624" s="101"/>
      <c r="AH624" s="101"/>
      <c r="AI624" s="101"/>
      <c r="AJ624" s="128"/>
      <c r="AK624" s="120"/>
      <c r="AL624" s="138" t="s">
        <v>250</v>
      </c>
      <c r="AM624" s="126"/>
      <c r="AN624" s="101"/>
      <c r="AO624" s="101"/>
      <c r="AP624" s="101"/>
      <c r="AQ624" s="101"/>
      <c r="AR624" s="101"/>
      <c r="AS624" s="101"/>
      <c r="AT624" s="101"/>
      <c r="AU624" s="101"/>
      <c r="AV624" s="101"/>
      <c r="AW624" s="101"/>
      <c r="AX624" s="101"/>
      <c r="AY624" s="101"/>
      <c r="AZ624" s="101"/>
      <c r="BA624" s="101"/>
      <c r="BB624" s="128"/>
      <c r="BC624" s="120"/>
      <c r="BD624" s="116" t="s">
        <v>250</v>
      </c>
      <c r="BE624" s="126"/>
      <c r="BF624" s="101"/>
      <c r="BG624" s="101"/>
      <c r="BH624" s="101"/>
      <c r="BI624" s="101"/>
      <c r="BJ624" s="101"/>
      <c r="BK624" s="101"/>
      <c r="BL624" s="101"/>
      <c r="BM624" s="101"/>
      <c r="BN624" s="101"/>
      <c r="BO624" s="101"/>
      <c r="BP624" s="101"/>
      <c r="BQ624" s="101"/>
      <c r="BR624" s="101"/>
      <c r="BS624" s="101"/>
      <c r="BT624" s="128"/>
    </row>
    <row r="625" spans="1:72" ht="12" customHeight="1">
      <c r="A625" s="120"/>
      <c r="B625" s="138" t="s">
        <v>251</v>
      </c>
      <c r="C625" s="126"/>
      <c r="D625" s="101"/>
      <c r="E625" s="101"/>
      <c r="F625" s="101"/>
      <c r="G625" s="101"/>
      <c r="H625" s="101"/>
      <c r="I625" s="101"/>
      <c r="J625" s="101"/>
      <c r="K625" s="101"/>
      <c r="L625" s="101"/>
      <c r="M625" s="101"/>
      <c r="N625" s="101"/>
      <c r="O625" s="101"/>
      <c r="P625" s="101"/>
      <c r="Q625" s="101"/>
      <c r="R625" s="101"/>
      <c r="S625" s="120"/>
      <c r="T625" s="116" t="s">
        <v>251</v>
      </c>
      <c r="U625" s="126"/>
      <c r="V625" s="101"/>
      <c r="W625" s="101"/>
      <c r="X625" s="101"/>
      <c r="Y625" s="101"/>
      <c r="Z625" s="101"/>
      <c r="AA625" s="101"/>
      <c r="AB625" s="101"/>
      <c r="AC625" s="101"/>
      <c r="AD625" s="101"/>
      <c r="AE625" s="101"/>
      <c r="AF625" s="101"/>
      <c r="AG625" s="101"/>
      <c r="AH625" s="101"/>
      <c r="AI625" s="101"/>
      <c r="AJ625" s="128"/>
      <c r="AK625" s="120"/>
      <c r="AL625" s="138" t="s">
        <v>251</v>
      </c>
      <c r="AM625" s="126"/>
      <c r="AN625" s="101"/>
      <c r="AO625" s="101"/>
      <c r="AP625" s="101"/>
      <c r="AQ625" s="101"/>
      <c r="AR625" s="101"/>
      <c r="AS625" s="101"/>
      <c r="AT625" s="101"/>
      <c r="AU625" s="101"/>
      <c r="AV625" s="101"/>
      <c r="AW625" s="101"/>
      <c r="AX625" s="101"/>
      <c r="AY625" s="101"/>
      <c r="AZ625" s="101"/>
      <c r="BA625" s="101"/>
      <c r="BB625" s="128"/>
      <c r="BC625" s="120"/>
      <c r="BD625" s="116" t="s">
        <v>251</v>
      </c>
      <c r="BE625" s="126"/>
      <c r="BF625" s="101"/>
      <c r="BG625" s="101"/>
      <c r="BH625" s="101"/>
      <c r="BI625" s="101"/>
      <c r="BJ625" s="101"/>
      <c r="BK625" s="101"/>
      <c r="BL625" s="101"/>
      <c r="BM625" s="101"/>
      <c r="BN625" s="101"/>
      <c r="BO625" s="101"/>
      <c r="BP625" s="101"/>
      <c r="BQ625" s="101"/>
      <c r="BR625" s="101"/>
      <c r="BS625" s="101"/>
      <c r="BT625" s="128"/>
    </row>
    <row r="626" spans="1:72" ht="12" customHeight="1">
      <c r="A626" s="120"/>
      <c r="B626" s="138" t="s">
        <v>252</v>
      </c>
      <c r="C626" s="126"/>
      <c r="D626" s="101"/>
      <c r="E626" s="101"/>
      <c r="F626" s="101"/>
      <c r="G626" s="101"/>
      <c r="H626" s="101"/>
      <c r="I626" s="101"/>
      <c r="J626" s="101"/>
      <c r="K626" s="101"/>
      <c r="L626" s="101"/>
      <c r="M626" s="101"/>
      <c r="N626" s="101"/>
      <c r="O626" s="101"/>
      <c r="P626" s="101"/>
      <c r="Q626" s="101"/>
      <c r="R626" s="101"/>
      <c r="S626" s="120"/>
      <c r="T626" s="116" t="s">
        <v>252</v>
      </c>
      <c r="U626" s="126"/>
      <c r="V626" s="101"/>
      <c r="W626" s="101"/>
      <c r="X626" s="101"/>
      <c r="Y626" s="101"/>
      <c r="Z626" s="101"/>
      <c r="AA626" s="101"/>
      <c r="AB626" s="101"/>
      <c r="AC626" s="101"/>
      <c r="AD626" s="101"/>
      <c r="AE626" s="101"/>
      <c r="AF626" s="101"/>
      <c r="AG626" s="101"/>
      <c r="AH626" s="101"/>
      <c r="AI626" s="101"/>
      <c r="AJ626" s="128"/>
      <c r="AK626" s="120"/>
      <c r="AL626" s="138" t="s">
        <v>252</v>
      </c>
      <c r="AM626" s="126"/>
      <c r="AN626" s="101"/>
      <c r="AO626" s="101"/>
      <c r="AP626" s="101"/>
      <c r="AQ626" s="101"/>
      <c r="AR626" s="101"/>
      <c r="AS626" s="101"/>
      <c r="AT626" s="101"/>
      <c r="AU626" s="101"/>
      <c r="AV626" s="101"/>
      <c r="AW626" s="101"/>
      <c r="AX626" s="101"/>
      <c r="AY626" s="101"/>
      <c r="AZ626" s="101"/>
      <c r="BA626" s="101"/>
      <c r="BB626" s="128"/>
      <c r="BC626" s="120"/>
      <c r="BD626" s="116" t="s">
        <v>252</v>
      </c>
      <c r="BE626" s="126"/>
      <c r="BF626" s="101"/>
      <c r="BG626" s="101"/>
      <c r="BH626" s="101"/>
      <c r="BI626" s="101"/>
      <c r="BJ626" s="101"/>
      <c r="BK626" s="101"/>
      <c r="BL626" s="101"/>
      <c r="BM626" s="101"/>
      <c r="BN626" s="101"/>
      <c r="BO626" s="101"/>
      <c r="BP626" s="101"/>
      <c r="BQ626" s="101"/>
      <c r="BR626" s="101"/>
      <c r="BS626" s="101"/>
      <c r="BT626" s="128"/>
    </row>
    <row r="627" spans="1:72" ht="12" customHeight="1">
      <c r="A627" s="120"/>
      <c r="B627" s="138" t="s">
        <v>253</v>
      </c>
      <c r="C627" s="126"/>
      <c r="D627" s="101"/>
      <c r="E627" s="101"/>
      <c r="F627" s="101"/>
      <c r="G627" s="101"/>
      <c r="H627" s="101"/>
      <c r="I627" s="101"/>
      <c r="J627" s="101"/>
      <c r="K627" s="101"/>
      <c r="L627" s="101"/>
      <c r="M627" s="101"/>
      <c r="N627" s="101"/>
      <c r="O627" s="101"/>
      <c r="P627" s="101"/>
      <c r="Q627" s="101"/>
      <c r="R627" s="101"/>
      <c r="S627" s="120"/>
      <c r="T627" s="116" t="s">
        <v>253</v>
      </c>
      <c r="U627" s="126"/>
      <c r="V627" s="101"/>
      <c r="W627" s="101"/>
      <c r="X627" s="101"/>
      <c r="Y627" s="101"/>
      <c r="Z627" s="101"/>
      <c r="AA627" s="101"/>
      <c r="AB627" s="101"/>
      <c r="AC627" s="101"/>
      <c r="AD627" s="101"/>
      <c r="AE627" s="101"/>
      <c r="AF627" s="101"/>
      <c r="AG627" s="101"/>
      <c r="AH627" s="101"/>
      <c r="AI627" s="101"/>
      <c r="AJ627" s="128"/>
      <c r="AK627" s="120"/>
      <c r="AL627" s="138" t="s">
        <v>253</v>
      </c>
      <c r="AM627" s="126"/>
      <c r="AN627" s="101"/>
      <c r="AO627" s="101"/>
      <c r="AP627" s="101"/>
      <c r="AQ627" s="101"/>
      <c r="AR627" s="101"/>
      <c r="AS627" s="101"/>
      <c r="AT627" s="101"/>
      <c r="AU627" s="101"/>
      <c r="AV627" s="101"/>
      <c r="AW627" s="101"/>
      <c r="AX627" s="101"/>
      <c r="AY627" s="101"/>
      <c r="AZ627" s="101"/>
      <c r="BA627" s="101"/>
      <c r="BB627" s="128"/>
      <c r="BC627" s="120"/>
      <c r="BD627" s="116" t="s">
        <v>253</v>
      </c>
      <c r="BE627" s="126"/>
      <c r="BF627" s="101"/>
      <c r="BG627" s="101"/>
      <c r="BH627" s="101"/>
      <c r="BI627" s="101"/>
      <c r="BJ627" s="101"/>
      <c r="BK627" s="101"/>
      <c r="BL627" s="101"/>
      <c r="BM627" s="101"/>
      <c r="BN627" s="101"/>
      <c r="BO627" s="101"/>
      <c r="BP627" s="101"/>
      <c r="BQ627" s="101"/>
      <c r="BR627" s="101"/>
      <c r="BS627" s="101"/>
      <c r="BT627" s="128"/>
    </row>
    <row r="628" spans="1:72" ht="12" customHeight="1">
      <c r="A628" s="120"/>
      <c r="B628" s="138" t="s">
        <v>254</v>
      </c>
      <c r="C628" s="126"/>
      <c r="D628" s="101"/>
      <c r="E628" s="101"/>
      <c r="F628" s="101"/>
      <c r="G628" s="101"/>
      <c r="H628" s="101"/>
      <c r="I628" s="101"/>
      <c r="J628" s="101"/>
      <c r="K628" s="101"/>
      <c r="L628" s="101"/>
      <c r="M628" s="101"/>
      <c r="N628" s="101"/>
      <c r="O628" s="101"/>
      <c r="P628" s="101"/>
      <c r="Q628" s="101"/>
      <c r="R628" s="101"/>
      <c r="S628" s="120"/>
      <c r="T628" s="116" t="s">
        <v>254</v>
      </c>
      <c r="U628" s="126"/>
      <c r="V628" s="101"/>
      <c r="W628" s="101"/>
      <c r="X628" s="101"/>
      <c r="Y628" s="101"/>
      <c r="Z628" s="101"/>
      <c r="AA628" s="101"/>
      <c r="AB628" s="101"/>
      <c r="AC628" s="101"/>
      <c r="AD628" s="101"/>
      <c r="AE628" s="101"/>
      <c r="AF628" s="101"/>
      <c r="AG628" s="101"/>
      <c r="AH628" s="101"/>
      <c r="AI628" s="101"/>
      <c r="AJ628" s="128"/>
      <c r="AK628" s="120"/>
      <c r="AL628" s="138" t="s">
        <v>254</v>
      </c>
      <c r="AM628" s="126"/>
      <c r="AN628" s="101"/>
      <c r="AO628" s="101"/>
      <c r="AP628" s="101"/>
      <c r="AQ628" s="101"/>
      <c r="AR628" s="101"/>
      <c r="AS628" s="101"/>
      <c r="AT628" s="101"/>
      <c r="AU628" s="101"/>
      <c r="AV628" s="101"/>
      <c r="AW628" s="101"/>
      <c r="AX628" s="101"/>
      <c r="AY628" s="101"/>
      <c r="AZ628" s="101"/>
      <c r="BA628" s="101"/>
      <c r="BB628" s="128"/>
      <c r="BC628" s="120"/>
      <c r="BD628" s="116" t="s">
        <v>254</v>
      </c>
      <c r="BE628" s="126"/>
      <c r="BF628" s="101"/>
      <c r="BG628" s="101"/>
      <c r="BH628" s="101"/>
      <c r="BI628" s="101"/>
      <c r="BJ628" s="101"/>
      <c r="BK628" s="101"/>
      <c r="BL628" s="101"/>
      <c r="BM628" s="101"/>
      <c r="BN628" s="101"/>
      <c r="BO628" s="101"/>
      <c r="BP628" s="101"/>
      <c r="BQ628" s="101"/>
      <c r="BR628" s="101"/>
      <c r="BS628" s="101"/>
      <c r="BT628" s="128"/>
    </row>
    <row r="629" spans="1:72" ht="12" customHeight="1">
      <c r="A629" s="120"/>
      <c r="B629" s="138" t="s">
        <v>255</v>
      </c>
      <c r="C629" s="126"/>
      <c r="D629" s="101"/>
      <c r="E629" s="101"/>
      <c r="F629" s="101"/>
      <c r="G629" s="101"/>
      <c r="H629" s="101"/>
      <c r="I629" s="101"/>
      <c r="J629" s="101"/>
      <c r="K629" s="101"/>
      <c r="L629" s="101"/>
      <c r="M629" s="101"/>
      <c r="N629" s="101"/>
      <c r="O629" s="101"/>
      <c r="P629" s="101"/>
      <c r="Q629" s="101"/>
      <c r="R629" s="101"/>
      <c r="S629" s="120"/>
      <c r="T629" s="116" t="s">
        <v>255</v>
      </c>
      <c r="U629" s="126"/>
      <c r="V629" s="101"/>
      <c r="W629" s="101"/>
      <c r="X629" s="101"/>
      <c r="Y629" s="101"/>
      <c r="Z629" s="101"/>
      <c r="AA629" s="101"/>
      <c r="AB629" s="101"/>
      <c r="AC629" s="101"/>
      <c r="AD629" s="101"/>
      <c r="AE629" s="101"/>
      <c r="AF629" s="101"/>
      <c r="AG629" s="101"/>
      <c r="AH629" s="101"/>
      <c r="AI629" s="101"/>
      <c r="AJ629" s="128"/>
      <c r="AK629" s="120"/>
      <c r="AL629" s="138" t="s">
        <v>255</v>
      </c>
      <c r="AM629" s="126"/>
      <c r="AN629" s="101"/>
      <c r="AO629" s="101"/>
      <c r="AP629" s="101"/>
      <c r="AQ629" s="101"/>
      <c r="AR629" s="101"/>
      <c r="AS629" s="101"/>
      <c r="AT629" s="101"/>
      <c r="AU629" s="101"/>
      <c r="AV629" s="101"/>
      <c r="AW629" s="101"/>
      <c r="AX629" s="101"/>
      <c r="AY629" s="101"/>
      <c r="AZ629" s="101"/>
      <c r="BA629" s="101"/>
      <c r="BB629" s="128"/>
      <c r="BC629" s="120"/>
      <c r="BD629" s="116" t="s">
        <v>255</v>
      </c>
      <c r="BE629" s="126"/>
      <c r="BF629" s="101"/>
      <c r="BG629" s="101"/>
      <c r="BH629" s="101"/>
      <c r="BI629" s="101"/>
      <c r="BJ629" s="101"/>
      <c r="BK629" s="101"/>
      <c r="BL629" s="101"/>
      <c r="BM629" s="101"/>
      <c r="BN629" s="101"/>
      <c r="BO629" s="101"/>
      <c r="BP629" s="101"/>
      <c r="BQ629" s="101"/>
      <c r="BR629" s="101"/>
      <c r="BS629" s="101"/>
      <c r="BT629" s="128"/>
    </row>
    <row r="630" spans="1:72" ht="12" customHeight="1">
      <c r="A630" s="120"/>
      <c r="B630" s="202" t="s">
        <v>256</v>
      </c>
      <c r="C630" s="168"/>
      <c r="D630" s="169"/>
      <c r="E630" s="169"/>
      <c r="F630" s="169"/>
      <c r="G630" s="169"/>
      <c r="H630" s="169"/>
      <c r="I630" s="169"/>
      <c r="J630" s="169"/>
      <c r="K630" s="169"/>
      <c r="L630" s="169"/>
      <c r="M630" s="169"/>
      <c r="N630" s="169"/>
      <c r="O630" s="169"/>
      <c r="P630" s="169"/>
      <c r="Q630" s="169"/>
      <c r="R630" s="169"/>
      <c r="S630" s="120"/>
      <c r="T630" s="183" t="s">
        <v>256</v>
      </c>
      <c r="U630" s="168"/>
      <c r="V630" s="169"/>
      <c r="W630" s="169"/>
      <c r="X630" s="169"/>
      <c r="Y630" s="169"/>
      <c r="Z630" s="169"/>
      <c r="AA630" s="169"/>
      <c r="AB630" s="169"/>
      <c r="AC630" s="169"/>
      <c r="AD630" s="169"/>
      <c r="AE630" s="169"/>
      <c r="AF630" s="169"/>
      <c r="AG630" s="169"/>
      <c r="AH630" s="169"/>
      <c r="AI630" s="169"/>
      <c r="AJ630" s="170"/>
      <c r="AK630" s="120"/>
      <c r="AL630" s="202" t="s">
        <v>256</v>
      </c>
      <c r="AM630" s="168"/>
      <c r="AN630" s="169"/>
      <c r="AO630" s="169"/>
      <c r="AP630" s="169"/>
      <c r="AQ630" s="169"/>
      <c r="AR630" s="169"/>
      <c r="AS630" s="169"/>
      <c r="AT630" s="169"/>
      <c r="AU630" s="169"/>
      <c r="AV630" s="169"/>
      <c r="AW630" s="169"/>
      <c r="AX630" s="169"/>
      <c r="AY630" s="169"/>
      <c r="AZ630" s="169"/>
      <c r="BA630" s="169"/>
      <c r="BB630" s="170"/>
      <c r="BC630" s="120"/>
      <c r="BD630" s="183" t="s">
        <v>256</v>
      </c>
      <c r="BE630" s="168"/>
      <c r="BF630" s="169"/>
      <c r="BG630" s="169"/>
      <c r="BH630" s="169"/>
      <c r="BI630" s="169"/>
      <c r="BJ630" s="169"/>
      <c r="BK630" s="169"/>
      <c r="BL630" s="169"/>
      <c r="BM630" s="169"/>
      <c r="BN630" s="169"/>
      <c r="BO630" s="169"/>
      <c r="BP630" s="169"/>
      <c r="BQ630" s="169"/>
      <c r="BR630" s="169"/>
      <c r="BS630" s="169"/>
      <c r="BT630" s="170"/>
    </row>
    <row r="631" spans="1:72" ht="12" customHeight="1">
      <c r="A631" s="120"/>
      <c r="B631" s="138" t="s">
        <v>10</v>
      </c>
      <c r="C631" s="126"/>
      <c r="D631" s="101"/>
      <c r="E631" s="101"/>
      <c r="F631" s="101"/>
      <c r="G631" s="101"/>
      <c r="H631" s="101"/>
      <c r="I631" s="101"/>
      <c r="J631" s="101"/>
      <c r="K631" s="101"/>
      <c r="L631" s="101"/>
      <c r="M631" s="101"/>
      <c r="N631" s="101"/>
      <c r="O631" s="101"/>
      <c r="P631" s="101"/>
      <c r="Q631" s="101"/>
      <c r="R631" s="101"/>
      <c r="S631" s="120"/>
      <c r="T631" s="138" t="s">
        <v>10</v>
      </c>
      <c r="U631" s="126"/>
      <c r="V631" s="101"/>
      <c r="W631" s="101"/>
      <c r="X631" s="101"/>
      <c r="Y631" s="101"/>
      <c r="Z631" s="101"/>
      <c r="AA631" s="101"/>
      <c r="AB631" s="101"/>
      <c r="AC631" s="101"/>
      <c r="AD631" s="101"/>
      <c r="AE631" s="101"/>
      <c r="AF631" s="101"/>
      <c r="AG631" s="101"/>
      <c r="AH631" s="101"/>
      <c r="AI631" s="101"/>
      <c r="AJ631" s="128"/>
      <c r="AK631" s="120"/>
      <c r="AL631" s="138" t="s">
        <v>10</v>
      </c>
      <c r="AM631" s="126"/>
      <c r="AN631" s="101"/>
      <c r="AO631" s="101"/>
      <c r="AP631" s="101"/>
      <c r="AQ631" s="101"/>
      <c r="AR631" s="101"/>
      <c r="AS631" s="101"/>
      <c r="AT631" s="101"/>
      <c r="AU631" s="101"/>
      <c r="AV631" s="101"/>
      <c r="AW631" s="101"/>
      <c r="AX631" s="101"/>
      <c r="AY631" s="101"/>
      <c r="AZ631" s="101"/>
      <c r="BA631" s="101"/>
      <c r="BB631" s="128"/>
      <c r="BC631" s="120"/>
      <c r="BD631" s="116"/>
      <c r="BE631" s="126"/>
      <c r="BF631" s="101"/>
      <c r="BG631" s="101"/>
      <c r="BH631" s="101"/>
      <c r="BI631" s="101"/>
      <c r="BJ631" s="101"/>
      <c r="BK631" s="101"/>
      <c r="BL631" s="101"/>
      <c r="BM631" s="101"/>
      <c r="BN631" s="101"/>
      <c r="BO631" s="101"/>
      <c r="BP631" s="101"/>
      <c r="BQ631" s="101"/>
      <c r="BR631" s="101"/>
      <c r="BS631" s="101"/>
      <c r="BT631" s="128"/>
    </row>
    <row r="632" spans="1:72" ht="12" customHeight="1">
      <c r="A632" s="120"/>
      <c r="B632" s="138" t="s">
        <v>11</v>
      </c>
      <c r="C632" s="126"/>
      <c r="D632" s="101"/>
      <c r="E632" s="101"/>
      <c r="F632" s="101"/>
      <c r="G632" s="101"/>
      <c r="H632" s="101"/>
      <c r="I632" s="101"/>
      <c r="J632" s="101"/>
      <c r="K632" s="101"/>
      <c r="L632" s="101"/>
      <c r="M632" s="101"/>
      <c r="N632" s="101"/>
      <c r="O632" s="101"/>
      <c r="P632" s="101"/>
      <c r="Q632" s="101"/>
      <c r="R632" s="101"/>
      <c r="S632" s="120"/>
      <c r="T632" s="138" t="s">
        <v>11</v>
      </c>
      <c r="U632" s="126"/>
      <c r="V632" s="101"/>
      <c r="W632" s="101"/>
      <c r="X632" s="101"/>
      <c r="Y632" s="101"/>
      <c r="Z632" s="101"/>
      <c r="AA632" s="101"/>
      <c r="AB632" s="101"/>
      <c r="AC632" s="101"/>
      <c r="AD632" s="101"/>
      <c r="AE632" s="101"/>
      <c r="AF632" s="101"/>
      <c r="AG632" s="101"/>
      <c r="AH632" s="101"/>
      <c r="AI632" s="101"/>
      <c r="AJ632" s="128"/>
      <c r="AK632" s="120"/>
      <c r="AL632" s="138" t="s">
        <v>11</v>
      </c>
      <c r="AM632" s="126"/>
      <c r="AN632" s="101"/>
      <c r="AO632" s="101"/>
      <c r="AP632" s="101"/>
      <c r="AQ632" s="101"/>
      <c r="AR632" s="101"/>
      <c r="AS632" s="101"/>
      <c r="AT632" s="101"/>
      <c r="AU632" s="101"/>
      <c r="AV632" s="101"/>
      <c r="AW632" s="101"/>
      <c r="AX632" s="101"/>
      <c r="AY632" s="101"/>
      <c r="AZ632" s="101"/>
      <c r="BA632" s="101"/>
      <c r="BB632" s="128"/>
      <c r="BC632" s="120"/>
      <c r="BD632" s="116"/>
      <c r="BE632" s="126"/>
      <c r="BF632" s="101"/>
      <c r="BG632" s="101"/>
      <c r="BH632" s="101"/>
      <c r="BI632" s="101"/>
      <c r="BJ632" s="101"/>
      <c r="BK632" s="101"/>
      <c r="BL632" s="101"/>
      <c r="BM632" s="101"/>
      <c r="BN632" s="101"/>
      <c r="BO632" s="101"/>
      <c r="BP632" s="101"/>
      <c r="BQ632" s="101"/>
      <c r="BR632" s="101"/>
      <c r="BS632" s="101"/>
      <c r="BT632" s="128"/>
    </row>
    <row r="633" spans="1:72" ht="12" customHeight="1">
      <c r="A633" s="120"/>
      <c r="B633" s="138" t="s">
        <v>259</v>
      </c>
      <c r="C633" s="126"/>
      <c r="D633" s="101"/>
      <c r="E633" s="101"/>
      <c r="F633" s="101"/>
      <c r="G633" s="101"/>
      <c r="H633" s="101"/>
      <c r="I633" s="101"/>
      <c r="J633" s="101"/>
      <c r="K633" s="101"/>
      <c r="L633" s="101"/>
      <c r="M633" s="101"/>
      <c r="N633" s="101"/>
      <c r="O633" s="101"/>
      <c r="P633" s="101"/>
      <c r="Q633" s="101"/>
      <c r="R633" s="101"/>
      <c r="S633" s="120"/>
      <c r="T633" s="138" t="s">
        <v>259</v>
      </c>
      <c r="U633" s="126"/>
      <c r="V633" s="101"/>
      <c r="W633" s="101"/>
      <c r="X633" s="101"/>
      <c r="Y633" s="101"/>
      <c r="Z633" s="101"/>
      <c r="AA633" s="101"/>
      <c r="AB633" s="101"/>
      <c r="AC633" s="101"/>
      <c r="AD633" s="101"/>
      <c r="AE633" s="101"/>
      <c r="AF633" s="101"/>
      <c r="AG633" s="101"/>
      <c r="AH633" s="101"/>
      <c r="AI633" s="101"/>
      <c r="AJ633" s="128"/>
      <c r="AK633" s="120"/>
      <c r="AL633" s="138" t="s">
        <v>259</v>
      </c>
      <c r="AM633" s="126"/>
      <c r="AN633" s="101"/>
      <c r="AO633" s="101"/>
      <c r="AP633" s="101"/>
      <c r="AQ633" s="101"/>
      <c r="AR633" s="101"/>
      <c r="AS633" s="101"/>
      <c r="AT633" s="101"/>
      <c r="AU633" s="101"/>
      <c r="AV633" s="101"/>
      <c r="AW633" s="101"/>
      <c r="AX633" s="101"/>
      <c r="AY633" s="101"/>
      <c r="AZ633" s="101"/>
      <c r="BA633" s="101"/>
      <c r="BB633" s="128"/>
      <c r="BC633" s="120"/>
      <c r="BD633" s="116"/>
      <c r="BE633" s="126"/>
      <c r="BF633" s="101"/>
      <c r="BG633" s="101"/>
      <c r="BH633" s="101"/>
      <c r="BI633" s="101"/>
      <c r="BJ633" s="101"/>
      <c r="BK633" s="101"/>
      <c r="BL633" s="101"/>
      <c r="BM633" s="101"/>
      <c r="BN633" s="101"/>
      <c r="BO633" s="101"/>
      <c r="BP633" s="101"/>
      <c r="BQ633" s="101"/>
      <c r="BR633" s="101"/>
      <c r="BS633" s="101"/>
      <c r="BT633" s="128"/>
    </row>
    <row r="634" spans="1:72" ht="12" customHeight="1">
      <c r="A634" s="120"/>
      <c r="B634" s="116" t="s">
        <v>13</v>
      </c>
      <c r="C634" s="126"/>
      <c r="D634" s="101"/>
      <c r="E634" s="101"/>
      <c r="F634" s="101"/>
      <c r="G634" s="101"/>
      <c r="H634" s="101"/>
      <c r="I634" s="101"/>
      <c r="J634" s="101"/>
      <c r="K634" s="101"/>
      <c r="L634" s="101"/>
      <c r="M634" s="101"/>
      <c r="N634" s="101"/>
      <c r="O634" s="101"/>
      <c r="P634" s="101"/>
      <c r="Q634" s="101"/>
      <c r="R634" s="101"/>
      <c r="S634" s="120"/>
      <c r="T634" s="116" t="s">
        <v>13</v>
      </c>
      <c r="U634" s="126"/>
      <c r="V634" s="101"/>
      <c r="W634" s="101"/>
      <c r="X634" s="101"/>
      <c r="Y634" s="101"/>
      <c r="Z634" s="101"/>
      <c r="AA634" s="101"/>
      <c r="AB634" s="101"/>
      <c r="AC634" s="101"/>
      <c r="AD634" s="101"/>
      <c r="AE634" s="101"/>
      <c r="AF634" s="101"/>
      <c r="AG634" s="101"/>
      <c r="AH634" s="101"/>
      <c r="AI634" s="101"/>
      <c r="AJ634" s="128"/>
      <c r="AK634" s="120"/>
      <c r="AL634" s="116" t="s">
        <v>13</v>
      </c>
      <c r="AM634" s="126"/>
      <c r="AN634" s="101"/>
      <c r="AO634" s="101"/>
      <c r="AP634" s="101"/>
      <c r="AQ634" s="101"/>
      <c r="AR634" s="101"/>
      <c r="AS634" s="101"/>
      <c r="AT634" s="101"/>
      <c r="AU634" s="101"/>
      <c r="AV634" s="101"/>
      <c r="AW634" s="101"/>
      <c r="AX634" s="101"/>
      <c r="AY634" s="101"/>
      <c r="AZ634" s="101"/>
      <c r="BA634" s="101"/>
      <c r="BB634" s="128"/>
      <c r="BC634" s="120"/>
      <c r="BD634" s="116"/>
      <c r="BE634" s="126"/>
      <c r="BF634" s="101"/>
      <c r="BG634" s="101"/>
      <c r="BH634" s="101"/>
      <c r="BI634" s="101"/>
      <c r="BJ634" s="101"/>
      <c r="BK634" s="101"/>
      <c r="BL634" s="101"/>
      <c r="BM634" s="101"/>
      <c r="BN634" s="101"/>
      <c r="BO634" s="101"/>
      <c r="BP634" s="101"/>
      <c r="BQ634" s="101"/>
      <c r="BR634" s="101"/>
      <c r="BS634" s="101"/>
      <c r="BT634" s="128"/>
    </row>
    <row r="635" spans="1:72" ht="12" customHeight="1">
      <c r="A635" s="120"/>
      <c r="B635" s="138" t="s">
        <v>260</v>
      </c>
      <c r="C635" s="126"/>
      <c r="D635" s="101"/>
      <c r="E635" s="101"/>
      <c r="F635" s="101"/>
      <c r="G635" s="101"/>
      <c r="H635" s="101"/>
      <c r="I635" s="101"/>
      <c r="J635" s="101"/>
      <c r="K635" s="101"/>
      <c r="L635" s="101"/>
      <c r="M635" s="101"/>
      <c r="N635" s="101"/>
      <c r="O635" s="101"/>
      <c r="P635" s="101"/>
      <c r="Q635" s="101"/>
      <c r="R635" s="101"/>
      <c r="S635" s="120"/>
      <c r="T635" s="138" t="s">
        <v>260</v>
      </c>
      <c r="U635" s="126"/>
      <c r="V635" s="101"/>
      <c r="W635" s="101"/>
      <c r="X635" s="101"/>
      <c r="Y635" s="101"/>
      <c r="Z635" s="101"/>
      <c r="AA635" s="101"/>
      <c r="AB635" s="101"/>
      <c r="AC635" s="101"/>
      <c r="AD635" s="101"/>
      <c r="AE635" s="101"/>
      <c r="AF635" s="101"/>
      <c r="AG635" s="101"/>
      <c r="AH635" s="101"/>
      <c r="AI635" s="101"/>
      <c r="AJ635" s="128"/>
      <c r="AK635" s="120"/>
      <c r="AL635" s="138" t="s">
        <v>260</v>
      </c>
      <c r="AM635" s="126"/>
      <c r="AN635" s="101"/>
      <c r="AO635" s="101"/>
      <c r="AP635" s="101"/>
      <c r="AQ635" s="101"/>
      <c r="AR635" s="101"/>
      <c r="AS635" s="101"/>
      <c r="AT635" s="101"/>
      <c r="AU635" s="101"/>
      <c r="AV635" s="101"/>
      <c r="AW635" s="101"/>
      <c r="AX635" s="101"/>
      <c r="AY635" s="101"/>
      <c r="AZ635" s="101"/>
      <c r="BA635" s="101"/>
      <c r="BB635" s="128"/>
      <c r="BC635" s="120"/>
      <c r="BD635" s="116"/>
      <c r="BE635" s="126"/>
      <c r="BF635" s="101"/>
      <c r="BG635" s="101"/>
      <c r="BH635" s="101"/>
      <c r="BI635" s="101"/>
      <c r="BJ635" s="101"/>
      <c r="BK635" s="101"/>
      <c r="BL635" s="101"/>
      <c r="BM635" s="101"/>
      <c r="BN635" s="101"/>
      <c r="BO635" s="101"/>
      <c r="BP635" s="101"/>
      <c r="BQ635" s="101"/>
      <c r="BR635" s="101"/>
      <c r="BS635" s="101"/>
      <c r="BT635" s="128"/>
    </row>
    <row r="636" spans="1:72" ht="12" customHeight="1">
      <c r="A636" s="120"/>
      <c r="B636" s="122" t="s">
        <v>304</v>
      </c>
      <c r="C636" s="122"/>
      <c r="D636" s="123"/>
      <c r="E636" s="123"/>
      <c r="F636" s="123"/>
      <c r="G636" s="123"/>
      <c r="H636" s="123">
        <f>SUM(Z636,AR636)</f>
        <v>1</v>
      </c>
      <c r="I636" s="123"/>
      <c r="J636" s="123"/>
      <c r="K636" s="123"/>
      <c r="L636" s="123"/>
      <c r="M636" s="123"/>
      <c r="N636" s="123"/>
      <c r="O636" s="123"/>
      <c r="P636" s="123"/>
      <c r="Q636" s="123"/>
      <c r="R636" s="306"/>
      <c r="S636" s="120"/>
      <c r="T636" s="122" t="s">
        <v>304</v>
      </c>
      <c r="U636" s="122"/>
      <c r="V636" s="123"/>
      <c r="W636" s="123"/>
      <c r="X636" s="123"/>
      <c r="Y636" s="123"/>
      <c r="Z636" s="123">
        <v>1</v>
      </c>
      <c r="AA636" s="123"/>
      <c r="AB636" s="123"/>
      <c r="AC636" s="123"/>
      <c r="AD636" s="123"/>
      <c r="AE636" s="123"/>
      <c r="AF636" s="123"/>
      <c r="AG636" s="123"/>
      <c r="AH636" s="123"/>
      <c r="AI636" s="123"/>
      <c r="AJ636" s="124"/>
      <c r="AK636" s="120"/>
      <c r="AL636" s="122" t="s">
        <v>304</v>
      </c>
      <c r="AM636" s="122"/>
      <c r="AN636" s="123"/>
      <c r="AO636" s="123"/>
      <c r="AP636" s="123"/>
      <c r="AQ636" s="123"/>
      <c r="AR636" s="123"/>
      <c r="AS636" s="123"/>
      <c r="AT636" s="123"/>
      <c r="AU636" s="123"/>
      <c r="AV636" s="123"/>
      <c r="AW636" s="123"/>
      <c r="AX636" s="123"/>
      <c r="AY636" s="123"/>
      <c r="AZ636" s="123"/>
      <c r="BA636" s="123"/>
      <c r="BB636" s="124"/>
      <c r="BC636" s="120"/>
      <c r="BD636" s="122" t="s">
        <v>304</v>
      </c>
      <c r="BE636" s="122"/>
      <c r="BF636" s="123"/>
      <c r="BG636" s="123"/>
      <c r="BH636" s="123"/>
      <c r="BI636" s="123"/>
      <c r="BJ636" s="123"/>
      <c r="BK636" s="123"/>
      <c r="BL636" s="123"/>
      <c r="BM636" s="123"/>
      <c r="BN636" s="123"/>
      <c r="BO636" s="123"/>
      <c r="BP636" s="123"/>
      <c r="BQ636" s="123"/>
      <c r="BR636" s="123"/>
      <c r="BS636" s="123"/>
      <c r="BT636" s="124"/>
    </row>
    <row r="637" spans="1:72" ht="12" customHeight="1">
      <c r="A637" s="120"/>
      <c r="B637" s="122" t="s">
        <v>305</v>
      </c>
      <c r="C637" s="122"/>
      <c r="D637" s="123"/>
      <c r="E637" s="123"/>
      <c r="F637" s="123"/>
      <c r="G637" s="123"/>
      <c r="H637" s="123"/>
      <c r="I637" s="123"/>
      <c r="J637" s="123"/>
      <c r="K637" s="123"/>
      <c r="L637" s="123"/>
      <c r="M637" s="123"/>
      <c r="N637" s="123"/>
      <c r="O637" s="123"/>
      <c r="P637" s="123"/>
      <c r="Q637" s="123"/>
      <c r="R637" s="306"/>
      <c r="S637" s="120"/>
      <c r="T637" s="122" t="s">
        <v>305</v>
      </c>
      <c r="U637" s="122"/>
      <c r="V637" s="123"/>
      <c r="W637" s="123"/>
      <c r="X637" s="123"/>
      <c r="Y637" s="123"/>
      <c r="Z637" s="123"/>
      <c r="AA637" s="123"/>
      <c r="AB637" s="123"/>
      <c r="AC637" s="123"/>
      <c r="AD637" s="123"/>
      <c r="AE637" s="123"/>
      <c r="AF637" s="123"/>
      <c r="AG637" s="123"/>
      <c r="AH637" s="123"/>
      <c r="AI637" s="123"/>
      <c r="AJ637" s="124"/>
      <c r="AK637" s="120"/>
      <c r="AL637" s="122" t="s">
        <v>305</v>
      </c>
      <c r="AM637" s="122"/>
      <c r="AN637" s="123"/>
      <c r="AO637" s="123"/>
      <c r="AP637" s="123"/>
      <c r="AQ637" s="123"/>
      <c r="AR637" s="123"/>
      <c r="AS637" s="123"/>
      <c r="AT637" s="123"/>
      <c r="AU637" s="123"/>
      <c r="AV637" s="123"/>
      <c r="AW637" s="123"/>
      <c r="AX637" s="123"/>
      <c r="AY637" s="123"/>
      <c r="AZ637" s="123"/>
      <c r="BA637" s="123"/>
      <c r="BB637" s="124"/>
      <c r="BC637" s="120"/>
      <c r="BD637" s="122" t="s">
        <v>305</v>
      </c>
      <c r="BE637" s="122"/>
      <c r="BF637" s="123"/>
      <c r="BG637" s="123"/>
      <c r="BH637" s="123"/>
      <c r="BI637" s="123"/>
      <c r="BJ637" s="123"/>
      <c r="BK637" s="123"/>
      <c r="BL637" s="123"/>
      <c r="BM637" s="123"/>
      <c r="BN637" s="123"/>
      <c r="BO637" s="123"/>
      <c r="BP637" s="123"/>
      <c r="BQ637" s="123"/>
      <c r="BR637" s="123"/>
      <c r="BS637" s="123"/>
      <c r="BT637" s="124"/>
    </row>
    <row r="638" spans="1:72" ht="12" customHeight="1">
      <c r="A638" s="120"/>
      <c r="B638" s="122" t="s">
        <v>306</v>
      </c>
      <c r="C638" s="122"/>
      <c r="D638" s="123"/>
      <c r="E638" s="123"/>
      <c r="F638" s="123"/>
      <c r="G638" s="123"/>
      <c r="H638" s="123"/>
      <c r="I638" s="123"/>
      <c r="J638" s="123"/>
      <c r="K638" s="123"/>
      <c r="L638" s="123"/>
      <c r="M638" s="123"/>
      <c r="N638" s="123"/>
      <c r="O638" s="123"/>
      <c r="P638" s="123"/>
      <c r="Q638" s="123"/>
      <c r="R638" s="306"/>
      <c r="S638" s="120"/>
      <c r="T638" s="122" t="s">
        <v>306</v>
      </c>
      <c r="U638" s="122"/>
      <c r="V638" s="123"/>
      <c r="W638" s="123"/>
      <c r="X638" s="123"/>
      <c r="Y638" s="123"/>
      <c r="Z638" s="123"/>
      <c r="AA638" s="123"/>
      <c r="AB638" s="123"/>
      <c r="AC638" s="123"/>
      <c r="AD638" s="123"/>
      <c r="AE638" s="123"/>
      <c r="AF638" s="123"/>
      <c r="AG638" s="123"/>
      <c r="AH638" s="123"/>
      <c r="AI638" s="123"/>
      <c r="AJ638" s="124"/>
      <c r="AK638" s="120"/>
      <c r="AL638" s="122" t="s">
        <v>306</v>
      </c>
      <c r="AM638" s="122"/>
      <c r="AN638" s="123"/>
      <c r="AO638" s="123"/>
      <c r="AP638" s="123"/>
      <c r="AQ638" s="123"/>
      <c r="AR638" s="123"/>
      <c r="AS638" s="123"/>
      <c r="AT638" s="123"/>
      <c r="AU638" s="123"/>
      <c r="AV638" s="123"/>
      <c r="AW638" s="123"/>
      <c r="AX638" s="123"/>
      <c r="AY638" s="123"/>
      <c r="AZ638" s="123"/>
      <c r="BA638" s="123"/>
      <c r="BB638" s="124"/>
      <c r="BC638" s="120"/>
      <c r="BD638" s="122" t="s">
        <v>306</v>
      </c>
      <c r="BE638" s="122"/>
      <c r="BF638" s="123"/>
      <c r="BG638" s="123"/>
      <c r="BH638" s="123"/>
      <c r="BI638" s="123"/>
      <c r="BJ638" s="123"/>
      <c r="BK638" s="123"/>
      <c r="BL638" s="123"/>
      <c r="BM638" s="123"/>
      <c r="BN638" s="123"/>
      <c r="BO638" s="123"/>
      <c r="BP638" s="123"/>
      <c r="BQ638" s="123"/>
      <c r="BR638" s="123"/>
      <c r="BS638" s="123"/>
      <c r="BT638" s="124"/>
    </row>
    <row r="639" spans="1:72" ht="12" customHeight="1">
      <c r="A639" s="120"/>
      <c r="B639" s="122" t="s">
        <v>307</v>
      </c>
      <c r="C639" s="122"/>
      <c r="D639" s="123"/>
      <c r="E639" s="123"/>
      <c r="F639" s="123"/>
      <c r="G639" s="123"/>
      <c r="H639" s="123"/>
      <c r="I639" s="123"/>
      <c r="J639" s="123"/>
      <c r="K639" s="123"/>
      <c r="L639" s="123"/>
      <c r="M639" s="123"/>
      <c r="N639" s="123"/>
      <c r="O639" s="123"/>
      <c r="P639" s="123"/>
      <c r="Q639" s="123"/>
      <c r="R639" s="306"/>
      <c r="S639" s="120"/>
      <c r="T639" s="122" t="s">
        <v>307</v>
      </c>
      <c r="U639" s="122"/>
      <c r="V639" s="123"/>
      <c r="W639" s="123"/>
      <c r="X639" s="123"/>
      <c r="Y639" s="123"/>
      <c r="Z639" s="123"/>
      <c r="AA639" s="123"/>
      <c r="AB639" s="123"/>
      <c r="AC639" s="123"/>
      <c r="AD639" s="123"/>
      <c r="AE639" s="123"/>
      <c r="AF639" s="123"/>
      <c r="AG639" s="123"/>
      <c r="AH639" s="123"/>
      <c r="AI639" s="123"/>
      <c r="AJ639" s="124"/>
      <c r="AK639" s="120"/>
      <c r="AL639" s="122" t="s">
        <v>307</v>
      </c>
      <c r="AM639" s="122"/>
      <c r="AN639" s="123"/>
      <c r="AO639" s="123"/>
      <c r="AP639" s="123"/>
      <c r="AQ639" s="123"/>
      <c r="AR639" s="123"/>
      <c r="AS639" s="123"/>
      <c r="AT639" s="123"/>
      <c r="AU639" s="123"/>
      <c r="AV639" s="123"/>
      <c r="AW639" s="123"/>
      <c r="AX639" s="123"/>
      <c r="AY639" s="123"/>
      <c r="AZ639" s="123"/>
      <c r="BA639" s="123"/>
      <c r="BB639" s="124"/>
      <c r="BC639" s="120"/>
      <c r="BD639" s="122" t="s">
        <v>307</v>
      </c>
      <c r="BE639" s="122"/>
      <c r="BF639" s="123"/>
      <c r="BG639" s="123"/>
      <c r="BH639" s="123"/>
      <c r="BI639" s="123"/>
      <c r="BJ639" s="123"/>
      <c r="BK639" s="123"/>
      <c r="BL639" s="123"/>
      <c r="BM639" s="123"/>
      <c r="BN639" s="123"/>
      <c r="BO639" s="123"/>
      <c r="BP639" s="123"/>
      <c r="BQ639" s="123"/>
      <c r="BR639" s="123"/>
      <c r="BS639" s="123"/>
      <c r="BT639" s="124"/>
    </row>
    <row r="640" spans="1:72" ht="12" customHeight="1">
      <c r="A640" s="120"/>
      <c r="B640" s="122" t="s">
        <v>308</v>
      </c>
      <c r="C640" s="157"/>
      <c r="D640" s="158"/>
      <c r="E640" s="158"/>
      <c r="F640" s="158"/>
      <c r="G640" s="158"/>
      <c r="H640" s="158"/>
      <c r="I640" s="158"/>
      <c r="J640" s="158"/>
      <c r="K640" s="158"/>
      <c r="L640" s="158"/>
      <c r="M640" s="158"/>
      <c r="N640" s="158"/>
      <c r="O640" s="158"/>
      <c r="P640" s="158"/>
      <c r="Q640" s="158"/>
      <c r="R640" s="158"/>
      <c r="S640" s="120"/>
      <c r="T640" s="122" t="s">
        <v>308</v>
      </c>
      <c r="U640" s="157"/>
      <c r="V640" s="158"/>
      <c r="W640" s="158"/>
      <c r="X640" s="158"/>
      <c r="Y640" s="158"/>
      <c r="Z640" s="158"/>
      <c r="AA640" s="158"/>
      <c r="AB640" s="158"/>
      <c r="AC640" s="158"/>
      <c r="AD640" s="158"/>
      <c r="AE640" s="158"/>
      <c r="AF640" s="158"/>
      <c r="AG640" s="158"/>
      <c r="AH640" s="158"/>
      <c r="AI640" s="158"/>
      <c r="AJ640" s="159"/>
      <c r="AK640" s="120"/>
      <c r="AL640" s="122" t="s">
        <v>308</v>
      </c>
      <c r="AM640" s="157"/>
      <c r="AN640" s="158"/>
      <c r="AO640" s="158"/>
      <c r="AP640" s="158"/>
      <c r="AQ640" s="158"/>
      <c r="AR640" s="158"/>
      <c r="AS640" s="158"/>
      <c r="AT640" s="158"/>
      <c r="AU640" s="158"/>
      <c r="AV640" s="158"/>
      <c r="AW640" s="158"/>
      <c r="AX640" s="158"/>
      <c r="AY640" s="158"/>
      <c r="AZ640" s="158"/>
      <c r="BA640" s="158"/>
      <c r="BB640" s="159"/>
      <c r="BC640" s="120"/>
      <c r="BD640" s="122" t="s">
        <v>308</v>
      </c>
      <c r="BE640" s="157"/>
      <c r="BF640" s="158"/>
      <c r="BG640" s="158"/>
      <c r="BH640" s="158"/>
      <c r="BI640" s="158"/>
      <c r="BJ640" s="158"/>
      <c r="BK640" s="158"/>
      <c r="BL640" s="158"/>
      <c r="BM640" s="158"/>
      <c r="BN640" s="158"/>
      <c r="BO640" s="158"/>
      <c r="BP640" s="158"/>
      <c r="BQ640" s="158"/>
      <c r="BR640" s="158"/>
      <c r="BS640" s="158"/>
      <c r="BT640" s="159"/>
    </row>
    <row r="641" spans="1:72" ht="12" customHeight="1">
      <c r="A641" s="120"/>
      <c r="B641" s="122" t="s">
        <v>309</v>
      </c>
      <c r="C641" s="157"/>
      <c r="D641" s="158"/>
      <c r="E641" s="158"/>
      <c r="F641" s="158"/>
      <c r="G641" s="158"/>
      <c r="H641" s="158"/>
      <c r="I641" s="158"/>
      <c r="J641" s="158"/>
      <c r="K641" s="158"/>
      <c r="L641" s="158"/>
      <c r="M641" s="158"/>
      <c r="N641" s="158"/>
      <c r="O641" s="158"/>
      <c r="P641" s="158"/>
      <c r="Q641" s="158"/>
      <c r="R641" s="158"/>
      <c r="S641" s="120"/>
      <c r="T641" s="122" t="s">
        <v>309</v>
      </c>
      <c r="U641" s="157"/>
      <c r="V641" s="158"/>
      <c r="W641" s="158"/>
      <c r="X641" s="158"/>
      <c r="Y641" s="158"/>
      <c r="Z641" s="158"/>
      <c r="AA641" s="158"/>
      <c r="AB641" s="158"/>
      <c r="AC641" s="158"/>
      <c r="AD641" s="158"/>
      <c r="AE641" s="158"/>
      <c r="AF641" s="158"/>
      <c r="AG641" s="158"/>
      <c r="AH641" s="158"/>
      <c r="AI641" s="158"/>
      <c r="AJ641" s="159"/>
      <c r="AK641" s="120"/>
      <c r="AL641" s="122" t="s">
        <v>309</v>
      </c>
      <c r="AM641" s="157"/>
      <c r="AN641" s="158"/>
      <c r="AO641" s="158"/>
      <c r="AP641" s="158"/>
      <c r="AQ641" s="158"/>
      <c r="AR641" s="158"/>
      <c r="AS641" s="158"/>
      <c r="AT641" s="158"/>
      <c r="AU641" s="158"/>
      <c r="AV641" s="158"/>
      <c r="AW641" s="158"/>
      <c r="AX641" s="158"/>
      <c r="AY641" s="158"/>
      <c r="AZ641" s="158"/>
      <c r="BA641" s="158"/>
      <c r="BB641" s="159"/>
      <c r="BC641" s="120"/>
      <c r="BD641" s="122" t="s">
        <v>309</v>
      </c>
      <c r="BE641" s="157"/>
      <c r="BF641" s="158"/>
      <c r="BG641" s="158"/>
      <c r="BH641" s="158"/>
      <c r="BI641" s="158"/>
      <c r="BJ641" s="158"/>
      <c r="BK641" s="158"/>
      <c r="BL641" s="158"/>
      <c r="BM641" s="158"/>
      <c r="BN641" s="158"/>
      <c r="BO641" s="158"/>
      <c r="BP641" s="158"/>
      <c r="BQ641" s="158"/>
      <c r="BR641" s="158"/>
      <c r="BS641" s="158"/>
      <c r="BT641" s="159"/>
    </row>
    <row r="642" spans="1:72" ht="12" customHeight="1">
      <c r="A642" s="120"/>
      <c r="B642" s="122" t="s">
        <v>48</v>
      </c>
      <c r="C642" s="157"/>
      <c r="D642" s="158"/>
      <c r="E642" s="158"/>
      <c r="F642" s="158"/>
      <c r="G642" s="158"/>
      <c r="H642" s="158"/>
      <c r="I642" s="158"/>
      <c r="J642" s="158"/>
      <c r="K642" s="158"/>
      <c r="L642" s="158"/>
      <c r="M642" s="158"/>
      <c r="N642" s="158"/>
      <c r="O642" s="158"/>
      <c r="P642" s="158"/>
      <c r="Q642" s="158"/>
      <c r="R642" s="158"/>
      <c r="S642" s="120"/>
      <c r="T642" s="122" t="s">
        <v>48</v>
      </c>
      <c r="U642" s="157"/>
      <c r="V642" s="158"/>
      <c r="W642" s="158"/>
      <c r="X642" s="158"/>
      <c r="Y642" s="158"/>
      <c r="Z642" s="158"/>
      <c r="AA642" s="158"/>
      <c r="AB642" s="158"/>
      <c r="AC642" s="158"/>
      <c r="AD642" s="158"/>
      <c r="AE642" s="158"/>
      <c r="AF642" s="158"/>
      <c r="AG642" s="158"/>
      <c r="AH642" s="158"/>
      <c r="AI642" s="158"/>
      <c r="AJ642" s="159"/>
      <c r="AK642" s="120"/>
      <c r="AL642" s="122" t="s">
        <v>48</v>
      </c>
      <c r="AM642" s="157"/>
      <c r="AN642" s="158"/>
      <c r="AO642" s="158"/>
      <c r="AP642" s="158"/>
      <c r="AQ642" s="158"/>
      <c r="AR642" s="158"/>
      <c r="AS642" s="158"/>
      <c r="AT642" s="158"/>
      <c r="AU642" s="158"/>
      <c r="AV642" s="158"/>
      <c r="AW642" s="158"/>
      <c r="AX642" s="158"/>
      <c r="AY642" s="158"/>
      <c r="AZ642" s="158"/>
      <c r="BA642" s="158"/>
      <c r="BB642" s="159"/>
      <c r="BC642" s="120"/>
      <c r="BD642" s="122" t="s">
        <v>48</v>
      </c>
      <c r="BE642" s="157"/>
      <c r="BF642" s="158"/>
      <c r="BG642" s="158"/>
      <c r="BH642" s="158"/>
      <c r="BI642" s="158"/>
      <c r="BJ642" s="158"/>
      <c r="BK642" s="158"/>
      <c r="BL642" s="158"/>
      <c r="BM642" s="158"/>
      <c r="BN642" s="158"/>
      <c r="BO642" s="158"/>
      <c r="BP642" s="158"/>
      <c r="BQ642" s="158"/>
      <c r="BR642" s="158"/>
      <c r="BS642" s="158"/>
      <c r="BT642" s="159"/>
    </row>
    <row r="643" spans="1:72" ht="12" customHeight="1">
      <c r="A643" s="120"/>
      <c r="B643" s="122" t="s">
        <v>49</v>
      </c>
      <c r="C643" s="157"/>
      <c r="D643" s="158"/>
      <c r="E643" s="158"/>
      <c r="F643" s="158"/>
      <c r="G643" s="158"/>
      <c r="H643" s="158"/>
      <c r="I643" s="158"/>
      <c r="J643" s="158"/>
      <c r="K643" s="158"/>
      <c r="L643" s="158"/>
      <c r="M643" s="158"/>
      <c r="N643" s="158"/>
      <c r="O643" s="158"/>
      <c r="P643" s="158"/>
      <c r="Q643" s="158"/>
      <c r="R643" s="158"/>
      <c r="S643" s="120"/>
      <c r="T643" s="122" t="s">
        <v>49</v>
      </c>
      <c r="U643" s="157"/>
      <c r="V643" s="158"/>
      <c r="W643" s="158"/>
      <c r="X643" s="158"/>
      <c r="Y643" s="158"/>
      <c r="Z643" s="158"/>
      <c r="AA643" s="158"/>
      <c r="AB643" s="158"/>
      <c r="AC643" s="158"/>
      <c r="AD643" s="158"/>
      <c r="AE643" s="158"/>
      <c r="AF643" s="158"/>
      <c r="AG643" s="158"/>
      <c r="AH643" s="158"/>
      <c r="AI643" s="158"/>
      <c r="AJ643" s="159"/>
      <c r="AK643" s="120"/>
      <c r="AL643" s="122" t="s">
        <v>49</v>
      </c>
      <c r="AM643" s="157"/>
      <c r="AN643" s="158"/>
      <c r="AO643" s="158"/>
      <c r="AP643" s="158"/>
      <c r="AQ643" s="158"/>
      <c r="AR643" s="158"/>
      <c r="AS643" s="158"/>
      <c r="AT643" s="158"/>
      <c r="AU643" s="158"/>
      <c r="AV643" s="158"/>
      <c r="AW643" s="158"/>
      <c r="AX643" s="158"/>
      <c r="AY643" s="158"/>
      <c r="AZ643" s="158"/>
      <c r="BA643" s="158"/>
      <c r="BB643" s="159"/>
      <c r="BC643" s="120"/>
      <c r="BD643" s="122" t="s">
        <v>49</v>
      </c>
      <c r="BE643" s="157"/>
      <c r="BF643" s="158"/>
      <c r="BG643" s="158"/>
      <c r="BH643" s="158"/>
      <c r="BI643" s="158"/>
      <c r="BJ643" s="158"/>
      <c r="BK643" s="158"/>
      <c r="BL643" s="158"/>
      <c r="BM643" s="158"/>
      <c r="BN643" s="158"/>
      <c r="BO643" s="158"/>
      <c r="BP643" s="158"/>
      <c r="BQ643" s="158"/>
      <c r="BR643" s="158"/>
      <c r="BS643" s="158"/>
      <c r="BT643" s="159"/>
    </row>
    <row r="644" spans="1:72" ht="12" customHeight="1">
      <c r="A644" s="120"/>
      <c r="B644" s="138" t="s">
        <v>310</v>
      </c>
      <c r="C644" s="126"/>
      <c r="D644" s="101">
        <f t="shared" ref="D644:F644" si="18">SUM(V644,AN644)</f>
        <v>2</v>
      </c>
      <c r="E644" s="101">
        <f t="shared" si="18"/>
        <v>0</v>
      </c>
      <c r="F644" s="101">
        <f t="shared" si="18"/>
        <v>2</v>
      </c>
      <c r="G644" s="101"/>
      <c r="H644" s="101">
        <f>SUM(Z644,AR644)</f>
        <v>2</v>
      </c>
      <c r="I644" s="101"/>
      <c r="J644" s="101"/>
      <c r="K644" s="101"/>
      <c r="L644" s="101"/>
      <c r="M644" s="101"/>
      <c r="N644" s="101"/>
      <c r="O644" s="101"/>
      <c r="P644" s="101"/>
      <c r="Q644" s="101"/>
      <c r="R644" s="101"/>
      <c r="S644" s="120"/>
      <c r="T644" s="138" t="s">
        <v>310</v>
      </c>
      <c r="U644" s="126"/>
      <c r="V644" s="101">
        <v>2</v>
      </c>
      <c r="W644" s="101"/>
      <c r="X644" s="101">
        <v>2</v>
      </c>
      <c r="Y644" s="101"/>
      <c r="Z644" s="101">
        <v>2</v>
      </c>
      <c r="AA644" s="101"/>
      <c r="AB644" s="101"/>
      <c r="AC644" s="101"/>
      <c r="AD644" s="101"/>
      <c r="AE644" s="101"/>
      <c r="AF644" s="101"/>
      <c r="AG644" s="101"/>
      <c r="AH644" s="101"/>
      <c r="AI644" s="101"/>
      <c r="AJ644" s="128"/>
      <c r="AK644" s="120"/>
      <c r="AL644" s="138" t="s">
        <v>310</v>
      </c>
      <c r="AM644" s="126"/>
      <c r="AN644" s="101"/>
      <c r="AO644" s="101"/>
      <c r="AP644" s="101"/>
      <c r="AQ644" s="101"/>
      <c r="AR644" s="101"/>
      <c r="AS644" s="101"/>
      <c r="AT644" s="101"/>
      <c r="AU644" s="101"/>
      <c r="AV644" s="101"/>
      <c r="AW644" s="101"/>
      <c r="AX644" s="101"/>
      <c r="AY644" s="101"/>
      <c r="AZ644" s="101"/>
      <c r="BA644" s="101"/>
      <c r="BB644" s="128"/>
      <c r="BC644" s="120"/>
      <c r="BD644" s="116" t="s">
        <v>310</v>
      </c>
      <c r="BE644" s="126"/>
      <c r="BF644" s="101"/>
      <c r="BG644" s="101"/>
      <c r="BH644" s="101"/>
      <c r="BI644" s="101"/>
      <c r="BJ644" s="101"/>
      <c r="BK644" s="101"/>
      <c r="BL644" s="101"/>
      <c r="BM644" s="101"/>
      <c r="BN644" s="101"/>
      <c r="BO644" s="101"/>
      <c r="BP644" s="101"/>
      <c r="BQ644" s="101"/>
      <c r="BR644" s="101"/>
      <c r="BS644" s="101"/>
      <c r="BT644" s="128"/>
    </row>
    <row r="645" spans="1:72" ht="12" customHeight="1">
      <c r="A645" s="120"/>
      <c r="B645" s="138" t="s">
        <v>311</v>
      </c>
      <c r="C645" s="126"/>
      <c r="D645" s="101"/>
      <c r="E645" s="101"/>
      <c r="F645" s="101"/>
      <c r="G645" s="101"/>
      <c r="H645" s="101"/>
      <c r="I645" s="101"/>
      <c r="J645" s="101"/>
      <c r="K645" s="101"/>
      <c r="L645" s="101"/>
      <c r="M645" s="101"/>
      <c r="N645" s="101"/>
      <c r="O645" s="101"/>
      <c r="P645" s="101"/>
      <c r="Q645" s="101"/>
      <c r="R645" s="101"/>
      <c r="S645" s="120"/>
      <c r="T645" s="138" t="s">
        <v>311</v>
      </c>
      <c r="U645" s="126"/>
      <c r="V645" s="101"/>
      <c r="W645" s="101"/>
      <c r="X645" s="101"/>
      <c r="Y645" s="101"/>
      <c r="Z645" s="101"/>
      <c r="AA645" s="101"/>
      <c r="AB645" s="101"/>
      <c r="AC645" s="101"/>
      <c r="AD645" s="101"/>
      <c r="AE645" s="101"/>
      <c r="AF645" s="101"/>
      <c r="AG645" s="101"/>
      <c r="AH645" s="101"/>
      <c r="AI645" s="101"/>
      <c r="AJ645" s="128"/>
      <c r="AK645" s="120"/>
      <c r="AL645" s="138" t="s">
        <v>311</v>
      </c>
      <c r="AM645" s="126"/>
      <c r="AN645" s="101"/>
      <c r="AO645" s="101"/>
      <c r="AP645" s="101"/>
      <c r="AQ645" s="101"/>
      <c r="AR645" s="101"/>
      <c r="AS645" s="101"/>
      <c r="AT645" s="101"/>
      <c r="AU645" s="101"/>
      <c r="AV645" s="101"/>
      <c r="AW645" s="101"/>
      <c r="AX645" s="101"/>
      <c r="AY645" s="101"/>
      <c r="AZ645" s="101"/>
      <c r="BA645" s="101"/>
      <c r="BB645" s="128"/>
      <c r="BC645" s="120"/>
      <c r="BD645" s="116" t="s">
        <v>311</v>
      </c>
      <c r="BE645" s="126"/>
      <c r="BF645" s="101"/>
      <c r="BG645" s="101"/>
      <c r="BH645" s="101"/>
      <c r="BI645" s="101"/>
      <c r="BJ645" s="101"/>
      <c r="BK645" s="101"/>
      <c r="BL645" s="101"/>
      <c r="BM645" s="101"/>
      <c r="BN645" s="101"/>
      <c r="BO645" s="101"/>
      <c r="BP645" s="101"/>
      <c r="BQ645" s="101"/>
      <c r="BR645" s="101"/>
      <c r="BS645" s="101"/>
      <c r="BT645" s="128"/>
    </row>
    <row r="646" spans="1:72" ht="12" customHeight="1">
      <c r="A646" s="120"/>
      <c r="B646" s="138" t="s">
        <v>312</v>
      </c>
      <c r="C646" s="126"/>
      <c r="D646" s="101"/>
      <c r="E646" s="101"/>
      <c r="F646" s="101"/>
      <c r="G646" s="101"/>
      <c r="H646" s="101"/>
      <c r="I646" s="101"/>
      <c r="J646" s="101"/>
      <c r="K646" s="101"/>
      <c r="L646" s="101"/>
      <c r="M646" s="101"/>
      <c r="N646" s="101"/>
      <c r="O646" s="101"/>
      <c r="P646" s="101"/>
      <c r="Q646" s="101"/>
      <c r="R646" s="101"/>
      <c r="S646" s="120"/>
      <c r="T646" s="138" t="s">
        <v>312</v>
      </c>
      <c r="U646" s="126"/>
      <c r="V646" s="101"/>
      <c r="W646" s="101"/>
      <c r="X646" s="101"/>
      <c r="Y646" s="101"/>
      <c r="Z646" s="101"/>
      <c r="AA646" s="101"/>
      <c r="AB646" s="101"/>
      <c r="AC646" s="101"/>
      <c r="AD646" s="101"/>
      <c r="AE646" s="101"/>
      <c r="AF646" s="101"/>
      <c r="AG646" s="101"/>
      <c r="AH646" s="101"/>
      <c r="AI646" s="101"/>
      <c r="AJ646" s="128"/>
      <c r="AK646" s="120"/>
      <c r="AL646" s="138" t="s">
        <v>312</v>
      </c>
      <c r="AM646" s="126"/>
      <c r="AN646" s="101"/>
      <c r="AO646" s="101"/>
      <c r="AP646" s="101"/>
      <c r="AQ646" s="101"/>
      <c r="AR646" s="101"/>
      <c r="AS646" s="101"/>
      <c r="AT646" s="101"/>
      <c r="AU646" s="101"/>
      <c r="AV646" s="101"/>
      <c r="AW646" s="101"/>
      <c r="AX646" s="101"/>
      <c r="AY646" s="101"/>
      <c r="AZ646" s="101"/>
      <c r="BA646" s="101"/>
      <c r="BB646" s="128"/>
      <c r="BC646" s="120"/>
      <c r="BD646" s="116" t="s">
        <v>312</v>
      </c>
      <c r="BE646" s="126"/>
      <c r="BF646" s="101"/>
      <c r="BG646" s="101"/>
      <c r="BH646" s="101"/>
      <c r="BI646" s="101"/>
      <c r="BJ646" s="101"/>
      <c r="BK646" s="101"/>
      <c r="BL646" s="101"/>
      <c r="BM646" s="101"/>
      <c r="BN646" s="101"/>
      <c r="BO646" s="101"/>
      <c r="BP646" s="101"/>
      <c r="BQ646" s="101"/>
      <c r="BR646" s="101"/>
      <c r="BS646" s="101"/>
      <c r="BT646" s="128"/>
    </row>
    <row r="647" spans="1:72" ht="12" customHeight="1">
      <c r="A647" s="120"/>
      <c r="B647" s="138" t="s">
        <v>313</v>
      </c>
      <c r="C647" s="126"/>
      <c r="D647" s="101"/>
      <c r="E647" s="101"/>
      <c r="F647" s="101"/>
      <c r="G647" s="101"/>
      <c r="H647" s="101"/>
      <c r="I647" s="101"/>
      <c r="J647" s="101"/>
      <c r="K647" s="101"/>
      <c r="L647" s="101"/>
      <c r="M647" s="101"/>
      <c r="N647" s="101"/>
      <c r="O647" s="101"/>
      <c r="P647" s="101"/>
      <c r="Q647" s="101"/>
      <c r="R647" s="101"/>
      <c r="S647" s="120"/>
      <c r="T647" s="138" t="s">
        <v>313</v>
      </c>
      <c r="U647" s="126"/>
      <c r="V647" s="101"/>
      <c r="W647" s="101"/>
      <c r="X647" s="101"/>
      <c r="Y647" s="101"/>
      <c r="Z647" s="101"/>
      <c r="AA647" s="101"/>
      <c r="AB647" s="101"/>
      <c r="AC647" s="101"/>
      <c r="AD647" s="101"/>
      <c r="AE647" s="101"/>
      <c r="AF647" s="101"/>
      <c r="AG647" s="101"/>
      <c r="AH647" s="101"/>
      <c r="AI647" s="101"/>
      <c r="AJ647" s="128"/>
      <c r="AK647" s="120"/>
      <c r="AL647" s="138" t="s">
        <v>313</v>
      </c>
      <c r="AM647" s="126"/>
      <c r="AN647" s="101"/>
      <c r="AO647" s="101"/>
      <c r="AP647" s="101"/>
      <c r="AQ647" s="101"/>
      <c r="AR647" s="101"/>
      <c r="AS647" s="101"/>
      <c r="AT647" s="101"/>
      <c r="AU647" s="101"/>
      <c r="AV647" s="101"/>
      <c r="AW647" s="101"/>
      <c r="AX647" s="101"/>
      <c r="AY647" s="101"/>
      <c r="AZ647" s="101"/>
      <c r="BA647" s="101"/>
      <c r="BB647" s="128"/>
      <c r="BC647" s="120"/>
      <c r="BD647" s="116" t="s">
        <v>313</v>
      </c>
      <c r="BE647" s="126"/>
      <c r="BF647" s="101"/>
      <c r="BG647" s="101"/>
      <c r="BH647" s="101"/>
      <c r="BI647" s="101"/>
      <c r="BJ647" s="101"/>
      <c r="BK647" s="101"/>
      <c r="BL647" s="101"/>
      <c r="BM647" s="101"/>
      <c r="BN647" s="101"/>
      <c r="BO647" s="101"/>
      <c r="BP647" s="101"/>
      <c r="BQ647" s="101"/>
      <c r="BR647" s="101"/>
      <c r="BS647" s="101"/>
      <c r="BT647" s="128"/>
    </row>
    <row r="648" spans="1:72" ht="12" customHeight="1">
      <c r="A648" s="120"/>
      <c r="B648" s="121" t="s">
        <v>37</v>
      </c>
      <c r="C648" s="122"/>
      <c r="D648" s="123"/>
      <c r="E648" s="123"/>
      <c r="F648" s="123"/>
      <c r="G648" s="123"/>
      <c r="H648" s="123"/>
      <c r="I648" s="123"/>
      <c r="J648" s="123"/>
      <c r="K648" s="123"/>
      <c r="L648" s="123"/>
      <c r="M648" s="123"/>
      <c r="N648" s="123"/>
      <c r="O648" s="123"/>
      <c r="P648" s="123"/>
      <c r="Q648" s="123"/>
      <c r="R648" s="306"/>
      <c r="S648" s="120"/>
      <c r="T648" s="121" t="s">
        <v>37</v>
      </c>
      <c r="U648" s="122"/>
      <c r="V648" s="123"/>
      <c r="W648" s="123"/>
      <c r="X648" s="123"/>
      <c r="Y648" s="123"/>
      <c r="Z648" s="123"/>
      <c r="AA648" s="123"/>
      <c r="AB648" s="123"/>
      <c r="AC648" s="123"/>
      <c r="AD648" s="123"/>
      <c r="AE648" s="123"/>
      <c r="AF648" s="123"/>
      <c r="AG648" s="123"/>
      <c r="AH648" s="123"/>
      <c r="AI648" s="123"/>
      <c r="AJ648" s="124"/>
      <c r="AK648" s="120"/>
      <c r="AL648" s="121" t="s">
        <v>37</v>
      </c>
      <c r="AM648" s="122"/>
      <c r="AN648" s="123"/>
      <c r="AO648" s="123"/>
      <c r="AP648" s="123"/>
      <c r="AQ648" s="123"/>
      <c r="AR648" s="123"/>
      <c r="AS648" s="123"/>
      <c r="AT648" s="123"/>
      <c r="AU648" s="123"/>
      <c r="AV648" s="123"/>
      <c r="AW648" s="123"/>
      <c r="AX648" s="123"/>
      <c r="AY648" s="123"/>
      <c r="AZ648" s="123"/>
      <c r="BA648" s="123"/>
      <c r="BB648" s="124"/>
      <c r="BC648" s="120"/>
      <c r="BD648" s="121" t="s">
        <v>37</v>
      </c>
      <c r="BE648" s="122"/>
      <c r="BF648" s="123"/>
      <c r="BG648" s="123"/>
      <c r="BH648" s="123"/>
      <c r="BI648" s="123"/>
      <c r="BJ648" s="123"/>
      <c r="BK648" s="123"/>
      <c r="BL648" s="123"/>
      <c r="BM648" s="123"/>
      <c r="BN648" s="123"/>
      <c r="BO648" s="123"/>
      <c r="BP648" s="123"/>
      <c r="BQ648" s="123"/>
      <c r="BR648" s="123"/>
      <c r="BS648" s="123"/>
      <c r="BT648" s="124"/>
    </row>
    <row r="649" spans="1:72" ht="12" customHeight="1">
      <c r="A649" s="120"/>
      <c r="B649" s="121" t="s">
        <v>38</v>
      </c>
      <c r="C649" s="122"/>
      <c r="D649" s="123"/>
      <c r="E649" s="123"/>
      <c r="F649" s="123"/>
      <c r="G649" s="123"/>
      <c r="H649" s="123"/>
      <c r="I649" s="123"/>
      <c r="J649" s="123"/>
      <c r="K649" s="123"/>
      <c r="L649" s="123"/>
      <c r="M649" s="123"/>
      <c r="N649" s="123"/>
      <c r="O649" s="123"/>
      <c r="P649" s="123"/>
      <c r="Q649" s="123"/>
      <c r="R649" s="306"/>
      <c r="S649" s="120"/>
      <c r="T649" s="121" t="s">
        <v>38</v>
      </c>
      <c r="U649" s="122"/>
      <c r="V649" s="123"/>
      <c r="W649" s="123"/>
      <c r="X649" s="123"/>
      <c r="Y649" s="123"/>
      <c r="Z649" s="123"/>
      <c r="AA649" s="123"/>
      <c r="AB649" s="123"/>
      <c r="AC649" s="123"/>
      <c r="AD649" s="123"/>
      <c r="AE649" s="123"/>
      <c r="AF649" s="123"/>
      <c r="AG649" s="123"/>
      <c r="AH649" s="123"/>
      <c r="AI649" s="123"/>
      <c r="AJ649" s="124"/>
      <c r="AK649" s="120"/>
      <c r="AL649" s="121" t="s">
        <v>38</v>
      </c>
      <c r="AM649" s="122"/>
      <c r="AN649" s="123"/>
      <c r="AO649" s="123"/>
      <c r="AP649" s="123"/>
      <c r="AQ649" s="123"/>
      <c r="AR649" s="123"/>
      <c r="AS649" s="123"/>
      <c r="AT649" s="123"/>
      <c r="AU649" s="123"/>
      <c r="AV649" s="123"/>
      <c r="AW649" s="123"/>
      <c r="AX649" s="123"/>
      <c r="AY649" s="123"/>
      <c r="AZ649" s="123"/>
      <c r="BA649" s="123"/>
      <c r="BB649" s="124"/>
      <c r="BC649" s="120"/>
      <c r="BD649" s="121" t="s">
        <v>38</v>
      </c>
      <c r="BE649" s="122"/>
      <c r="BF649" s="123"/>
      <c r="BG649" s="123"/>
      <c r="BH649" s="123"/>
      <c r="BI649" s="123"/>
      <c r="BJ649" s="123"/>
      <c r="BK649" s="123"/>
      <c r="BL649" s="123"/>
      <c r="BM649" s="123"/>
      <c r="BN649" s="123"/>
      <c r="BO649" s="123"/>
      <c r="BP649" s="123"/>
      <c r="BQ649" s="123"/>
      <c r="BR649" s="123"/>
      <c r="BS649" s="123"/>
      <c r="BT649" s="124"/>
    </row>
    <row r="650" spans="1:72" ht="12" customHeight="1">
      <c r="A650" s="120"/>
      <c r="B650" s="121" t="s">
        <v>39</v>
      </c>
      <c r="C650" s="122"/>
      <c r="D650" s="123"/>
      <c r="E650" s="123"/>
      <c r="F650" s="123"/>
      <c r="G650" s="123"/>
      <c r="H650" s="123"/>
      <c r="I650" s="123"/>
      <c r="J650" s="123"/>
      <c r="K650" s="123"/>
      <c r="L650" s="123"/>
      <c r="M650" s="123"/>
      <c r="N650" s="123"/>
      <c r="O650" s="123"/>
      <c r="P650" s="123"/>
      <c r="Q650" s="123"/>
      <c r="R650" s="306"/>
      <c r="S650" s="120"/>
      <c r="T650" s="121" t="s">
        <v>39</v>
      </c>
      <c r="U650" s="122"/>
      <c r="V650" s="123"/>
      <c r="W650" s="123"/>
      <c r="X650" s="123"/>
      <c r="Y650" s="123"/>
      <c r="Z650" s="123"/>
      <c r="AA650" s="123"/>
      <c r="AB650" s="123"/>
      <c r="AC650" s="123"/>
      <c r="AD650" s="123"/>
      <c r="AE650" s="123"/>
      <c r="AF650" s="123"/>
      <c r="AG650" s="123"/>
      <c r="AH650" s="123"/>
      <c r="AI650" s="123"/>
      <c r="AJ650" s="124"/>
      <c r="AK650" s="120"/>
      <c r="AL650" s="121" t="s">
        <v>39</v>
      </c>
      <c r="AM650" s="122"/>
      <c r="AN650" s="123"/>
      <c r="AO650" s="123"/>
      <c r="AP650" s="123"/>
      <c r="AQ650" s="123"/>
      <c r="AR650" s="123"/>
      <c r="AS650" s="123"/>
      <c r="AT650" s="123"/>
      <c r="AU650" s="123"/>
      <c r="AV650" s="123"/>
      <c r="AW650" s="123"/>
      <c r="AX650" s="123"/>
      <c r="AY650" s="123"/>
      <c r="AZ650" s="123"/>
      <c r="BA650" s="123"/>
      <c r="BB650" s="124"/>
      <c r="BC650" s="120"/>
      <c r="BD650" s="121" t="s">
        <v>39</v>
      </c>
      <c r="BE650" s="122"/>
      <c r="BF650" s="123"/>
      <c r="BG650" s="123"/>
      <c r="BH650" s="123"/>
      <c r="BI650" s="123"/>
      <c r="BJ650" s="123"/>
      <c r="BK650" s="123"/>
      <c r="BL650" s="123"/>
      <c r="BM650" s="123"/>
      <c r="BN650" s="123"/>
      <c r="BO650" s="123"/>
      <c r="BP650" s="123"/>
      <c r="BQ650" s="123"/>
      <c r="BR650" s="123"/>
      <c r="BS650" s="123"/>
      <c r="BT650" s="124"/>
    </row>
    <row r="651" spans="1:72" ht="12" customHeight="1">
      <c r="A651" s="120"/>
      <c r="B651" s="121" t="s">
        <v>40</v>
      </c>
      <c r="C651" s="122"/>
      <c r="D651" s="123"/>
      <c r="E651" s="123"/>
      <c r="F651" s="123"/>
      <c r="G651" s="123"/>
      <c r="H651" s="123"/>
      <c r="I651" s="123"/>
      <c r="J651" s="123"/>
      <c r="K651" s="123"/>
      <c r="L651" s="123"/>
      <c r="M651" s="123"/>
      <c r="N651" s="123"/>
      <c r="O651" s="123"/>
      <c r="P651" s="123"/>
      <c r="Q651" s="123"/>
      <c r="R651" s="306"/>
      <c r="S651" s="120"/>
      <c r="T651" s="121" t="s">
        <v>40</v>
      </c>
      <c r="U651" s="122"/>
      <c r="V651" s="123"/>
      <c r="W651" s="123"/>
      <c r="X651" s="123"/>
      <c r="Y651" s="123"/>
      <c r="Z651" s="123"/>
      <c r="AA651" s="123"/>
      <c r="AB651" s="123"/>
      <c r="AC651" s="123"/>
      <c r="AD651" s="123"/>
      <c r="AE651" s="123"/>
      <c r="AF651" s="123"/>
      <c r="AG651" s="123"/>
      <c r="AH651" s="123"/>
      <c r="AI651" s="123"/>
      <c r="AJ651" s="124"/>
      <c r="AK651" s="120"/>
      <c r="AL651" s="121" t="s">
        <v>40</v>
      </c>
      <c r="AM651" s="122"/>
      <c r="AN651" s="123"/>
      <c r="AO651" s="123"/>
      <c r="AP651" s="123"/>
      <c r="AQ651" s="123"/>
      <c r="AR651" s="123"/>
      <c r="AS651" s="123"/>
      <c r="AT651" s="123"/>
      <c r="AU651" s="123"/>
      <c r="AV651" s="123"/>
      <c r="AW651" s="123"/>
      <c r="AX651" s="123"/>
      <c r="AY651" s="123"/>
      <c r="AZ651" s="123"/>
      <c r="BA651" s="123"/>
      <c r="BB651" s="124"/>
      <c r="BC651" s="120"/>
      <c r="BD651" s="121" t="s">
        <v>40</v>
      </c>
      <c r="BE651" s="122"/>
      <c r="BF651" s="123"/>
      <c r="BG651" s="123"/>
      <c r="BH651" s="123"/>
      <c r="BI651" s="123"/>
      <c r="BJ651" s="123"/>
      <c r="BK651" s="123"/>
      <c r="BL651" s="123"/>
      <c r="BM651" s="123"/>
      <c r="BN651" s="123"/>
      <c r="BO651" s="123"/>
      <c r="BP651" s="123"/>
      <c r="BQ651" s="123"/>
      <c r="BR651" s="123"/>
      <c r="BS651" s="123"/>
      <c r="BT651" s="124"/>
    </row>
    <row r="652" spans="1:72" ht="12" customHeight="1">
      <c r="A652" s="120"/>
      <c r="B652" s="184" t="s">
        <v>41</v>
      </c>
      <c r="C652" s="160"/>
      <c r="D652" s="161"/>
      <c r="E652" s="161"/>
      <c r="F652" s="161"/>
      <c r="G652" s="161"/>
      <c r="H652" s="161"/>
      <c r="I652" s="161"/>
      <c r="J652" s="161"/>
      <c r="K652" s="161"/>
      <c r="L652" s="161"/>
      <c r="M652" s="161"/>
      <c r="N652" s="161"/>
      <c r="O652" s="161"/>
      <c r="P652" s="161"/>
      <c r="Q652" s="161"/>
      <c r="R652" s="307"/>
      <c r="S652" s="129"/>
      <c r="T652" s="308" t="s">
        <v>41</v>
      </c>
      <c r="U652" s="309"/>
      <c r="V652" s="310"/>
      <c r="W652" s="310"/>
      <c r="X652" s="310"/>
      <c r="Y652" s="310"/>
      <c r="Z652" s="310"/>
      <c r="AA652" s="310"/>
      <c r="AB652" s="310"/>
      <c r="AC652" s="310"/>
      <c r="AD652" s="310"/>
      <c r="AE652" s="310"/>
      <c r="AF652" s="310"/>
      <c r="AG652" s="310"/>
      <c r="AH652" s="310"/>
      <c r="AI652" s="310"/>
      <c r="AJ652" s="311"/>
      <c r="AK652" s="129"/>
      <c r="AL652" s="308" t="s">
        <v>41</v>
      </c>
      <c r="AM652" s="309"/>
      <c r="AN652" s="310"/>
      <c r="AO652" s="310"/>
      <c r="AP652" s="310"/>
      <c r="AQ652" s="310"/>
      <c r="AR652" s="310"/>
      <c r="AS652" s="310"/>
      <c r="AT652" s="310"/>
      <c r="AU652" s="310"/>
      <c r="AV652" s="310"/>
      <c r="AW652" s="310"/>
      <c r="AX652" s="310"/>
      <c r="AY652" s="310"/>
      <c r="AZ652" s="310"/>
      <c r="BA652" s="310"/>
      <c r="BB652" s="311"/>
      <c r="BC652" s="129"/>
      <c r="BD652" s="308" t="s">
        <v>41</v>
      </c>
      <c r="BE652" s="309"/>
      <c r="BF652" s="310"/>
      <c r="BG652" s="310"/>
      <c r="BH652" s="310"/>
      <c r="BI652" s="310"/>
      <c r="BJ652" s="310"/>
      <c r="BK652" s="310"/>
      <c r="BL652" s="310"/>
      <c r="BM652" s="310"/>
      <c r="BN652" s="310"/>
      <c r="BO652" s="310"/>
      <c r="BP652" s="310"/>
      <c r="BQ652" s="310"/>
      <c r="BR652" s="310"/>
      <c r="BS652" s="310"/>
      <c r="BT652" s="311"/>
    </row>
    <row r="653" spans="1:72" ht="12" customHeight="1">
      <c r="A653" s="142" t="s">
        <v>227</v>
      </c>
      <c r="B653" s="181" t="s">
        <v>214</v>
      </c>
      <c r="C653" s="182">
        <v>13</v>
      </c>
      <c r="D653" s="117">
        <v>38</v>
      </c>
      <c r="E653" s="117">
        <v>26</v>
      </c>
      <c r="F653" s="117">
        <v>9</v>
      </c>
      <c r="G653" s="117">
        <v>13</v>
      </c>
      <c r="H653" s="117">
        <v>11</v>
      </c>
      <c r="I653" s="117">
        <v>30</v>
      </c>
      <c r="J653" s="117">
        <v>21</v>
      </c>
      <c r="K653" s="117">
        <v>21</v>
      </c>
      <c r="L653" s="117">
        <v>8</v>
      </c>
      <c r="M653" s="117">
        <v>10</v>
      </c>
      <c r="N653" s="117">
        <v>7</v>
      </c>
      <c r="O653" s="117">
        <v>37</v>
      </c>
      <c r="P653" s="117">
        <v>10</v>
      </c>
      <c r="Q653" s="117">
        <v>6</v>
      </c>
      <c r="R653" s="119"/>
      <c r="S653" s="101"/>
      <c r="T653" s="101"/>
      <c r="U653" s="101"/>
      <c r="V653" s="101"/>
      <c r="W653" s="101"/>
      <c r="X653" s="101"/>
      <c r="Y653" s="101"/>
      <c r="Z653" s="101"/>
      <c r="AA653" s="101"/>
      <c r="AB653" s="101"/>
      <c r="AC653" s="101"/>
      <c r="AD653" s="101"/>
      <c r="AE653" s="101"/>
      <c r="AF653" s="101"/>
      <c r="AG653" s="101"/>
      <c r="AH653" s="101"/>
      <c r="AI653" s="101"/>
      <c r="AJ653" s="101"/>
      <c r="AK653" s="101"/>
      <c r="AL653" s="101"/>
      <c r="AM653" s="101"/>
      <c r="AN653" s="101"/>
      <c r="AO653" s="101"/>
      <c r="AP653" s="101"/>
      <c r="AQ653" s="101"/>
      <c r="AR653" s="101"/>
      <c r="AS653" s="101"/>
      <c r="AT653" s="101"/>
      <c r="AU653" s="101"/>
      <c r="AV653" s="101"/>
      <c r="AW653" s="101"/>
      <c r="AX653" s="101"/>
      <c r="AY653" s="101"/>
      <c r="AZ653" s="101"/>
      <c r="BA653" s="101"/>
      <c r="BB653" s="101"/>
      <c r="BC653" s="101"/>
      <c r="BD653" s="101"/>
      <c r="BE653" s="101"/>
      <c r="BF653" s="101"/>
      <c r="BG653" s="101"/>
      <c r="BH653" s="101"/>
      <c r="BI653" s="101"/>
      <c r="BJ653" s="101"/>
      <c r="BK653" s="101"/>
      <c r="BL653" s="101"/>
      <c r="BM653" s="101"/>
      <c r="BN653" s="101"/>
      <c r="BO653" s="101"/>
      <c r="BP653" s="101"/>
      <c r="BQ653" s="101"/>
      <c r="BR653" s="101"/>
      <c r="BS653" s="101"/>
      <c r="BT653" s="101"/>
    </row>
    <row r="654" spans="1:72" ht="12" customHeight="1">
      <c r="A654" s="120"/>
      <c r="B654" s="116" t="s">
        <v>242</v>
      </c>
      <c r="C654" s="126"/>
      <c r="D654" s="101"/>
      <c r="E654" s="101"/>
      <c r="F654" s="101"/>
      <c r="G654" s="101"/>
      <c r="H654" s="101"/>
      <c r="I654" s="101"/>
      <c r="J654" s="101"/>
      <c r="K654" s="101"/>
      <c r="L654" s="101"/>
      <c r="M654" s="101"/>
      <c r="N654" s="101"/>
      <c r="O654" s="101"/>
      <c r="P654" s="101"/>
      <c r="Q654" s="101"/>
      <c r="R654" s="128"/>
      <c r="S654" s="101"/>
      <c r="T654" s="101"/>
      <c r="U654" s="101"/>
      <c r="V654" s="101"/>
      <c r="W654" s="101"/>
      <c r="X654" s="101"/>
      <c r="Y654" s="101"/>
      <c r="Z654" s="101"/>
      <c r="AA654" s="101"/>
      <c r="AB654" s="101"/>
      <c r="AC654" s="101"/>
      <c r="AD654" s="101"/>
      <c r="AE654" s="101"/>
      <c r="AF654" s="101"/>
      <c r="AG654" s="101"/>
      <c r="AH654" s="101"/>
      <c r="AI654" s="101"/>
      <c r="AJ654" s="101"/>
      <c r="AK654" s="101"/>
      <c r="AL654" s="101"/>
      <c r="AM654" s="101"/>
      <c r="AN654" s="101"/>
      <c r="AO654" s="101"/>
      <c r="AP654" s="101"/>
      <c r="AQ654" s="101"/>
      <c r="AR654" s="101"/>
      <c r="AS654" s="101"/>
      <c r="AT654" s="101"/>
      <c r="AU654" s="101"/>
      <c r="AV654" s="101"/>
      <c r="AW654" s="101"/>
      <c r="AX654" s="101"/>
      <c r="AY654" s="101"/>
      <c r="AZ654" s="101"/>
      <c r="BA654" s="101"/>
      <c r="BB654" s="101"/>
      <c r="BC654" s="101"/>
      <c r="BD654" s="101"/>
      <c r="BE654" s="101"/>
      <c r="BF654" s="101"/>
      <c r="BG654" s="101"/>
      <c r="BH654" s="101"/>
      <c r="BI654" s="101"/>
      <c r="BJ654" s="101"/>
      <c r="BK654" s="101"/>
      <c r="BL654" s="101"/>
      <c r="BM654" s="101"/>
      <c r="BN654" s="101"/>
      <c r="BO654" s="101"/>
      <c r="BP654" s="101"/>
      <c r="BQ654" s="101"/>
      <c r="BR654" s="101"/>
      <c r="BS654" s="101"/>
      <c r="BT654" s="101"/>
    </row>
    <row r="655" spans="1:72" ht="12" customHeight="1">
      <c r="A655" s="120"/>
      <c r="B655" s="116" t="s">
        <v>243</v>
      </c>
      <c r="C655" s="126"/>
      <c r="D655" s="101"/>
      <c r="E655" s="101"/>
      <c r="F655" s="101"/>
      <c r="G655" s="101"/>
      <c r="H655" s="101"/>
      <c r="I655" s="101">
        <v>1</v>
      </c>
      <c r="J655" s="101"/>
      <c r="K655" s="101"/>
      <c r="L655" s="101"/>
      <c r="M655" s="101"/>
      <c r="N655" s="101"/>
      <c r="O655" s="101"/>
      <c r="P655" s="101"/>
      <c r="Q655" s="101"/>
      <c r="R655" s="128"/>
      <c r="S655" s="101"/>
      <c r="T655" s="101"/>
      <c r="U655" s="101"/>
      <c r="V655" s="101"/>
      <c r="W655" s="101"/>
      <c r="X655" s="101"/>
      <c r="Y655" s="101"/>
      <c r="Z655" s="101"/>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101"/>
      <c r="AW655" s="101"/>
      <c r="AX655" s="101"/>
      <c r="AY655" s="101"/>
      <c r="AZ655" s="101"/>
      <c r="BA655" s="101"/>
      <c r="BB655" s="101"/>
      <c r="BC655" s="101"/>
      <c r="BD655" s="101"/>
      <c r="BE655" s="101"/>
      <c r="BF655" s="101"/>
      <c r="BG655" s="101"/>
      <c r="BH655" s="101"/>
      <c r="BI655" s="101"/>
      <c r="BJ655" s="101"/>
      <c r="BK655" s="101"/>
      <c r="BL655" s="101"/>
      <c r="BM655" s="101"/>
      <c r="BN655" s="101"/>
      <c r="BO655" s="101"/>
      <c r="BP655" s="101"/>
      <c r="BQ655" s="101"/>
      <c r="BR655" s="101"/>
      <c r="BS655" s="101"/>
      <c r="BT655" s="101"/>
    </row>
    <row r="656" spans="1:72" ht="12" customHeight="1">
      <c r="A656" s="120"/>
      <c r="B656" s="116" t="s">
        <v>244</v>
      </c>
      <c r="C656" s="126"/>
      <c r="D656" s="101"/>
      <c r="E656" s="101"/>
      <c r="F656" s="101"/>
      <c r="G656" s="101"/>
      <c r="H656" s="101"/>
      <c r="I656" s="101"/>
      <c r="J656" s="101"/>
      <c r="K656" s="101"/>
      <c r="L656" s="101"/>
      <c r="M656" s="101"/>
      <c r="N656" s="101"/>
      <c r="O656" s="101"/>
      <c r="P656" s="101"/>
      <c r="Q656" s="101"/>
      <c r="R656" s="128"/>
      <c r="S656" s="101"/>
      <c r="T656" s="101"/>
      <c r="U656" s="101"/>
      <c r="V656" s="101"/>
      <c r="W656" s="101"/>
      <c r="X656" s="101"/>
      <c r="Y656" s="101"/>
      <c r="Z656" s="101"/>
      <c r="AA656" s="101"/>
      <c r="AB656" s="101"/>
      <c r="AC656" s="101"/>
      <c r="AD656" s="101"/>
      <c r="AE656" s="101"/>
      <c r="AF656" s="101"/>
      <c r="AG656" s="101"/>
      <c r="AH656" s="101"/>
      <c r="AI656" s="101"/>
      <c r="AJ656" s="101"/>
      <c r="AK656" s="101"/>
      <c r="AL656" s="101"/>
      <c r="AM656" s="101"/>
      <c r="AN656" s="101"/>
      <c r="AO656" s="101"/>
      <c r="AP656" s="101"/>
      <c r="AQ656" s="101"/>
      <c r="AR656" s="101"/>
      <c r="AS656" s="101"/>
      <c r="AT656" s="101"/>
      <c r="AU656" s="101"/>
      <c r="AV656" s="101"/>
      <c r="AW656" s="101"/>
      <c r="AX656" s="101"/>
      <c r="AY656" s="101"/>
      <c r="AZ656" s="101"/>
      <c r="BA656" s="101"/>
      <c r="BB656" s="101"/>
      <c r="BC656" s="101"/>
      <c r="BD656" s="101"/>
      <c r="BE656" s="101"/>
      <c r="BF656" s="101"/>
      <c r="BG656" s="101"/>
      <c r="BH656" s="101"/>
      <c r="BI656" s="101"/>
      <c r="BJ656" s="101"/>
      <c r="BK656" s="101"/>
      <c r="BL656" s="101"/>
      <c r="BM656" s="101"/>
      <c r="BN656" s="101"/>
      <c r="BO656" s="101"/>
      <c r="BP656" s="101"/>
      <c r="BQ656" s="101"/>
      <c r="BR656" s="101"/>
      <c r="BS656" s="101"/>
      <c r="BT656" s="101"/>
    </row>
    <row r="657" spans="1:72" ht="12" customHeight="1">
      <c r="A657" s="120"/>
      <c r="B657" s="116" t="s">
        <v>248</v>
      </c>
      <c r="C657" s="126"/>
      <c r="D657" s="101"/>
      <c r="E657" s="101"/>
      <c r="F657" s="101"/>
      <c r="G657" s="101"/>
      <c r="H657" s="101"/>
      <c r="I657" s="101"/>
      <c r="J657" s="101"/>
      <c r="K657" s="101"/>
      <c r="L657" s="101"/>
      <c r="M657" s="101"/>
      <c r="N657" s="101"/>
      <c r="O657" s="101"/>
      <c r="P657" s="101"/>
      <c r="Q657" s="101"/>
      <c r="R657" s="128"/>
      <c r="S657" s="101"/>
      <c r="T657" s="101"/>
      <c r="U657" s="101"/>
      <c r="V657" s="101"/>
      <c r="W657" s="101"/>
      <c r="X657" s="101"/>
      <c r="Y657" s="101"/>
      <c r="Z657" s="101"/>
      <c r="AA657" s="101"/>
      <c r="AB657" s="101"/>
      <c r="AC657" s="101"/>
      <c r="AD657" s="101"/>
      <c r="AE657" s="101"/>
      <c r="AF657" s="101"/>
      <c r="AG657" s="101"/>
      <c r="AH657" s="101"/>
      <c r="AI657" s="101"/>
      <c r="AJ657" s="101"/>
      <c r="AK657" s="101"/>
      <c r="AL657" s="101"/>
      <c r="AM657" s="101"/>
      <c r="AN657" s="101"/>
      <c r="AO657" s="101"/>
      <c r="AP657" s="101"/>
      <c r="AQ657" s="101"/>
      <c r="AR657" s="101"/>
      <c r="AS657" s="101"/>
      <c r="AT657" s="101"/>
      <c r="AU657" s="101"/>
      <c r="AV657" s="101"/>
      <c r="AW657" s="101"/>
      <c r="AX657" s="101"/>
      <c r="AY657" s="101"/>
      <c r="AZ657" s="101"/>
      <c r="BA657" s="101"/>
      <c r="BB657" s="101"/>
      <c r="BC657" s="101"/>
      <c r="BD657" s="101"/>
      <c r="BE657" s="101"/>
      <c r="BF657" s="101"/>
      <c r="BG657" s="101"/>
      <c r="BH657" s="101"/>
      <c r="BI657" s="101"/>
      <c r="BJ657" s="101"/>
      <c r="BK657" s="101"/>
      <c r="BL657" s="101"/>
      <c r="BM657" s="101"/>
      <c r="BN657" s="101"/>
      <c r="BO657" s="101"/>
      <c r="BP657" s="101"/>
      <c r="BQ657" s="101"/>
      <c r="BR657" s="101"/>
      <c r="BS657" s="101"/>
      <c r="BT657" s="101"/>
    </row>
    <row r="658" spans="1:72" ht="12" customHeight="1">
      <c r="A658" s="120"/>
      <c r="B658" s="116" t="s">
        <v>246</v>
      </c>
      <c r="C658" s="126"/>
      <c r="D658" s="101"/>
      <c r="E658" s="101"/>
      <c r="F658" s="101"/>
      <c r="G658" s="101"/>
      <c r="H658" s="101"/>
      <c r="I658" s="101"/>
      <c r="J658" s="101"/>
      <c r="K658" s="101"/>
      <c r="L658" s="101"/>
      <c r="M658" s="101"/>
      <c r="N658" s="101"/>
      <c r="O658" s="101"/>
      <c r="P658" s="101"/>
      <c r="Q658" s="101"/>
      <c r="R658" s="128"/>
      <c r="S658" s="101"/>
      <c r="T658" s="101"/>
      <c r="U658" s="101"/>
      <c r="V658" s="101"/>
      <c r="W658" s="101"/>
      <c r="X658" s="101"/>
      <c r="Y658" s="101"/>
      <c r="Z658" s="101"/>
      <c r="AA658" s="101"/>
      <c r="AB658" s="101"/>
      <c r="AC658" s="101"/>
      <c r="AD658" s="101"/>
      <c r="AE658" s="101"/>
      <c r="AF658" s="101"/>
      <c r="AG658" s="101"/>
      <c r="AH658" s="101"/>
      <c r="AI658" s="101"/>
      <c r="AJ658" s="101"/>
      <c r="AK658" s="101"/>
      <c r="AL658" s="101"/>
      <c r="AM658" s="101"/>
      <c r="AN658" s="101"/>
      <c r="AO658" s="101"/>
      <c r="AP658" s="101"/>
      <c r="AQ658" s="101"/>
      <c r="AR658" s="101"/>
      <c r="AS658" s="101"/>
      <c r="AT658" s="101"/>
      <c r="AU658" s="101"/>
      <c r="AV658" s="101"/>
      <c r="AW658" s="101"/>
      <c r="AX658" s="101"/>
      <c r="AY658" s="101"/>
      <c r="AZ658" s="101"/>
      <c r="BA658" s="101"/>
      <c r="BB658" s="101"/>
      <c r="BC658" s="101"/>
      <c r="BD658" s="101"/>
      <c r="BE658" s="101"/>
      <c r="BF658" s="101"/>
      <c r="BG658" s="101"/>
      <c r="BH658" s="101"/>
      <c r="BI658" s="101"/>
      <c r="BJ658" s="101"/>
      <c r="BK658" s="101"/>
      <c r="BL658" s="101"/>
      <c r="BM658" s="101"/>
      <c r="BN658" s="101"/>
      <c r="BO658" s="101"/>
      <c r="BP658" s="101"/>
      <c r="BQ658" s="101"/>
      <c r="BR658" s="101"/>
      <c r="BS658" s="101"/>
      <c r="BT658" s="101"/>
    </row>
    <row r="659" spans="1:72" ht="12" customHeight="1">
      <c r="A659" s="120"/>
      <c r="B659" s="121" t="s">
        <v>238</v>
      </c>
      <c r="C659" s="122"/>
      <c r="D659" s="123"/>
      <c r="E659" s="123"/>
      <c r="F659" s="123">
        <v>1</v>
      </c>
      <c r="G659" s="123"/>
      <c r="H659" s="123"/>
      <c r="I659" s="123"/>
      <c r="J659" s="123"/>
      <c r="K659" s="123"/>
      <c r="L659" s="123"/>
      <c r="M659" s="123">
        <v>1</v>
      </c>
      <c r="N659" s="123"/>
      <c r="O659" s="123"/>
      <c r="P659" s="123"/>
      <c r="Q659" s="123"/>
      <c r="R659" s="124"/>
      <c r="S659" s="101"/>
      <c r="T659" s="101"/>
      <c r="U659" s="101"/>
      <c r="V659" s="101"/>
      <c r="W659" s="101"/>
      <c r="X659" s="101"/>
      <c r="Y659" s="101"/>
      <c r="Z659" s="101"/>
      <c r="AA659" s="101"/>
      <c r="AB659" s="101"/>
      <c r="AC659" s="101"/>
      <c r="AD659" s="101"/>
      <c r="AE659" s="101"/>
      <c r="AF659" s="101"/>
      <c r="AG659" s="101"/>
      <c r="AH659" s="101"/>
      <c r="AI659" s="101"/>
      <c r="AJ659" s="101"/>
      <c r="AK659" s="101"/>
      <c r="AL659" s="101"/>
      <c r="AM659" s="101"/>
      <c r="AN659" s="101"/>
      <c r="AO659" s="101"/>
      <c r="AP659" s="101"/>
      <c r="AQ659" s="101"/>
      <c r="AR659" s="101"/>
      <c r="AS659" s="101"/>
      <c r="AT659" s="101"/>
      <c r="AU659" s="101"/>
      <c r="AV659" s="101"/>
      <c r="AW659" s="101"/>
      <c r="AX659" s="101"/>
      <c r="AY659" s="101"/>
      <c r="AZ659" s="101"/>
      <c r="BA659" s="101"/>
      <c r="BB659" s="101"/>
      <c r="BC659" s="101"/>
      <c r="BD659" s="101"/>
      <c r="BE659" s="101"/>
      <c r="BF659" s="101"/>
      <c r="BG659" s="101"/>
      <c r="BH659" s="101"/>
      <c r="BI659" s="101"/>
      <c r="BJ659" s="101"/>
      <c r="BK659" s="101"/>
      <c r="BL659" s="101"/>
      <c r="BM659" s="101"/>
      <c r="BN659" s="101"/>
      <c r="BO659" s="101"/>
      <c r="BP659" s="101"/>
      <c r="BQ659" s="101"/>
      <c r="BR659" s="101"/>
      <c r="BS659" s="101"/>
      <c r="BT659" s="101"/>
    </row>
    <row r="660" spans="1:72" ht="12" customHeight="1">
      <c r="A660" s="120"/>
      <c r="B660" s="121" t="s">
        <v>239</v>
      </c>
      <c r="C660" s="122"/>
      <c r="D660" s="123"/>
      <c r="E660" s="123"/>
      <c r="F660" s="123"/>
      <c r="G660" s="123"/>
      <c r="H660" s="123"/>
      <c r="I660" s="123"/>
      <c r="J660" s="123"/>
      <c r="K660" s="123"/>
      <c r="L660" s="123"/>
      <c r="M660" s="123"/>
      <c r="N660" s="123"/>
      <c r="O660" s="123"/>
      <c r="P660" s="123"/>
      <c r="Q660" s="123"/>
      <c r="R660" s="124"/>
      <c r="S660" s="101"/>
      <c r="T660" s="101"/>
      <c r="U660" s="101"/>
      <c r="V660" s="101"/>
      <c r="W660" s="101"/>
      <c r="X660" s="101"/>
      <c r="Y660" s="101"/>
      <c r="Z660" s="101"/>
      <c r="AA660" s="101"/>
      <c r="AB660" s="101"/>
      <c r="AC660" s="101"/>
      <c r="AD660" s="101"/>
      <c r="AE660" s="101"/>
      <c r="AF660" s="101"/>
      <c r="AG660" s="101"/>
      <c r="AH660" s="101"/>
      <c r="AI660" s="101"/>
      <c r="AJ660" s="101"/>
      <c r="AK660" s="101"/>
      <c r="AL660" s="101"/>
      <c r="AM660" s="101"/>
      <c r="AN660" s="101"/>
      <c r="AO660" s="101"/>
      <c r="AP660" s="101"/>
      <c r="AQ660" s="101"/>
      <c r="AR660" s="101"/>
      <c r="AS660" s="101"/>
      <c r="AT660" s="101"/>
      <c r="AU660" s="101"/>
      <c r="AV660" s="101"/>
      <c r="AW660" s="101"/>
      <c r="AX660" s="101"/>
      <c r="AY660" s="101"/>
      <c r="AZ660" s="101"/>
      <c r="BA660" s="101"/>
      <c r="BB660" s="101"/>
      <c r="BC660" s="101"/>
      <c r="BD660" s="101"/>
      <c r="BE660" s="101"/>
      <c r="BF660" s="101"/>
      <c r="BG660" s="101"/>
      <c r="BH660" s="101"/>
      <c r="BI660" s="101"/>
      <c r="BJ660" s="101"/>
      <c r="BK660" s="101"/>
      <c r="BL660" s="101"/>
      <c r="BM660" s="101"/>
      <c r="BN660" s="101"/>
      <c r="BO660" s="101"/>
      <c r="BP660" s="101"/>
      <c r="BQ660" s="101"/>
      <c r="BR660" s="101"/>
      <c r="BS660" s="101"/>
      <c r="BT660" s="101"/>
    </row>
    <row r="661" spans="1:72" ht="12" customHeight="1">
      <c r="A661" s="120"/>
      <c r="B661" s="116" t="s">
        <v>301</v>
      </c>
      <c r="C661" s="126"/>
      <c r="D661" s="101"/>
      <c r="E661" s="101"/>
      <c r="F661" s="101"/>
      <c r="G661" s="101"/>
      <c r="H661" s="101"/>
      <c r="I661" s="101"/>
      <c r="J661" s="101"/>
      <c r="K661" s="101"/>
      <c r="L661" s="101"/>
      <c r="M661" s="101"/>
      <c r="N661" s="101"/>
      <c r="O661" s="101"/>
      <c r="P661" s="101"/>
      <c r="Q661" s="101"/>
      <c r="R661" s="128"/>
      <c r="S661" s="101"/>
      <c r="T661" s="101"/>
      <c r="U661" s="101"/>
      <c r="V661" s="101"/>
      <c r="W661" s="101"/>
      <c r="X661" s="101"/>
      <c r="Y661" s="101"/>
      <c r="Z661" s="101"/>
      <c r="AA661" s="101"/>
      <c r="AB661" s="101"/>
      <c r="AC661" s="101"/>
      <c r="AD661" s="101"/>
      <c r="AE661" s="101"/>
      <c r="AF661" s="101"/>
      <c r="AG661" s="101"/>
      <c r="AH661" s="101"/>
      <c r="AI661" s="101"/>
      <c r="AJ661" s="101"/>
      <c r="AK661" s="101"/>
      <c r="AL661" s="101"/>
      <c r="AM661" s="101"/>
      <c r="AN661" s="101"/>
      <c r="AO661" s="101"/>
      <c r="AP661" s="101"/>
      <c r="AQ661" s="101"/>
      <c r="AR661" s="101"/>
      <c r="AS661" s="101"/>
      <c r="AT661" s="101"/>
      <c r="AU661" s="101"/>
      <c r="AV661" s="101"/>
      <c r="AW661" s="101"/>
      <c r="AX661" s="101"/>
      <c r="AY661" s="101"/>
      <c r="AZ661" s="101"/>
      <c r="BA661" s="101"/>
      <c r="BB661" s="101"/>
      <c r="BC661" s="101"/>
      <c r="BD661" s="101"/>
      <c r="BE661" s="101"/>
      <c r="BF661" s="101"/>
      <c r="BG661" s="101"/>
      <c r="BH661" s="101"/>
      <c r="BI661" s="101"/>
      <c r="BJ661" s="101"/>
      <c r="BK661" s="101"/>
      <c r="BL661" s="101"/>
      <c r="BM661" s="101"/>
      <c r="BN661" s="101"/>
      <c r="BO661" s="101"/>
      <c r="BP661" s="101"/>
      <c r="BQ661" s="101"/>
      <c r="BR661" s="101"/>
      <c r="BS661" s="101"/>
      <c r="BT661" s="101"/>
    </row>
    <row r="662" spans="1:72" ht="12" customHeight="1">
      <c r="A662" s="120"/>
      <c r="B662" s="116" t="s">
        <v>302</v>
      </c>
      <c r="C662" s="126"/>
      <c r="D662" s="101"/>
      <c r="E662" s="101"/>
      <c r="F662" s="101"/>
      <c r="G662" s="101"/>
      <c r="H662" s="101"/>
      <c r="I662" s="101"/>
      <c r="J662" s="101"/>
      <c r="K662" s="101"/>
      <c r="L662" s="101"/>
      <c r="M662" s="101"/>
      <c r="N662" s="101"/>
      <c r="O662" s="101"/>
      <c r="P662" s="101"/>
      <c r="Q662" s="101"/>
      <c r="R662" s="128"/>
      <c r="S662" s="101"/>
      <c r="T662" s="101"/>
      <c r="U662" s="101"/>
      <c r="V662" s="101"/>
      <c r="W662" s="101"/>
      <c r="X662" s="101"/>
      <c r="Y662" s="101"/>
      <c r="Z662" s="101"/>
      <c r="AA662" s="101"/>
      <c r="AB662" s="101"/>
      <c r="AC662" s="101"/>
      <c r="AD662" s="101"/>
      <c r="AE662" s="101"/>
      <c r="AF662" s="101"/>
      <c r="AG662" s="101"/>
      <c r="AH662" s="101"/>
      <c r="AI662" s="101"/>
      <c r="AJ662" s="101"/>
      <c r="AK662" s="101"/>
      <c r="AL662" s="101"/>
      <c r="AM662" s="101"/>
      <c r="AN662" s="101"/>
      <c r="AO662" s="101"/>
      <c r="AP662" s="101"/>
      <c r="AQ662" s="101"/>
      <c r="AR662" s="101"/>
      <c r="AS662" s="101"/>
      <c r="AT662" s="101"/>
      <c r="AU662" s="101"/>
      <c r="AV662" s="101"/>
      <c r="AW662" s="101"/>
      <c r="AX662" s="101"/>
      <c r="AY662" s="101"/>
      <c r="AZ662" s="101"/>
      <c r="BA662" s="101"/>
      <c r="BB662" s="101"/>
      <c r="BC662" s="101"/>
      <c r="BD662" s="101"/>
      <c r="BE662" s="101"/>
      <c r="BF662" s="101"/>
      <c r="BG662" s="101"/>
      <c r="BH662" s="101"/>
      <c r="BI662" s="101"/>
      <c r="BJ662" s="101"/>
      <c r="BK662" s="101"/>
      <c r="BL662" s="101"/>
      <c r="BM662" s="101"/>
      <c r="BN662" s="101"/>
      <c r="BO662" s="101"/>
      <c r="BP662" s="101"/>
      <c r="BQ662" s="101"/>
      <c r="BR662" s="101"/>
      <c r="BS662" s="101"/>
      <c r="BT662" s="101"/>
    </row>
    <row r="663" spans="1:72" ht="12" customHeight="1">
      <c r="A663" s="120"/>
      <c r="B663" s="121" t="s">
        <v>303</v>
      </c>
      <c r="C663" s="122"/>
      <c r="D663" s="123"/>
      <c r="E663" s="123"/>
      <c r="F663" s="123"/>
      <c r="G663" s="123"/>
      <c r="H663" s="123"/>
      <c r="I663" s="123"/>
      <c r="J663" s="123"/>
      <c r="K663" s="123"/>
      <c r="L663" s="123"/>
      <c r="M663" s="123"/>
      <c r="N663" s="123"/>
      <c r="O663" s="123"/>
      <c r="P663" s="123"/>
      <c r="Q663" s="123"/>
      <c r="R663" s="124"/>
      <c r="S663" s="101"/>
      <c r="T663" s="101"/>
      <c r="U663" s="101"/>
      <c r="V663" s="101"/>
      <c r="W663" s="101"/>
      <c r="X663" s="101"/>
      <c r="Y663" s="101"/>
      <c r="Z663" s="101"/>
      <c r="AA663" s="101"/>
      <c r="AB663" s="101"/>
      <c r="AC663" s="101"/>
      <c r="AD663" s="101"/>
      <c r="AE663" s="101"/>
      <c r="AF663" s="101"/>
      <c r="AG663" s="101"/>
      <c r="AH663" s="101"/>
      <c r="AI663" s="101"/>
      <c r="AJ663" s="101"/>
      <c r="AK663" s="101"/>
      <c r="AL663" s="101"/>
      <c r="AM663" s="101"/>
      <c r="AN663" s="101"/>
      <c r="AO663" s="101"/>
      <c r="AP663" s="101"/>
      <c r="AQ663" s="101"/>
      <c r="AR663" s="101"/>
      <c r="AS663" s="101"/>
      <c r="AT663" s="101"/>
      <c r="AU663" s="101"/>
      <c r="AV663" s="101"/>
      <c r="AW663" s="101"/>
      <c r="AX663" s="101"/>
      <c r="AY663" s="101"/>
      <c r="AZ663" s="101"/>
      <c r="BA663" s="101"/>
      <c r="BB663" s="101"/>
      <c r="BC663" s="101"/>
      <c r="BD663" s="101"/>
      <c r="BE663" s="101"/>
      <c r="BF663" s="101"/>
      <c r="BG663" s="101"/>
      <c r="BH663" s="101"/>
      <c r="BI663" s="101"/>
      <c r="BJ663" s="101"/>
      <c r="BK663" s="101"/>
      <c r="BL663" s="101"/>
      <c r="BM663" s="101"/>
      <c r="BN663" s="101"/>
      <c r="BO663" s="101"/>
      <c r="BP663" s="101"/>
      <c r="BQ663" s="101"/>
      <c r="BR663" s="101"/>
      <c r="BS663" s="101"/>
      <c r="BT663" s="101"/>
    </row>
    <row r="664" spans="1:72" ht="12" customHeight="1">
      <c r="A664" s="120"/>
      <c r="B664" s="116" t="s">
        <v>250</v>
      </c>
      <c r="C664" s="126"/>
      <c r="D664" s="101"/>
      <c r="E664" s="101"/>
      <c r="F664" s="101"/>
      <c r="G664" s="101"/>
      <c r="H664" s="101"/>
      <c r="I664" s="101"/>
      <c r="J664" s="101"/>
      <c r="K664" s="101"/>
      <c r="L664" s="101"/>
      <c r="M664" s="101"/>
      <c r="N664" s="101"/>
      <c r="O664" s="101"/>
      <c r="P664" s="101"/>
      <c r="Q664" s="101"/>
      <c r="R664" s="128"/>
      <c r="S664" s="101"/>
      <c r="T664" s="101"/>
      <c r="U664" s="101"/>
      <c r="V664" s="101"/>
      <c r="W664" s="101"/>
      <c r="X664" s="101"/>
      <c r="Y664" s="101"/>
      <c r="Z664" s="101"/>
      <c r="AA664" s="101"/>
      <c r="AB664" s="101"/>
      <c r="AC664" s="101"/>
      <c r="AD664" s="101"/>
      <c r="AE664" s="101"/>
      <c r="AF664" s="101"/>
      <c r="AG664" s="101"/>
      <c r="AH664" s="101"/>
      <c r="AI664" s="101"/>
      <c r="AJ664" s="101"/>
      <c r="AK664" s="101"/>
      <c r="AL664" s="101"/>
      <c r="AM664" s="101"/>
      <c r="AN664" s="101"/>
      <c r="AO664" s="101"/>
      <c r="AP664" s="101"/>
      <c r="AQ664" s="101"/>
      <c r="AR664" s="101"/>
      <c r="AS664" s="101"/>
      <c r="AT664" s="101"/>
      <c r="AU664" s="101"/>
      <c r="AV664" s="101"/>
      <c r="AW664" s="101"/>
      <c r="AX664" s="101"/>
      <c r="AY664" s="101"/>
      <c r="AZ664" s="101"/>
      <c r="BA664" s="101"/>
      <c r="BB664" s="101"/>
      <c r="BC664" s="101"/>
      <c r="BD664" s="101"/>
      <c r="BE664" s="101"/>
      <c r="BF664" s="101"/>
      <c r="BG664" s="101"/>
      <c r="BH664" s="101"/>
      <c r="BI664" s="101"/>
      <c r="BJ664" s="101"/>
      <c r="BK664" s="101"/>
      <c r="BL664" s="101"/>
      <c r="BM664" s="101"/>
      <c r="BN664" s="101"/>
      <c r="BO664" s="101"/>
      <c r="BP664" s="101"/>
      <c r="BQ664" s="101"/>
      <c r="BR664" s="101"/>
      <c r="BS664" s="101"/>
      <c r="BT664" s="101"/>
    </row>
    <row r="665" spans="1:72" ht="12" customHeight="1">
      <c r="A665" s="120"/>
      <c r="B665" s="116" t="s">
        <v>251</v>
      </c>
      <c r="C665" s="126"/>
      <c r="D665" s="101"/>
      <c r="E665" s="101"/>
      <c r="F665" s="101"/>
      <c r="G665" s="101"/>
      <c r="H665" s="101"/>
      <c r="I665" s="101"/>
      <c r="J665" s="101"/>
      <c r="K665" s="101"/>
      <c r="L665" s="101"/>
      <c r="M665" s="101"/>
      <c r="N665" s="101"/>
      <c r="O665" s="101"/>
      <c r="P665" s="101"/>
      <c r="Q665" s="101"/>
      <c r="R665" s="128"/>
      <c r="S665" s="101"/>
      <c r="T665" s="101"/>
      <c r="U665" s="101"/>
      <c r="V665" s="101"/>
      <c r="W665" s="101"/>
      <c r="X665" s="101"/>
      <c r="Y665" s="101"/>
      <c r="Z665" s="101"/>
      <c r="AA665" s="101"/>
      <c r="AB665" s="101"/>
      <c r="AC665" s="101"/>
      <c r="AD665" s="101"/>
      <c r="AE665" s="101"/>
      <c r="AF665" s="101"/>
      <c r="AG665" s="101"/>
      <c r="AH665" s="101"/>
      <c r="AI665" s="101"/>
      <c r="AJ665" s="101"/>
      <c r="AK665" s="101"/>
      <c r="AL665" s="101"/>
      <c r="AM665" s="101"/>
      <c r="AN665" s="101"/>
      <c r="AO665" s="101"/>
      <c r="AP665" s="101"/>
      <c r="AQ665" s="101"/>
      <c r="AR665" s="101"/>
      <c r="AS665" s="101"/>
      <c r="AT665" s="101"/>
      <c r="AU665" s="101"/>
      <c r="AV665" s="101"/>
      <c r="AW665" s="101"/>
      <c r="AX665" s="101"/>
      <c r="AY665" s="101"/>
      <c r="AZ665" s="101"/>
      <c r="BA665" s="101"/>
      <c r="BB665" s="101"/>
      <c r="BC665" s="101"/>
      <c r="BD665" s="101"/>
      <c r="BE665" s="101"/>
      <c r="BF665" s="101"/>
      <c r="BG665" s="101"/>
      <c r="BH665" s="101"/>
      <c r="BI665" s="101"/>
      <c r="BJ665" s="101"/>
      <c r="BK665" s="101"/>
      <c r="BL665" s="101"/>
      <c r="BM665" s="101"/>
      <c r="BN665" s="101"/>
      <c r="BO665" s="101"/>
      <c r="BP665" s="101"/>
      <c r="BQ665" s="101"/>
      <c r="BR665" s="101"/>
      <c r="BS665" s="101"/>
      <c r="BT665" s="101"/>
    </row>
    <row r="666" spans="1:72" ht="12" customHeight="1">
      <c r="A666" s="120"/>
      <c r="B666" s="116" t="s">
        <v>252</v>
      </c>
      <c r="C666" s="126"/>
      <c r="D666" s="101"/>
      <c r="E666" s="101"/>
      <c r="F666" s="101"/>
      <c r="G666" s="101"/>
      <c r="H666" s="101"/>
      <c r="I666" s="101"/>
      <c r="J666" s="101"/>
      <c r="K666" s="101"/>
      <c r="L666" s="101"/>
      <c r="M666" s="101"/>
      <c r="N666" s="101"/>
      <c r="O666" s="101"/>
      <c r="P666" s="101"/>
      <c r="Q666" s="101"/>
      <c r="R666" s="128"/>
      <c r="S666" s="101"/>
      <c r="T666" s="101"/>
      <c r="U666" s="101"/>
      <c r="V666" s="101"/>
      <c r="W666" s="101"/>
      <c r="X666" s="101"/>
      <c r="Y666" s="101"/>
      <c r="Z666" s="101"/>
      <c r="AA666" s="101"/>
      <c r="AB666" s="101"/>
      <c r="AC666" s="101"/>
      <c r="AD666" s="101"/>
      <c r="AE666" s="101"/>
      <c r="AF666" s="101"/>
      <c r="AG666" s="101"/>
      <c r="AH666" s="101"/>
      <c r="AI666" s="101"/>
      <c r="AJ666" s="101"/>
      <c r="AK666" s="101"/>
      <c r="AL666" s="101"/>
      <c r="AM666" s="101"/>
      <c r="AN666" s="101"/>
      <c r="AO666" s="101"/>
      <c r="AP666" s="101"/>
      <c r="AQ666" s="101"/>
      <c r="AR666" s="101"/>
      <c r="AS666" s="101"/>
      <c r="AT666" s="101"/>
      <c r="AU666" s="101"/>
      <c r="AV666" s="101"/>
      <c r="AW666" s="101"/>
      <c r="AX666" s="101"/>
      <c r="AY666" s="101"/>
      <c r="AZ666" s="101"/>
      <c r="BA666" s="101"/>
      <c r="BB666" s="101"/>
      <c r="BC666" s="101"/>
      <c r="BD666" s="101"/>
      <c r="BE666" s="101"/>
      <c r="BF666" s="101"/>
      <c r="BG666" s="101"/>
      <c r="BH666" s="101"/>
      <c r="BI666" s="101"/>
      <c r="BJ666" s="101"/>
      <c r="BK666" s="101"/>
      <c r="BL666" s="101"/>
      <c r="BM666" s="101"/>
      <c r="BN666" s="101"/>
      <c r="BO666" s="101"/>
      <c r="BP666" s="101"/>
      <c r="BQ666" s="101"/>
      <c r="BR666" s="101"/>
      <c r="BS666" s="101"/>
      <c r="BT666" s="101"/>
    </row>
    <row r="667" spans="1:72" ht="12" customHeight="1">
      <c r="A667" s="120"/>
      <c r="B667" s="116" t="s">
        <v>253</v>
      </c>
      <c r="C667" s="126"/>
      <c r="D667" s="101"/>
      <c r="E667" s="101"/>
      <c r="F667" s="101"/>
      <c r="G667" s="101"/>
      <c r="H667" s="101"/>
      <c r="I667" s="101"/>
      <c r="J667" s="101"/>
      <c r="K667" s="101"/>
      <c r="L667" s="101"/>
      <c r="M667" s="101"/>
      <c r="N667" s="101"/>
      <c r="O667" s="101"/>
      <c r="P667" s="101"/>
      <c r="Q667" s="101"/>
      <c r="R667" s="128"/>
      <c r="S667" s="101"/>
      <c r="T667" s="101"/>
      <c r="U667" s="101"/>
      <c r="V667" s="101"/>
      <c r="W667" s="101"/>
      <c r="X667" s="101"/>
      <c r="Y667" s="101"/>
      <c r="Z667" s="101"/>
      <c r="AA667" s="101"/>
      <c r="AB667" s="101"/>
      <c r="AC667" s="101"/>
      <c r="AD667" s="101"/>
      <c r="AE667" s="101"/>
      <c r="AF667" s="101"/>
      <c r="AG667" s="101"/>
      <c r="AH667" s="101"/>
      <c r="AI667" s="101"/>
      <c r="AJ667" s="101"/>
      <c r="AK667" s="101"/>
      <c r="AL667" s="101"/>
      <c r="AM667" s="101"/>
      <c r="AN667" s="101"/>
      <c r="AO667" s="101"/>
      <c r="AP667" s="101"/>
      <c r="AQ667" s="101"/>
      <c r="AR667" s="101"/>
      <c r="AS667" s="101"/>
      <c r="AT667" s="101"/>
      <c r="AU667" s="101"/>
      <c r="AV667" s="101"/>
      <c r="AW667" s="101"/>
      <c r="AX667" s="101"/>
      <c r="AY667" s="101"/>
      <c r="AZ667" s="101"/>
      <c r="BA667" s="101"/>
      <c r="BB667" s="101"/>
      <c r="BC667" s="101"/>
      <c r="BD667" s="101"/>
      <c r="BE667" s="101"/>
      <c r="BF667" s="101"/>
      <c r="BG667" s="101"/>
      <c r="BH667" s="101"/>
      <c r="BI667" s="101"/>
      <c r="BJ667" s="101"/>
      <c r="BK667" s="101"/>
      <c r="BL667" s="101"/>
      <c r="BM667" s="101"/>
      <c r="BN667" s="101"/>
      <c r="BO667" s="101"/>
      <c r="BP667" s="101"/>
      <c r="BQ667" s="101"/>
      <c r="BR667" s="101"/>
      <c r="BS667" s="101"/>
      <c r="BT667" s="101"/>
    </row>
    <row r="668" spans="1:72" ht="12" customHeight="1">
      <c r="A668" s="120"/>
      <c r="B668" s="116" t="s">
        <v>254</v>
      </c>
      <c r="C668" s="126"/>
      <c r="D668" s="101"/>
      <c r="E668" s="101"/>
      <c r="F668" s="101"/>
      <c r="G668" s="101"/>
      <c r="H668" s="101"/>
      <c r="I668" s="101"/>
      <c r="J668" s="101"/>
      <c r="K668" s="101"/>
      <c r="L668" s="101"/>
      <c r="M668" s="101"/>
      <c r="N668" s="101"/>
      <c r="O668" s="101"/>
      <c r="P668" s="101"/>
      <c r="Q668" s="101"/>
      <c r="R668" s="128"/>
      <c r="S668" s="101"/>
      <c r="T668" s="101"/>
      <c r="U668" s="101"/>
      <c r="V668" s="101"/>
      <c r="W668" s="101"/>
      <c r="X668" s="101"/>
      <c r="Y668" s="101"/>
      <c r="Z668" s="101"/>
      <c r="AA668" s="101"/>
      <c r="AB668" s="101"/>
      <c r="AC668" s="101"/>
      <c r="AD668" s="101"/>
      <c r="AE668" s="101"/>
      <c r="AF668" s="101"/>
      <c r="AG668" s="101"/>
      <c r="AH668" s="101"/>
      <c r="AI668" s="101"/>
      <c r="AJ668" s="101"/>
      <c r="AK668" s="101"/>
      <c r="AL668" s="101"/>
      <c r="AM668" s="101"/>
      <c r="AN668" s="101"/>
      <c r="AO668" s="101"/>
      <c r="AP668" s="101"/>
      <c r="AQ668" s="101"/>
      <c r="AR668" s="101"/>
      <c r="AS668" s="101"/>
      <c r="AT668" s="101"/>
      <c r="AU668" s="101"/>
      <c r="AV668" s="101"/>
      <c r="AW668" s="101"/>
      <c r="AX668" s="101"/>
      <c r="AY668" s="101"/>
      <c r="AZ668" s="101"/>
      <c r="BA668" s="101"/>
      <c r="BB668" s="101"/>
      <c r="BC668" s="101"/>
      <c r="BD668" s="101"/>
      <c r="BE668" s="101"/>
      <c r="BF668" s="101"/>
      <c r="BG668" s="101"/>
      <c r="BH668" s="101"/>
      <c r="BI668" s="101"/>
      <c r="BJ668" s="101"/>
      <c r="BK668" s="101"/>
      <c r="BL668" s="101"/>
      <c r="BM668" s="101"/>
      <c r="BN668" s="101"/>
      <c r="BO668" s="101"/>
      <c r="BP668" s="101"/>
      <c r="BQ668" s="101"/>
      <c r="BR668" s="101"/>
      <c r="BS668" s="101"/>
      <c r="BT668" s="101"/>
    </row>
    <row r="669" spans="1:72" ht="12" customHeight="1">
      <c r="A669" s="120"/>
      <c r="B669" s="116" t="s">
        <v>255</v>
      </c>
      <c r="C669" s="126"/>
      <c r="D669" s="101"/>
      <c r="E669" s="101"/>
      <c r="F669" s="101"/>
      <c r="G669" s="101"/>
      <c r="H669" s="101"/>
      <c r="I669" s="101"/>
      <c r="J669" s="101"/>
      <c r="K669" s="101"/>
      <c r="L669" s="101"/>
      <c r="M669" s="101"/>
      <c r="N669" s="101"/>
      <c r="O669" s="101"/>
      <c r="P669" s="101"/>
      <c r="Q669" s="101"/>
      <c r="R669" s="128"/>
      <c r="S669" s="101"/>
      <c r="T669" s="101"/>
      <c r="U669" s="101"/>
      <c r="V669" s="101"/>
      <c r="W669" s="101"/>
      <c r="X669" s="101"/>
      <c r="Y669" s="101"/>
      <c r="Z669" s="101"/>
      <c r="AA669" s="101"/>
      <c r="AB669" s="101"/>
      <c r="AC669" s="101"/>
      <c r="AD669" s="101"/>
      <c r="AE669" s="101"/>
      <c r="AF669" s="101"/>
      <c r="AG669" s="101"/>
      <c r="AH669" s="101"/>
      <c r="AI669" s="101"/>
      <c r="AJ669" s="101"/>
      <c r="AK669" s="101"/>
      <c r="AL669" s="101"/>
      <c r="AM669" s="101"/>
      <c r="AN669" s="101"/>
      <c r="AO669" s="101"/>
      <c r="AP669" s="101"/>
      <c r="AQ669" s="101"/>
      <c r="AR669" s="101"/>
      <c r="AS669" s="101"/>
      <c r="AT669" s="101"/>
      <c r="AU669" s="101"/>
      <c r="AV669" s="101"/>
      <c r="AW669" s="101"/>
      <c r="AX669" s="101"/>
      <c r="AY669" s="101"/>
      <c r="AZ669" s="101"/>
      <c r="BA669" s="101"/>
      <c r="BB669" s="101"/>
      <c r="BC669" s="101"/>
      <c r="BD669" s="101"/>
      <c r="BE669" s="101"/>
      <c r="BF669" s="101"/>
      <c r="BG669" s="101"/>
      <c r="BH669" s="101"/>
      <c r="BI669" s="101"/>
      <c r="BJ669" s="101"/>
      <c r="BK669" s="101"/>
      <c r="BL669" s="101"/>
      <c r="BM669" s="101"/>
      <c r="BN669" s="101"/>
      <c r="BO669" s="101"/>
      <c r="BP669" s="101"/>
      <c r="BQ669" s="101"/>
      <c r="BR669" s="101"/>
      <c r="BS669" s="101"/>
      <c r="BT669" s="101"/>
    </row>
    <row r="670" spans="1:72" ht="12" customHeight="1">
      <c r="A670" s="120"/>
      <c r="B670" s="183" t="s">
        <v>256</v>
      </c>
      <c r="C670" s="168"/>
      <c r="D670" s="169"/>
      <c r="E670" s="169"/>
      <c r="F670" s="169"/>
      <c r="G670" s="169"/>
      <c r="H670" s="169"/>
      <c r="I670" s="169"/>
      <c r="J670" s="169"/>
      <c r="K670" s="169"/>
      <c r="L670" s="169"/>
      <c r="M670" s="169"/>
      <c r="N670" s="169"/>
      <c r="O670" s="169"/>
      <c r="P670" s="169"/>
      <c r="Q670" s="169"/>
      <c r="R670" s="170"/>
      <c r="S670" s="101"/>
      <c r="T670" s="101"/>
      <c r="U670" s="101"/>
      <c r="V670" s="101"/>
      <c r="W670" s="101"/>
      <c r="X670" s="101"/>
      <c r="Y670" s="101"/>
      <c r="Z670" s="101"/>
      <c r="AA670" s="101"/>
      <c r="AB670" s="101"/>
      <c r="AC670" s="101"/>
      <c r="AD670" s="101"/>
      <c r="AE670" s="101"/>
      <c r="AF670" s="101"/>
      <c r="AG670" s="101"/>
      <c r="AH670" s="101"/>
      <c r="AI670" s="101"/>
      <c r="AJ670" s="101"/>
      <c r="AK670" s="101"/>
      <c r="AL670" s="101"/>
      <c r="AM670" s="101"/>
      <c r="AN670" s="101"/>
      <c r="AO670" s="101"/>
      <c r="AP670" s="101"/>
      <c r="AQ670" s="101"/>
      <c r="AR670" s="101"/>
      <c r="AS670" s="101"/>
      <c r="AT670" s="101"/>
      <c r="AU670" s="101"/>
      <c r="AV670" s="101"/>
      <c r="AW670" s="101"/>
      <c r="AX670" s="101"/>
      <c r="AY670" s="101"/>
      <c r="AZ670" s="101"/>
      <c r="BA670" s="101"/>
      <c r="BB670" s="101"/>
      <c r="BC670" s="101"/>
      <c r="BD670" s="101"/>
      <c r="BE670" s="101"/>
      <c r="BF670" s="101"/>
      <c r="BG670" s="101"/>
      <c r="BH670" s="101"/>
      <c r="BI670" s="101"/>
      <c r="BJ670" s="101"/>
      <c r="BK670" s="101"/>
      <c r="BL670" s="101"/>
      <c r="BM670" s="101"/>
      <c r="BN670" s="101"/>
      <c r="BO670" s="101"/>
      <c r="BP670" s="101"/>
      <c r="BQ670" s="101"/>
      <c r="BR670" s="101"/>
      <c r="BS670" s="101"/>
      <c r="BT670" s="101"/>
    </row>
    <row r="671" spans="1:72" ht="12" customHeight="1">
      <c r="A671" s="120"/>
      <c r="B671" s="138" t="s">
        <v>10</v>
      </c>
      <c r="C671" s="126"/>
      <c r="D671" s="101"/>
      <c r="E671" s="101"/>
      <c r="F671" s="101"/>
      <c r="G671" s="101"/>
      <c r="H671" s="101"/>
      <c r="I671" s="101"/>
      <c r="J671" s="101"/>
      <c r="K671" s="101"/>
      <c r="L671" s="101"/>
      <c r="M671" s="101"/>
      <c r="N671" s="101"/>
      <c r="O671" s="101"/>
      <c r="P671" s="101"/>
      <c r="Q671" s="101"/>
      <c r="R671" s="128"/>
      <c r="S671" s="101"/>
      <c r="T671" s="101"/>
      <c r="U671" s="101"/>
      <c r="V671" s="101"/>
      <c r="W671" s="101"/>
      <c r="X671" s="101"/>
      <c r="Y671" s="101"/>
      <c r="Z671" s="101"/>
      <c r="AA671" s="101"/>
      <c r="AB671" s="101"/>
      <c r="AC671" s="101"/>
      <c r="AD671" s="101"/>
      <c r="AE671" s="101"/>
      <c r="AF671" s="101"/>
      <c r="AG671" s="101"/>
      <c r="AH671" s="101"/>
      <c r="AI671" s="101"/>
      <c r="AJ671" s="101"/>
      <c r="AK671" s="101"/>
      <c r="AL671" s="101"/>
      <c r="AM671" s="101"/>
      <c r="AN671" s="101"/>
      <c r="AO671" s="101"/>
      <c r="AP671" s="101"/>
      <c r="AQ671" s="101"/>
      <c r="AR671" s="101"/>
      <c r="AS671" s="101"/>
      <c r="AT671" s="101"/>
      <c r="AU671" s="101"/>
      <c r="AV671" s="101"/>
      <c r="AW671" s="101"/>
      <c r="AX671" s="101"/>
      <c r="AY671" s="101"/>
      <c r="AZ671" s="101"/>
      <c r="BA671" s="101"/>
      <c r="BB671" s="101"/>
      <c r="BC671" s="101"/>
      <c r="BD671" s="101"/>
      <c r="BE671" s="101"/>
      <c r="BF671" s="101"/>
      <c r="BG671" s="101"/>
      <c r="BH671" s="101"/>
      <c r="BI671" s="101"/>
      <c r="BJ671" s="101"/>
      <c r="BK671" s="101"/>
      <c r="BL671" s="101"/>
      <c r="BM671" s="101"/>
      <c r="BN671" s="101"/>
      <c r="BO671" s="101"/>
      <c r="BP671" s="101"/>
      <c r="BQ671" s="101"/>
      <c r="BR671" s="101"/>
      <c r="BS671" s="101"/>
      <c r="BT671" s="101"/>
    </row>
    <row r="672" spans="1:72" ht="12" customHeight="1">
      <c r="A672" s="120"/>
      <c r="B672" s="138" t="s">
        <v>11</v>
      </c>
      <c r="C672" s="126"/>
      <c r="D672" s="101"/>
      <c r="E672" s="101"/>
      <c r="F672" s="101"/>
      <c r="G672" s="101"/>
      <c r="H672" s="101"/>
      <c r="I672" s="101"/>
      <c r="J672" s="101"/>
      <c r="K672" s="101"/>
      <c r="L672" s="101"/>
      <c r="M672" s="101"/>
      <c r="N672" s="101"/>
      <c r="O672" s="101"/>
      <c r="P672" s="101"/>
      <c r="Q672" s="101"/>
      <c r="R672" s="128"/>
      <c r="S672" s="101"/>
      <c r="T672" s="101"/>
      <c r="U672" s="101"/>
      <c r="V672" s="101"/>
      <c r="W672" s="101"/>
      <c r="X672" s="101"/>
      <c r="Y672" s="101"/>
      <c r="Z672" s="101"/>
      <c r="AA672" s="101"/>
      <c r="AB672" s="101"/>
      <c r="AC672" s="101"/>
      <c r="AD672" s="101"/>
      <c r="AE672" s="101"/>
      <c r="AF672" s="101"/>
      <c r="AG672" s="101"/>
      <c r="AH672" s="101"/>
      <c r="AI672" s="101"/>
      <c r="AJ672" s="101"/>
      <c r="AK672" s="101"/>
      <c r="AL672" s="101"/>
      <c r="AM672" s="101"/>
      <c r="AN672" s="101"/>
      <c r="AO672" s="101"/>
      <c r="AP672" s="101"/>
      <c r="AQ672" s="101"/>
      <c r="AR672" s="101"/>
      <c r="AS672" s="101"/>
      <c r="AT672" s="101"/>
      <c r="AU672" s="101"/>
      <c r="AV672" s="101"/>
      <c r="AW672" s="101"/>
      <c r="AX672" s="101"/>
      <c r="AY672" s="101"/>
      <c r="AZ672" s="101"/>
      <c r="BA672" s="101"/>
      <c r="BB672" s="101"/>
      <c r="BC672" s="101"/>
      <c r="BD672" s="101"/>
      <c r="BE672" s="101"/>
      <c r="BF672" s="101"/>
      <c r="BG672" s="101"/>
      <c r="BH672" s="101"/>
      <c r="BI672" s="101"/>
      <c r="BJ672" s="101"/>
      <c r="BK672" s="101"/>
      <c r="BL672" s="101"/>
      <c r="BM672" s="101"/>
      <c r="BN672" s="101"/>
      <c r="BO672" s="101"/>
      <c r="BP672" s="101"/>
      <c r="BQ672" s="101"/>
      <c r="BR672" s="101"/>
      <c r="BS672" s="101"/>
      <c r="BT672" s="101"/>
    </row>
    <row r="673" spans="1:72" ht="12" customHeight="1">
      <c r="A673" s="120"/>
      <c r="B673" s="138" t="s">
        <v>259</v>
      </c>
      <c r="C673" s="126"/>
      <c r="D673" s="101"/>
      <c r="E673" s="101"/>
      <c r="F673" s="101"/>
      <c r="G673" s="101"/>
      <c r="H673" s="101"/>
      <c r="I673" s="101"/>
      <c r="J673" s="101"/>
      <c r="K673" s="101"/>
      <c r="L673" s="101"/>
      <c r="M673" s="101"/>
      <c r="N673" s="101"/>
      <c r="O673" s="101"/>
      <c r="P673" s="101"/>
      <c r="Q673" s="101"/>
      <c r="R673" s="128"/>
      <c r="S673" s="101"/>
      <c r="T673" s="101"/>
      <c r="U673" s="101"/>
      <c r="V673" s="101"/>
      <c r="W673" s="101"/>
      <c r="X673" s="101"/>
      <c r="Y673" s="101"/>
      <c r="Z673" s="101"/>
      <c r="AA673" s="101"/>
      <c r="AB673" s="101"/>
      <c r="AC673" s="101"/>
      <c r="AD673" s="101"/>
      <c r="AE673" s="101"/>
      <c r="AF673" s="101"/>
      <c r="AG673" s="101"/>
      <c r="AH673" s="101"/>
      <c r="AI673" s="101"/>
      <c r="AJ673" s="101"/>
      <c r="AK673" s="101"/>
      <c r="AL673" s="101"/>
      <c r="AM673" s="101"/>
      <c r="AN673" s="101"/>
      <c r="AO673" s="101"/>
      <c r="AP673" s="101"/>
      <c r="AQ673" s="101"/>
      <c r="AR673" s="101"/>
      <c r="AS673" s="101"/>
      <c r="AT673" s="101"/>
      <c r="AU673" s="101"/>
      <c r="AV673" s="101"/>
      <c r="AW673" s="101"/>
      <c r="AX673" s="101"/>
      <c r="AY673" s="101"/>
      <c r="AZ673" s="101"/>
      <c r="BA673" s="101"/>
      <c r="BB673" s="101"/>
      <c r="BC673" s="101"/>
      <c r="BD673" s="101"/>
      <c r="BE673" s="101"/>
      <c r="BF673" s="101"/>
      <c r="BG673" s="101"/>
      <c r="BH673" s="101"/>
      <c r="BI673" s="101"/>
      <c r="BJ673" s="101"/>
      <c r="BK673" s="101"/>
      <c r="BL673" s="101"/>
      <c r="BM673" s="101"/>
      <c r="BN673" s="101"/>
      <c r="BO673" s="101"/>
      <c r="BP673" s="101"/>
      <c r="BQ673" s="101"/>
      <c r="BR673" s="101"/>
      <c r="BS673" s="101"/>
      <c r="BT673" s="101"/>
    </row>
    <row r="674" spans="1:72" ht="12" customHeight="1">
      <c r="A674" s="120"/>
      <c r="B674" s="116" t="s">
        <v>13</v>
      </c>
      <c r="C674" s="126"/>
      <c r="D674" s="101"/>
      <c r="E674" s="101"/>
      <c r="F674" s="101"/>
      <c r="G674" s="101"/>
      <c r="H674" s="101"/>
      <c r="I674" s="101"/>
      <c r="J674" s="101"/>
      <c r="K674" s="101"/>
      <c r="L674" s="101"/>
      <c r="M674" s="101"/>
      <c r="N674" s="101"/>
      <c r="O674" s="101"/>
      <c r="P674" s="101"/>
      <c r="Q674" s="101"/>
      <c r="R674" s="128"/>
      <c r="S674" s="101"/>
      <c r="T674" s="101"/>
      <c r="U674" s="101"/>
      <c r="V674" s="101"/>
      <c r="W674" s="101"/>
      <c r="X674" s="101"/>
      <c r="Y674" s="101"/>
      <c r="Z674" s="101"/>
      <c r="AA674" s="101"/>
      <c r="AB674" s="101"/>
      <c r="AC674" s="101"/>
      <c r="AD674" s="101"/>
      <c r="AE674" s="101"/>
      <c r="AF674" s="101"/>
      <c r="AG674" s="101"/>
      <c r="AH674" s="101"/>
      <c r="AI674" s="101"/>
      <c r="AJ674" s="101"/>
      <c r="AK674" s="101"/>
      <c r="AL674" s="101"/>
      <c r="AM674" s="101"/>
      <c r="AN674" s="101"/>
      <c r="AO674" s="101"/>
      <c r="AP674" s="101"/>
      <c r="AQ674" s="101"/>
      <c r="AR674" s="101"/>
      <c r="AS674" s="101"/>
      <c r="AT674" s="101"/>
      <c r="AU674" s="101"/>
      <c r="AV674" s="101"/>
      <c r="AW674" s="101"/>
      <c r="AX674" s="101"/>
      <c r="AY674" s="101"/>
      <c r="AZ674" s="101"/>
      <c r="BA674" s="101"/>
      <c r="BB674" s="101"/>
      <c r="BC674" s="101"/>
      <c r="BD674" s="101"/>
      <c r="BE674" s="101"/>
      <c r="BF674" s="101"/>
      <c r="BG674" s="101"/>
      <c r="BH674" s="101"/>
      <c r="BI674" s="101"/>
      <c r="BJ674" s="101"/>
      <c r="BK674" s="101"/>
      <c r="BL674" s="101"/>
      <c r="BM674" s="101"/>
      <c r="BN674" s="101"/>
      <c r="BO674" s="101"/>
      <c r="BP674" s="101"/>
      <c r="BQ674" s="101"/>
      <c r="BR674" s="101"/>
      <c r="BS674" s="101"/>
      <c r="BT674" s="101"/>
    </row>
    <row r="675" spans="1:72" ht="12" customHeight="1">
      <c r="A675" s="120"/>
      <c r="B675" s="138" t="s">
        <v>260</v>
      </c>
      <c r="C675" s="126"/>
      <c r="D675" s="101"/>
      <c r="E675" s="101"/>
      <c r="F675" s="101"/>
      <c r="G675" s="101"/>
      <c r="H675" s="101"/>
      <c r="I675" s="101"/>
      <c r="J675" s="101"/>
      <c r="K675" s="101"/>
      <c r="L675" s="101"/>
      <c r="M675" s="101"/>
      <c r="N675" s="101"/>
      <c r="O675" s="101"/>
      <c r="P675" s="101"/>
      <c r="Q675" s="101"/>
      <c r="R675" s="128"/>
      <c r="S675" s="101"/>
      <c r="T675" s="101"/>
      <c r="U675" s="101"/>
      <c r="V675" s="101"/>
      <c r="W675" s="101"/>
      <c r="X675" s="101"/>
      <c r="Y675" s="101"/>
      <c r="Z675" s="101"/>
      <c r="AA675" s="101"/>
      <c r="AB675" s="101"/>
      <c r="AC675" s="101"/>
      <c r="AD675" s="101"/>
      <c r="AE675" s="101"/>
      <c r="AF675" s="101"/>
      <c r="AG675" s="101"/>
      <c r="AH675" s="101"/>
      <c r="AI675" s="101"/>
      <c r="AJ675" s="101"/>
      <c r="AK675" s="101"/>
      <c r="AL675" s="101"/>
      <c r="AM675" s="101"/>
      <c r="AN675" s="101"/>
      <c r="AO675" s="101"/>
      <c r="AP675" s="101"/>
      <c r="AQ675" s="101"/>
      <c r="AR675" s="101"/>
      <c r="AS675" s="101"/>
      <c r="AT675" s="101"/>
      <c r="AU675" s="101"/>
      <c r="AV675" s="101"/>
      <c r="AW675" s="101"/>
      <c r="AX675" s="101"/>
      <c r="AY675" s="101"/>
      <c r="AZ675" s="101"/>
      <c r="BA675" s="101"/>
      <c r="BB675" s="101"/>
      <c r="BC675" s="101"/>
      <c r="BD675" s="101"/>
      <c r="BE675" s="101"/>
      <c r="BF675" s="101"/>
      <c r="BG675" s="101"/>
      <c r="BH675" s="101"/>
      <c r="BI675" s="101"/>
      <c r="BJ675" s="101"/>
      <c r="BK675" s="101"/>
      <c r="BL675" s="101"/>
      <c r="BM675" s="101"/>
      <c r="BN675" s="101"/>
      <c r="BO675" s="101"/>
      <c r="BP675" s="101"/>
      <c r="BQ675" s="101"/>
      <c r="BR675" s="101"/>
      <c r="BS675" s="101"/>
      <c r="BT675" s="101"/>
    </row>
    <row r="676" spans="1:72" ht="12" customHeight="1">
      <c r="A676" s="120"/>
      <c r="B676" s="122" t="s">
        <v>304</v>
      </c>
      <c r="C676" s="122"/>
      <c r="D676" s="123"/>
      <c r="E676" s="123"/>
      <c r="F676" s="123"/>
      <c r="G676" s="123"/>
      <c r="H676" s="123"/>
      <c r="I676" s="123"/>
      <c r="J676" s="123"/>
      <c r="K676" s="123"/>
      <c r="L676" s="123"/>
      <c r="M676" s="123"/>
      <c r="N676" s="123"/>
      <c r="O676" s="123"/>
      <c r="P676" s="123"/>
      <c r="Q676" s="123"/>
      <c r="R676" s="124"/>
      <c r="S676" s="101"/>
      <c r="T676" s="101"/>
      <c r="U676" s="101"/>
      <c r="V676" s="101"/>
      <c r="W676" s="101"/>
      <c r="X676" s="101"/>
      <c r="Y676" s="101"/>
      <c r="Z676" s="101"/>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01"/>
      <c r="AW676" s="101"/>
      <c r="AX676" s="101"/>
      <c r="AY676" s="101"/>
      <c r="AZ676" s="101"/>
      <c r="BA676" s="101"/>
      <c r="BB676" s="101"/>
      <c r="BC676" s="101"/>
      <c r="BD676" s="101"/>
      <c r="BE676" s="101"/>
      <c r="BF676" s="101"/>
      <c r="BG676" s="101"/>
      <c r="BH676" s="101"/>
      <c r="BI676" s="101"/>
      <c r="BJ676" s="101"/>
      <c r="BK676" s="101"/>
      <c r="BL676" s="101"/>
      <c r="BM676" s="101"/>
      <c r="BN676" s="101"/>
      <c r="BO676" s="101"/>
      <c r="BP676" s="101"/>
      <c r="BQ676" s="101"/>
      <c r="BR676" s="101"/>
      <c r="BS676" s="101"/>
      <c r="BT676" s="101"/>
    </row>
    <row r="677" spans="1:72" ht="12" customHeight="1">
      <c r="A677" s="120"/>
      <c r="B677" s="122" t="s">
        <v>305</v>
      </c>
      <c r="C677" s="122"/>
      <c r="D677" s="123"/>
      <c r="E677" s="123"/>
      <c r="F677" s="123"/>
      <c r="G677" s="123"/>
      <c r="H677" s="123"/>
      <c r="I677" s="123"/>
      <c r="J677" s="123"/>
      <c r="K677" s="123"/>
      <c r="L677" s="123"/>
      <c r="M677" s="123"/>
      <c r="N677" s="123"/>
      <c r="O677" s="123"/>
      <c r="P677" s="123"/>
      <c r="Q677" s="123"/>
      <c r="R677" s="124"/>
      <c r="S677" s="101"/>
      <c r="T677" s="101"/>
      <c r="U677" s="101"/>
      <c r="V677" s="101"/>
      <c r="W677" s="101"/>
      <c r="X677" s="101"/>
      <c r="Y677" s="101"/>
      <c r="Z677" s="101"/>
      <c r="AA677" s="101"/>
      <c r="AB677" s="101"/>
      <c r="AC677" s="101"/>
      <c r="AD677" s="101"/>
      <c r="AE677" s="101"/>
      <c r="AF677" s="101"/>
      <c r="AG677" s="101"/>
      <c r="AH677" s="101"/>
      <c r="AI677" s="101"/>
      <c r="AJ677" s="101"/>
      <c r="AK677" s="101"/>
      <c r="AL677" s="101"/>
      <c r="AM677" s="101"/>
      <c r="AN677" s="101"/>
      <c r="AO677" s="101"/>
      <c r="AP677" s="101"/>
      <c r="AQ677" s="101"/>
      <c r="AR677" s="101"/>
      <c r="AS677" s="101"/>
      <c r="AT677" s="101"/>
      <c r="AU677" s="101"/>
      <c r="AV677" s="101"/>
      <c r="AW677" s="101"/>
      <c r="AX677" s="101"/>
      <c r="AY677" s="101"/>
      <c r="AZ677" s="101"/>
      <c r="BA677" s="101"/>
      <c r="BB677" s="101"/>
      <c r="BC677" s="101"/>
      <c r="BD677" s="101"/>
      <c r="BE677" s="101"/>
      <c r="BF677" s="101"/>
      <c r="BG677" s="101"/>
      <c r="BH677" s="101"/>
      <c r="BI677" s="101"/>
      <c r="BJ677" s="101"/>
      <c r="BK677" s="101"/>
      <c r="BL677" s="101"/>
      <c r="BM677" s="101"/>
      <c r="BN677" s="101"/>
      <c r="BO677" s="101"/>
      <c r="BP677" s="101"/>
      <c r="BQ677" s="101"/>
      <c r="BR677" s="101"/>
      <c r="BS677" s="101"/>
      <c r="BT677" s="101"/>
    </row>
    <row r="678" spans="1:72" ht="12" customHeight="1">
      <c r="A678" s="120"/>
      <c r="B678" s="122" t="s">
        <v>306</v>
      </c>
      <c r="C678" s="122"/>
      <c r="D678" s="123"/>
      <c r="E678" s="123"/>
      <c r="F678" s="123"/>
      <c r="G678" s="123"/>
      <c r="H678" s="123"/>
      <c r="I678" s="123"/>
      <c r="J678" s="123"/>
      <c r="K678" s="123"/>
      <c r="L678" s="123"/>
      <c r="M678" s="123"/>
      <c r="N678" s="123"/>
      <c r="O678" s="123"/>
      <c r="P678" s="123"/>
      <c r="Q678" s="123"/>
      <c r="R678" s="124"/>
      <c r="S678" s="101"/>
      <c r="T678" s="101"/>
      <c r="U678" s="101"/>
      <c r="V678" s="101"/>
      <c r="W678" s="101"/>
      <c r="X678" s="101"/>
      <c r="Y678" s="101"/>
      <c r="Z678" s="101"/>
      <c r="AA678" s="101"/>
      <c r="AB678" s="101"/>
      <c r="AC678" s="101"/>
      <c r="AD678" s="101"/>
      <c r="AE678" s="101"/>
      <c r="AF678" s="101"/>
      <c r="AG678" s="101"/>
      <c r="AH678" s="101"/>
      <c r="AI678" s="101"/>
      <c r="AJ678" s="101"/>
      <c r="AK678" s="101"/>
      <c r="AL678" s="101"/>
      <c r="AM678" s="101"/>
      <c r="AN678" s="101"/>
      <c r="AO678" s="101"/>
      <c r="AP678" s="101"/>
      <c r="AQ678" s="101"/>
      <c r="AR678" s="101"/>
      <c r="AS678" s="101"/>
      <c r="AT678" s="101"/>
      <c r="AU678" s="101"/>
      <c r="AV678" s="101"/>
      <c r="AW678" s="101"/>
      <c r="AX678" s="101"/>
      <c r="AY678" s="101"/>
      <c r="AZ678" s="101"/>
      <c r="BA678" s="101"/>
      <c r="BB678" s="101"/>
      <c r="BC678" s="101"/>
      <c r="BD678" s="101"/>
      <c r="BE678" s="101"/>
      <c r="BF678" s="101"/>
      <c r="BG678" s="101"/>
      <c r="BH678" s="101"/>
      <c r="BI678" s="101"/>
      <c r="BJ678" s="101"/>
      <c r="BK678" s="101"/>
      <c r="BL678" s="101"/>
      <c r="BM678" s="101"/>
      <c r="BN678" s="101"/>
      <c r="BO678" s="101"/>
      <c r="BP678" s="101"/>
      <c r="BQ678" s="101"/>
      <c r="BR678" s="101"/>
      <c r="BS678" s="101"/>
      <c r="BT678" s="101"/>
    </row>
    <row r="679" spans="1:72" ht="12" customHeight="1">
      <c r="A679" s="120"/>
      <c r="B679" s="122" t="s">
        <v>307</v>
      </c>
      <c r="C679" s="122"/>
      <c r="D679" s="123"/>
      <c r="E679" s="123"/>
      <c r="F679" s="123"/>
      <c r="G679" s="123"/>
      <c r="H679" s="123"/>
      <c r="I679" s="123"/>
      <c r="J679" s="123"/>
      <c r="K679" s="123"/>
      <c r="L679" s="123"/>
      <c r="M679" s="123"/>
      <c r="N679" s="123"/>
      <c r="O679" s="123"/>
      <c r="P679" s="123"/>
      <c r="Q679" s="123"/>
      <c r="R679" s="124"/>
      <c r="S679" s="101"/>
      <c r="T679" s="101"/>
      <c r="U679" s="101"/>
      <c r="V679" s="101"/>
      <c r="W679" s="101"/>
      <c r="X679" s="101"/>
      <c r="Y679" s="101"/>
      <c r="Z679" s="101"/>
      <c r="AA679" s="101"/>
      <c r="AB679" s="101"/>
      <c r="AC679" s="101"/>
      <c r="AD679" s="101"/>
      <c r="AE679" s="101"/>
      <c r="AF679" s="101"/>
      <c r="AG679" s="101"/>
      <c r="AH679" s="101"/>
      <c r="AI679" s="101"/>
      <c r="AJ679" s="101"/>
      <c r="AK679" s="101"/>
      <c r="AL679" s="101"/>
      <c r="AM679" s="101"/>
      <c r="AN679" s="101"/>
      <c r="AO679" s="101"/>
      <c r="AP679" s="101"/>
      <c r="AQ679" s="101"/>
      <c r="AR679" s="101"/>
      <c r="AS679" s="101"/>
      <c r="AT679" s="101"/>
      <c r="AU679" s="101"/>
      <c r="AV679" s="101"/>
      <c r="AW679" s="101"/>
      <c r="AX679" s="101"/>
      <c r="AY679" s="101"/>
      <c r="AZ679" s="101"/>
      <c r="BA679" s="101"/>
      <c r="BB679" s="101"/>
      <c r="BC679" s="101"/>
      <c r="BD679" s="101"/>
      <c r="BE679" s="101"/>
      <c r="BF679" s="101"/>
      <c r="BG679" s="101"/>
      <c r="BH679" s="101"/>
      <c r="BI679" s="101"/>
      <c r="BJ679" s="101"/>
      <c r="BK679" s="101"/>
      <c r="BL679" s="101"/>
      <c r="BM679" s="101"/>
      <c r="BN679" s="101"/>
      <c r="BO679" s="101"/>
      <c r="BP679" s="101"/>
      <c r="BQ679" s="101"/>
      <c r="BR679" s="101"/>
      <c r="BS679" s="101"/>
      <c r="BT679" s="101"/>
    </row>
    <row r="680" spans="1:72" ht="12" customHeight="1">
      <c r="A680" s="120"/>
      <c r="B680" s="122" t="s">
        <v>308</v>
      </c>
      <c r="C680" s="157"/>
      <c r="D680" s="158"/>
      <c r="E680" s="158"/>
      <c r="F680" s="158"/>
      <c r="G680" s="158"/>
      <c r="H680" s="158"/>
      <c r="I680" s="158"/>
      <c r="J680" s="158"/>
      <c r="K680" s="158"/>
      <c r="L680" s="158"/>
      <c r="M680" s="158"/>
      <c r="N680" s="158"/>
      <c r="O680" s="158"/>
      <c r="P680" s="158"/>
      <c r="Q680" s="158"/>
      <c r="R680" s="159"/>
      <c r="S680" s="101"/>
      <c r="T680" s="101"/>
      <c r="U680" s="101"/>
      <c r="V680" s="101"/>
      <c r="W680" s="101"/>
      <c r="X680" s="101"/>
      <c r="Y680" s="101"/>
      <c r="Z680" s="101"/>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V680" s="101"/>
      <c r="AW680" s="101"/>
      <c r="AX680" s="101"/>
      <c r="AY680" s="101"/>
      <c r="AZ680" s="101"/>
      <c r="BA680" s="101"/>
      <c r="BB680" s="101"/>
      <c r="BC680" s="101"/>
      <c r="BD680" s="101"/>
      <c r="BE680" s="101"/>
      <c r="BF680" s="101"/>
      <c r="BG680" s="101"/>
      <c r="BH680" s="101"/>
      <c r="BI680" s="101"/>
      <c r="BJ680" s="101"/>
      <c r="BK680" s="101"/>
      <c r="BL680" s="101"/>
      <c r="BM680" s="101"/>
      <c r="BN680" s="101"/>
      <c r="BO680" s="101"/>
      <c r="BP680" s="101"/>
      <c r="BQ680" s="101"/>
      <c r="BR680" s="101"/>
      <c r="BS680" s="101"/>
      <c r="BT680" s="101"/>
    </row>
    <row r="681" spans="1:72" ht="12" customHeight="1">
      <c r="A681" s="120"/>
      <c r="B681" s="122" t="s">
        <v>309</v>
      </c>
      <c r="C681" s="157"/>
      <c r="D681" s="158"/>
      <c r="E681" s="158"/>
      <c r="F681" s="158"/>
      <c r="G681" s="158"/>
      <c r="H681" s="158"/>
      <c r="I681" s="158"/>
      <c r="J681" s="158"/>
      <c r="K681" s="158"/>
      <c r="L681" s="158"/>
      <c r="M681" s="158"/>
      <c r="N681" s="158"/>
      <c r="O681" s="158"/>
      <c r="P681" s="158"/>
      <c r="Q681" s="158"/>
      <c r="R681" s="159"/>
      <c r="S681" s="101"/>
      <c r="T681" s="101"/>
      <c r="U681" s="101"/>
      <c r="V681" s="101"/>
      <c r="W681" s="101"/>
      <c r="X681" s="101"/>
      <c r="Y681" s="101"/>
      <c r="Z681" s="101"/>
      <c r="AA681" s="101"/>
      <c r="AB681" s="101"/>
      <c r="AC681" s="101"/>
      <c r="AD681" s="101"/>
      <c r="AE681" s="101"/>
      <c r="AF681" s="101"/>
      <c r="AG681" s="101"/>
      <c r="AH681" s="101"/>
      <c r="AI681" s="101"/>
      <c r="AJ681" s="101"/>
      <c r="AK681" s="101"/>
      <c r="AL681" s="101"/>
      <c r="AM681" s="101"/>
      <c r="AN681" s="101"/>
      <c r="AO681" s="101"/>
      <c r="AP681" s="101"/>
      <c r="AQ681" s="101"/>
      <c r="AR681" s="101"/>
      <c r="AS681" s="101"/>
      <c r="AT681" s="101"/>
      <c r="AU681" s="101"/>
      <c r="AV681" s="101"/>
      <c r="AW681" s="101"/>
      <c r="AX681" s="101"/>
      <c r="AY681" s="101"/>
      <c r="AZ681" s="101"/>
      <c r="BA681" s="101"/>
      <c r="BB681" s="101"/>
      <c r="BC681" s="101"/>
      <c r="BD681" s="101"/>
      <c r="BE681" s="101"/>
      <c r="BF681" s="101"/>
      <c r="BG681" s="101"/>
      <c r="BH681" s="101"/>
      <c r="BI681" s="101"/>
      <c r="BJ681" s="101"/>
      <c r="BK681" s="101"/>
      <c r="BL681" s="101"/>
      <c r="BM681" s="101"/>
      <c r="BN681" s="101"/>
      <c r="BO681" s="101"/>
      <c r="BP681" s="101"/>
      <c r="BQ681" s="101"/>
      <c r="BR681" s="101"/>
      <c r="BS681" s="101"/>
      <c r="BT681" s="101"/>
    </row>
    <row r="682" spans="1:72" ht="12" customHeight="1">
      <c r="A682" s="120"/>
      <c r="B682" s="122" t="s">
        <v>48</v>
      </c>
      <c r="C682" s="157"/>
      <c r="D682" s="158"/>
      <c r="E682" s="158"/>
      <c r="F682" s="158"/>
      <c r="G682" s="158"/>
      <c r="H682" s="158"/>
      <c r="I682" s="158"/>
      <c r="J682" s="158"/>
      <c r="K682" s="158"/>
      <c r="L682" s="158"/>
      <c r="M682" s="158"/>
      <c r="N682" s="158"/>
      <c r="O682" s="158"/>
      <c r="P682" s="158"/>
      <c r="Q682" s="158"/>
      <c r="R682" s="159"/>
      <c r="S682" s="101"/>
      <c r="T682" s="101"/>
      <c r="U682" s="101"/>
      <c r="V682" s="101"/>
      <c r="W682" s="101"/>
      <c r="X682" s="101"/>
      <c r="Y682" s="101"/>
      <c r="Z682" s="101"/>
      <c r="AA682" s="101"/>
      <c r="AB682" s="101"/>
      <c r="AC682" s="101"/>
      <c r="AD682" s="101"/>
      <c r="AE682" s="101"/>
      <c r="AF682" s="101"/>
      <c r="AG682" s="101"/>
      <c r="AH682" s="101"/>
      <c r="AI682" s="101"/>
      <c r="AJ682" s="101"/>
      <c r="AK682" s="101"/>
      <c r="AL682" s="101"/>
      <c r="AM682" s="101"/>
      <c r="AN682" s="101"/>
      <c r="AO682" s="101"/>
      <c r="AP682" s="101"/>
      <c r="AQ682" s="101"/>
      <c r="AR682" s="101"/>
      <c r="AS682" s="101"/>
      <c r="AT682" s="101"/>
      <c r="AU682" s="101"/>
      <c r="AV682" s="101"/>
      <c r="AW682" s="101"/>
      <c r="AX682" s="101"/>
      <c r="AY682" s="101"/>
      <c r="AZ682" s="101"/>
      <c r="BA682" s="101"/>
      <c r="BB682" s="101"/>
      <c r="BC682" s="101"/>
      <c r="BD682" s="101"/>
      <c r="BE682" s="101"/>
      <c r="BF682" s="101"/>
      <c r="BG682" s="101"/>
      <c r="BH682" s="101"/>
      <c r="BI682" s="101"/>
      <c r="BJ682" s="101"/>
      <c r="BK682" s="101"/>
      <c r="BL682" s="101"/>
      <c r="BM682" s="101"/>
      <c r="BN682" s="101"/>
      <c r="BO682" s="101"/>
      <c r="BP682" s="101"/>
      <c r="BQ682" s="101"/>
      <c r="BR682" s="101"/>
      <c r="BS682" s="101"/>
      <c r="BT682" s="101"/>
    </row>
    <row r="683" spans="1:72" ht="12" customHeight="1">
      <c r="A683" s="120"/>
      <c r="B683" s="122" t="s">
        <v>49</v>
      </c>
      <c r="C683" s="157"/>
      <c r="D683" s="158"/>
      <c r="E683" s="158"/>
      <c r="F683" s="158"/>
      <c r="G683" s="158"/>
      <c r="H683" s="158"/>
      <c r="I683" s="158"/>
      <c r="J683" s="158"/>
      <c r="K683" s="158"/>
      <c r="L683" s="158"/>
      <c r="M683" s="158"/>
      <c r="N683" s="158"/>
      <c r="O683" s="158"/>
      <c r="P683" s="158"/>
      <c r="Q683" s="158"/>
      <c r="R683" s="159"/>
      <c r="S683" s="101"/>
      <c r="T683" s="101"/>
      <c r="U683" s="101"/>
      <c r="V683" s="101"/>
      <c r="W683" s="101"/>
      <c r="X683" s="101"/>
      <c r="Y683" s="101"/>
      <c r="Z683" s="101"/>
      <c r="AA683" s="101"/>
      <c r="AB683" s="101"/>
      <c r="AC683" s="101"/>
      <c r="AD683" s="101"/>
      <c r="AE683" s="101"/>
      <c r="AF683" s="101"/>
      <c r="AG683" s="101"/>
      <c r="AH683" s="101"/>
      <c r="AI683" s="101"/>
      <c r="AJ683" s="101"/>
      <c r="AK683" s="101"/>
      <c r="AL683" s="101"/>
      <c r="AM683" s="101"/>
      <c r="AN683" s="101"/>
      <c r="AO683" s="101"/>
      <c r="AP683" s="101"/>
      <c r="AQ683" s="101"/>
      <c r="AR683" s="101"/>
      <c r="AS683" s="101"/>
      <c r="AT683" s="101"/>
      <c r="AU683" s="101"/>
      <c r="AV683" s="101"/>
      <c r="AW683" s="101"/>
      <c r="AX683" s="101"/>
      <c r="AY683" s="101"/>
      <c r="AZ683" s="101"/>
      <c r="BA683" s="101"/>
      <c r="BB683" s="101"/>
      <c r="BC683" s="101"/>
      <c r="BD683" s="101"/>
      <c r="BE683" s="101"/>
      <c r="BF683" s="101"/>
      <c r="BG683" s="101"/>
      <c r="BH683" s="101"/>
      <c r="BI683" s="101"/>
      <c r="BJ683" s="101"/>
      <c r="BK683" s="101"/>
      <c r="BL683" s="101"/>
      <c r="BM683" s="101"/>
      <c r="BN683" s="101"/>
      <c r="BO683" s="101"/>
      <c r="BP683" s="101"/>
      <c r="BQ683" s="101"/>
      <c r="BR683" s="101"/>
      <c r="BS683" s="101"/>
      <c r="BT683" s="101"/>
    </row>
    <row r="684" spans="1:72" ht="12" customHeight="1">
      <c r="A684" s="120"/>
      <c r="B684" s="138" t="s">
        <v>310</v>
      </c>
      <c r="C684" s="126"/>
      <c r="D684" s="101"/>
      <c r="E684" s="101"/>
      <c r="F684" s="101"/>
      <c r="G684" s="101"/>
      <c r="H684" s="101"/>
      <c r="I684" s="101"/>
      <c r="J684" s="101"/>
      <c r="K684" s="101"/>
      <c r="L684" s="101"/>
      <c r="M684" s="101"/>
      <c r="N684" s="101"/>
      <c r="O684" s="101"/>
      <c r="P684" s="101"/>
      <c r="Q684" s="101"/>
      <c r="R684" s="128"/>
      <c r="S684" s="101"/>
      <c r="T684" s="101"/>
      <c r="U684" s="101"/>
      <c r="V684" s="101"/>
      <c r="W684" s="101"/>
      <c r="X684" s="101"/>
      <c r="Y684" s="101"/>
      <c r="Z684" s="101"/>
      <c r="AA684" s="101"/>
      <c r="AB684" s="101"/>
      <c r="AC684" s="101"/>
      <c r="AD684" s="101"/>
      <c r="AE684" s="101"/>
      <c r="AF684" s="101"/>
      <c r="AG684" s="101"/>
      <c r="AH684" s="101"/>
      <c r="AI684" s="101"/>
      <c r="AJ684" s="101"/>
      <c r="AK684" s="101"/>
      <c r="AL684" s="101"/>
      <c r="AM684" s="101"/>
      <c r="AN684" s="101"/>
      <c r="AO684" s="101"/>
      <c r="AP684" s="101"/>
      <c r="AQ684" s="101"/>
      <c r="AR684" s="101"/>
      <c r="AS684" s="101"/>
      <c r="AT684" s="101"/>
      <c r="AU684" s="101"/>
      <c r="AV684" s="101"/>
      <c r="AW684" s="101"/>
      <c r="AX684" s="101"/>
      <c r="AY684" s="101"/>
      <c r="AZ684" s="101"/>
      <c r="BA684" s="101"/>
      <c r="BB684" s="101"/>
      <c r="BC684" s="101"/>
      <c r="BD684" s="101"/>
      <c r="BE684" s="101"/>
      <c r="BF684" s="101"/>
      <c r="BG684" s="101"/>
      <c r="BH684" s="101"/>
      <c r="BI684" s="101"/>
      <c r="BJ684" s="101"/>
      <c r="BK684" s="101"/>
      <c r="BL684" s="101"/>
      <c r="BM684" s="101"/>
      <c r="BN684" s="101"/>
      <c r="BO684" s="101"/>
      <c r="BP684" s="101"/>
      <c r="BQ684" s="101"/>
      <c r="BR684" s="101"/>
      <c r="BS684" s="101"/>
      <c r="BT684" s="101"/>
    </row>
    <row r="685" spans="1:72" ht="12" customHeight="1">
      <c r="A685" s="120"/>
      <c r="B685" s="138" t="s">
        <v>311</v>
      </c>
      <c r="C685" s="126"/>
      <c r="D685" s="101"/>
      <c r="E685" s="101"/>
      <c r="F685" s="101"/>
      <c r="G685" s="101"/>
      <c r="H685" s="101"/>
      <c r="I685" s="101"/>
      <c r="J685" s="101"/>
      <c r="K685" s="101"/>
      <c r="L685" s="101"/>
      <c r="M685" s="101"/>
      <c r="N685" s="101"/>
      <c r="O685" s="101"/>
      <c r="P685" s="101"/>
      <c r="Q685" s="101"/>
      <c r="R685" s="128"/>
      <c r="S685" s="101"/>
      <c r="T685" s="101"/>
      <c r="U685" s="101"/>
      <c r="V685" s="101"/>
      <c r="W685" s="101"/>
      <c r="X685" s="101"/>
      <c r="Y685" s="101"/>
      <c r="Z685" s="101"/>
      <c r="AA685" s="101"/>
      <c r="AB685" s="101"/>
      <c r="AC685" s="101"/>
      <c r="AD685" s="101"/>
      <c r="AE685" s="101"/>
      <c r="AF685" s="101"/>
      <c r="AG685" s="101"/>
      <c r="AH685" s="101"/>
      <c r="AI685" s="101"/>
      <c r="AJ685" s="101"/>
      <c r="AK685" s="101"/>
      <c r="AL685" s="101"/>
      <c r="AM685" s="101"/>
      <c r="AN685" s="101"/>
      <c r="AO685" s="101"/>
      <c r="AP685" s="101"/>
      <c r="AQ685" s="101"/>
      <c r="AR685" s="101"/>
      <c r="AS685" s="101"/>
      <c r="AT685" s="101"/>
      <c r="AU685" s="101"/>
      <c r="AV685" s="101"/>
      <c r="AW685" s="101"/>
      <c r="AX685" s="101"/>
      <c r="AY685" s="101"/>
      <c r="AZ685" s="101"/>
      <c r="BA685" s="101"/>
      <c r="BB685" s="101"/>
      <c r="BC685" s="101"/>
      <c r="BD685" s="101"/>
      <c r="BE685" s="101"/>
      <c r="BF685" s="101"/>
      <c r="BG685" s="101"/>
      <c r="BH685" s="101"/>
      <c r="BI685" s="101"/>
      <c r="BJ685" s="101"/>
      <c r="BK685" s="101"/>
      <c r="BL685" s="101"/>
      <c r="BM685" s="101"/>
      <c r="BN685" s="101"/>
      <c r="BO685" s="101"/>
      <c r="BP685" s="101"/>
      <c r="BQ685" s="101"/>
      <c r="BR685" s="101"/>
      <c r="BS685" s="101"/>
      <c r="BT685" s="101"/>
    </row>
    <row r="686" spans="1:72" ht="12" customHeight="1">
      <c r="A686" s="120"/>
      <c r="B686" s="138" t="s">
        <v>312</v>
      </c>
      <c r="C686" s="126"/>
      <c r="D686" s="101"/>
      <c r="E686" s="101"/>
      <c r="F686" s="101"/>
      <c r="G686" s="101"/>
      <c r="H686" s="101"/>
      <c r="I686" s="101"/>
      <c r="J686" s="101"/>
      <c r="K686" s="101"/>
      <c r="L686" s="101"/>
      <c r="M686" s="101"/>
      <c r="N686" s="101"/>
      <c r="O686" s="101"/>
      <c r="P686" s="101"/>
      <c r="Q686" s="101"/>
      <c r="R686" s="128"/>
      <c r="S686" s="101"/>
      <c r="T686" s="101"/>
      <c r="U686" s="101"/>
      <c r="V686" s="101"/>
      <c r="W686" s="101"/>
      <c r="X686" s="101"/>
      <c r="Y686" s="101"/>
      <c r="Z686" s="101"/>
      <c r="AA686" s="101"/>
      <c r="AB686" s="101"/>
      <c r="AC686" s="101"/>
      <c r="AD686" s="101"/>
      <c r="AE686" s="101"/>
      <c r="AF686" s="101"/>
      <c r="AG686" s="101"/>
      <c r="AH686" s="101"/>
      <c r="AI686" s="101"/>
      <c r="AJ686" s="101"/>
      <c r="AK686" s="101"/>
      <c r="AL686" s="101"/>
      <c r="AM686" s="101"/>
      <c r="AN686" s="101"/>
      <c r="AO686" s="101"/>
      <c r="AP686" s="101"/>
      <c r="AQ686" s="101"/>
      <c r="AR686" s="101"/>
      <c r="AS686" s="101"/>
      <c r="AT686" s="101"/>
      <c r="AU686" s="101"/>
      <c r="AV686" s="101"/>
      <c r="AW686" s="101"/>
      <c r="AX686" s="101"/>
      <c r="AY686" s="101"/>
      <c r="AZ686" s="101"/>
      <c r="BA686" s="101"/>
      <c r="BB686" s="101"/>
      <c r="BC686" s="101"/>
      <c r="BD686" s="101"/>
      <c r="BE686" s="101"/>
      <c r="BF686" s="101"/>
      <c r="BG686" s="101"/>
      <c r="BH686" s="101"/>
      <c r="BI686" s="101"/>
      <c r="BJ686" s="101"/>
      <c r="BK686" s="101"/>
      <c r="BL686" s="101"/>
      <c r="BM686" s="101"/>
      <c r="BN686" s="101"/>
      <c r="BO686" s="101"/>
      <c r="BP686" s="101"/>
      <c r="BQ686" s="101"/>
      <c r="BR686" s="101"/>
      <c r="BS686" s="101"/>
      <c r="BT686" s="101"/>
    </row>
    <row r="687" spans="1:72" ht="12" customHeight="1">
      <c r="A687" s="120"/>
      <c r="B687" s="138" t="s">
        <v>313</v>
      </c>
      <c r="C687" s="126"/>
      <c r="D687" s="101"/>
      <c r="E687" s="101"/>
      <c r="F687" s="101"/>
      <c r="G687" s="101"/>
      <c r="H687" s="101"/>
      <c r="I687" s="101"/>
      <c r="J687" s="101"/>
      <c r="K687" s="101"/>
      <c r="L687" s="101"/>
      <c r="M687" s="101"/>
      <c r="N687" s="101"/>
      <c r="O687" s="101"/>
      <c r="P687" s="101"/>
      <c r="Q687" s="101"/>
      <c r="R687" s="128"/>
      <c r="S687" s="101"/>
      <c r="T687" s="101"/>
      <c r="U687" s="101"/>
      <c r="V687" s="101"/>
      <c r="W687" s="101"/>
      <c r="X687" s="101"/>
      <c r="Y687" s="101"/>
      <c r="Z687" s="101"/>
      <c r="AA687" s="101"/>
      <c r="AB687" s="101"/>
      <c r="AC687" s="101"/>
      <c r="AD687" s="101"/>
      <c r="AE687" s="101"/>
      <c r="AF687" s="101"/>
      <c r="AG687" s="101"/>
      <c r="AH687" s="101"/>
      <c r="AI687" s="101"/>
      <c r="AJ687" s="101"/>
      <c r="AK687" s="101"/>
      <c r="AL687" s="101"/>
      <c r="AM687" s="101"/>
      <c r="AN687" s="101"/>
      <c r="AO687" s="101"/>
      <c r="AP687" s="101"/>
      <c r="AQ687" s="101"/>
      <c r="AR687" s="101"/>
      <c r="AS687" s="101"/>
      <c r="AT687" s="101"/>
      <c r="AU687" s="101"/>
      <c r="AV687" s="101"/>
      <c r="AW687" s="101"/>
      <c r="AX687" s="101"/>
      <c r="AY687" s="101"/>
      <c r="AZ687" s="101"/>
      <c r="BA687" s="101"/>
      <c r="BB687" s="101"/>
      <c r="BC687" s="101"/>
      <c r="BD687" s="101"/>
      <c r="BE687" s="101"/>
      <c r="BF687" s="101"/>
      <c r="BG687" s="101"/>
      <c r="BH687" s="101"/>
      <c r="BI687" s="101"/>
      <c r="BJ687" s="101"/>
      <c r="BK687" s="101"/>
      <c r="BL687" s="101"/>
      <c r="BM687" s="101"/>
      <c r="BN687" s="101"/>
      <c r="BO687" s="101"/>
      <c r="BP687" s="101"/>
      <c r="BQ687" s="101"/>
      <c r="BR687" s="101"/>
      <c r="BS687" s="101"/>
      <c r="BT687" s="101"/>
    </row>
    <row r="688" spans="1:72" ht="12" customHeight="1">
      <c r="A688" s="120"/>
      <c r="B688" s="121" t="s">
        <v>37</v>
      </c>
      <c r="C688" s="122"/>
      <c r="D688" s="123"/>
      <c r="E688" s="123"/>
      <c r="F688" s="123"/>
      <c r="G688" s="123"/>
      <c r="H688" s="123"/>
      <c r="I688" s="123"/>
      <c r="J688" s="123"/>
      <c r="K688" s="123"/>
      <c r="L688" s="123"/>
      <c r="M688" s="123"/>
      <c r="N688" s="123"/>
      <c r="O688" s="123"/>
      <c r="P688" s="123"/>
      <c r="Q688" s="123"/>
      <c r="R688" s="124"/>
      <c r="S688" s="101"/>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101"/>
      <c r="AW688" s="101"/>
      <c r="AX688" s="101"/>
      <c r="AY688" s="101"/>
      <c r="AZ688" s="101"/>
      <c r="BA688" s="101"/>
      <c r="BB688" s="101"/>
      <c r="BC688" s="101"/>
      <c r="BD688" s="101"/>
      <c r="BE688" s="101"/>
      <c r="BF688" s="101"/>
      <c r="BG688" s="101"/>
      <c r="BH688" s="101"/>
      <c r="BI688" s="101"/>
      <c r="BJ688" s="101"/>
      <c r="BK688" s="101"/>
      <c r="BL688" s="101"/>
      <c r="BM688" s="101"/>
      <c r="BN688" s="101"/>
      <c r="BO688" s="101"/>
      <c r="BP688" s="101"/>
      <c r="BQ688" s="101"/>
      <c r="BR688" s="101"/>
      <c r="BS688" s="101"/>
      <c r="BT688" s="101"/>
    </row>
    <row r="689" spans="1:72" ht="12" customHeight="1">
      <c r="A689" s="120"/>
      <c r="B689" s="121" t="s">
        <v>38</v>
      </c>
      <c r="C689" s="122"/>
      <c r="D689" s="123"/>
      <c r="E689" s="123"/>
      <c r="F689" s="123"/>
      <c r="G689" s="123"/>
      <c r="H689" s="123"/>
      <c r="I689" s="123"/>
      <c r="J689" s="123"/>
      <c r="K689" s="123"/>
      <c r="L689" s="123"/>
      <c r="M689" s="123"/>
      <c r="N689" s="123"/>
      <c r="O689" s="123"/>
      <c r="P689" s="123"/>
      <c r="Q689" s="123"/>
      <c r="R689" s="124"/>
      <c r="S689" s="101"/>
      <c r="T689" s="101"/>
      <c r="U689" s="101"/>
      <c r="V689" s="101"/>
      <c r="W689" s="101"/>
      <c r="X689" s="101"/>
      <c r="Y689" s="101"/>
      <c r="Z689" s="101"/>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V689" s="101"/>
      <c r="AW689" s="101"/>
      <c r="AX689" s="101"/>
      <c r="AY689" s="101"/>
      <c r="AZ689" s="101"/>
      <c r="BA689" s="101"/>
      <c r="BB689" s="101"/>
      <c r="BC689" s="101"/>
      <c r="BD689" s="101"/>
      <c r="BE689" s="101"/>
      <c r="BF689" s="101"/>
      <c r="BG689" s="101"/>
      <c r="BH689" s="101"/>
      <c r="BI689" s="101"/>
      <c r="BJ689" s="101"/>
      <c r="BK689" s="101"/>
      <c r="BL689" s="101"/>
      <c r="BM689" s="101"/>
      <c r="BN689" s="101"/>
      <c r="BO689" s="101"/>
      <c r="BP689" s="101"/>
      <c r="BQ689" s="101"/>
      <c r="BR689" s="101"/>
      <c r="BS689" s="101"/>
      <c r="BT689" s="101"/>
    </row>
    <row r="690" spans="1:72" ht="12" customHeight="1">
      <c r="A690" s="120"/>
      <c r="B690" s="121" t="s">
        <v>39</v>
      </c>
      <c r="C690" s="122"/>
      <c r="D690" s="123"/>
      <c r="E690" s="123"/>
      <c r="F690" s="123"/>
      <c r="G690" s="123"/>
      <c r="H690" s="123"/>
      <c r="I690" s="123"/>
      <c r="J690" s="123"/>
      <c r="K690" s="123"/>
      <c r="L690" s="123"/>
      <c r="M690" s="123"/>
      <c r="N690" s="123"/>
      <c r="O690" s="123"/>
      <c r="P690" s="123"/>
      <c r="Q690" s="123"/>
      <c r="R690" s="124"/>
      <c r="S690" s="101"/>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1"/>
      <c r="AW690" s="101"/>
      <c r="AX690" s="101"/>
      <c r="AY690" s="101"/>
      <c r="AZ690" s="101"/>
      <c r="BA690" s="101"/>
      <c r="BB690" s="101"/>
      <c r="BC690" s="101"/>
      <c r="BD690" s="101"/>
      <c r="BE690" s="101"/>
      <c r="BF690" s="101"/>
      <c r="BG690" s="101"/>
      <c r="BH690" s="101"/>
      <c r="BI690" s="101"/>
      <c r="BJ690" s="101"/>
      <c r="BK690" s="101"/>
      <c r="BL690" s="101"/>
      <c r="BM690" s="101"/>
      <c r="BN690" s="101"/>
      <c r="BO690" s="101"/>
      <c r="BP690" s="101"/>
      <c r="BQ690" s="101"/>
      <c r="BR690" s="101"/>
      <c r="BS690" s="101"/>
      <c r="BT690" s="101"/>
    </row>
    <row r="691" spans="1:72" ht="12" customHeight="1">
      <c r="A691" s="120"/>
      <c r="B691" s="121" t="s">
        <v>40</v>
      </c>
      <c r="C691" s="122"/>
      <c r="D691" s="123"/>
      <c r="E691" s="123"/>
      <c r="F691" s="123"/>
      <c r="G691" s="123"/>
      <c r="H691" s="123"/>
      <c r="I691" s="123"/>
      <c r="J691" s="123"/>
      <c r="K691" s="123"/>
      <c r="L691" s="123"/>
      <c r="M691" s="123"/>
      <c r="N691" s="123"/>
      <c r="O691" s="123"/>
      <c r="P691" s="123"/>
      <c r="Q691" s="123"/>
      <c r="R691" s="124"/>
      <c r="S691" s="101"/>
      <c r="T691" s="101"/>
      <c r="U691" s="101"/>
      <c r="V691" s="101"/>
      <c r="W691" s="101"/>
      <c r="X691" s="101"/>
      <c r="Y691" s="101"/>
      <c r="Z691" s="101"/>
      <c r="AA691" s="101"/>
      <c r="AB691" s="101"/>
      <c r="AC691" s="101"/>
      <c r="AD691" s="101"/>
      <c r="AE691" s="101"/>
      <c r="AF691" s="101"/>
      <c r="AG691" s="101"/>
      <c r="AH691" s="101"/>
      <c r="AI691" s="101"/>
      <c r="AJ691" s="101"/>
      <c r="AK691" s="101"/>
      <c r="AL691" s="101"/>
      <c r="AM691" s="101"/>
      <c r="AN691" s="101"/>
      <c r="AO691" s="101"/>
      <c r="AP691" s="101"/>
      <c r="AQ691" s="101"/>
      <c r="AR691" s="101"/>
      <c r="AS691" s="101"/>
      <c r="AT691" s="101"/>
      <c r="AU691" s="101"/>
      <c r="AV691" s="101"/>
      <c r="AW691" s="101"/>
      <c r="AX691" s="101"/>
      <c r="AY691" s="101"/>
      <c r="AZ691" s="101"/>
      <c r="BA691" s="101"/>
      <c r="BB691" s="101"/>
      <c r="BC691" s="101"/>
      <c r="BD691" s="101"/>
      <c r="BE691" s="101"/>
      <c r="BF691" s="101"/>
      <c r="BG691" s="101"/>
      <c r="BH691" s="101"/>
      <c r="BI691" s="101"/>
      <c r="BJ691" s="101"/>
      <c r="BK691" s="101"/>
      <c r="BL691" s="101"/>
      <c r="BM691" s="101"/>
      <c r="BN691" s="101"/>
      <c r="BO691" s="101"/>
      <c r="BP691" s="101"/>
      <c r="BQ691" s="101"/>
      <c r="BR691" s="101"/>
      <c r="BS691" s="101"/>
      <c r="BT691" s="101"/>
    </row>
    <row r="692" spans="1:72" ht="12" customHeight="1">
      <c r="A692" s="129"/>
      <c r="B692" s="184" t="s">
        <v>41</v>
      </c>
      <c r="C692" s="309"/>
      <c r="D692" s="310"/>
      <c r="E692" s="310"/>
      <c r="F692" s="310"/>
      <c r="G692" s="310"/>
      <c r="H692" s="310"/>
      <c r="I692" s="310"/>
      <c r="J692" s="310"/>
      <c r="K692" s="310"/>
      <c r="L692" s="310"/>
      <c r="M692" s="310"/>
      <c r="N692" s="310"/>
      <c r="O692" s="310"/>
      <c r="P692" s="310"/>
      <c r="Q692" s="310"/>
      <c r="R692" s="311"/>
      <c r="S692" s="101"/>
      <c r="T692" s="101"/>
      <c r="U692" s="101"/>
      <c r="V692" s="101"/>
      <c r="W692" s="101"/>
      <c r="X692" s="101"/>
      <c r="Y692" s="101"/>
      <c r="Z692" s="101"/>
      <c r="AA692" s="101"/>
      <c r="AB692" s="101"/>
      <c r="AC692" s="101"/>
      <c r="AD692" s="101"/>
      <c r="AE692" s="101"/>
      <c r="AF692" s="101"/>
      <c r="AG692" s="101"/>
      <c r="AH692" s="101"/>
      <c r="AI692" s="101"/>
      <c r="AJ692" s="101"/>
      <c r="AK692" s="101"/>
      <c r="AL692" s="101"/>
      <c r="AM692" s="101"/>
      <c r="AN692" s="101"/>
      <c r="AO692" s="101"/>
      <c r="AP692" s="101"/>
      <c r="AQ692" s="101"/>
      <c r="AR692" s="101"/>
      <c r="AS692" s="101"/>
      <c r="AT692" s="101"/>
      <c r="AU692" s="101"/>
      <c r="AV692" s="101"/>
      <c r="AW692" s="101"/>
      <c r="AX692" s="101"/>
      <c r="AY692" s="101"/>
      <c r="AZ692" s="101"/>
      <c r="BA692" s="101"/>
      <c r="BB692" s="101"/>
      <c r="BC692" s="101"/>
      <c r="BD692" s="101"/>
      <c r="BE692" s="101"/>
      <c r="BF692" s="101"/>
      <c r="BG692" s="101"/>
      <c r="BH692" s="101"/>
      <c r="BI692" s="101"/>
      <c r="BJ692" s="101"/>
      <c r="BK692" s="101"/>
      <c r="BL692" s="101"/>
      <c r="BM692" s="101"/>
      <c r="BN692" s="101"/>
      <c r="BO692" s="101"/>
      <c r="BP692" s="101"/>
      <c r="BQ692" s="101"/>
      <c r="BR692" s="101"/>
      <c r="BS692" s="101"/>
      <c r="BT692" s="101"/>
    </row>
    <row r="693" spans="1:72" ht="12" customHeight="1">
      <c r="A693" s="142" t="s">
        <v>155</v>
      </c>
      <c r="B693" s="181" t="s">
        <v>214</v>
      </c>
      <c r="C693" s="182">
        <v>2</v>
      </c>
      <c r="D693" s="117"/>
      <c r="E693" s="117"/>
      <c r="F693" s="117"/>
      <c r="G693" s="117">
        <v>1</v>
      </c>
      <c r="H693" s="117"/>
      <c r="I693" s="117">
        <v>1</v>
      </c>
      <c r="J693" s="117"/>
      <c r="K693" s="117">
        <v>1</v>
      </c>
      <c r="L693" s="117"/>
      <c r="M693" s="117"/>
      <c r="N693" s="117"/>
      <c r="O693" s="117">
        <v>1</v>
      </c>
      <c r="P693" s="117"/>
      <c r="Q693" s="117"/>
      <c r="R693" s="119"/>
      <c r="S693" s="101"/>
      <c r="T693" s="101"/>
      <c r="U693" s="101"/>
      <c r="V693" s="101"/>
      <c r="W693" s="101"/>
      <c r="X693" s="101"/>
      <c r="Y693" s="101"/>
      <c r="Z693" s="101"/>
      <c r="AA693" s="101"/>
      <c r="AB693" s="101"/>
      <c r="AC693" s="101"/>
      <c r="AD693" s="101"/>
      <c r="AE693" s="101"/>
      <c r="AF693" s="101"/>
      <c r="AG693" s="101"/>
      <c r="AH693" s="101"/>
      <c r="AI693" s="101"/>
      <c r="AJ693" s="101"/>
      <c r="AK693" s="101"/>
      <c r="AL693" s="101"/>
      <c r="AM693" s="101"/>
      <c r="AN693" s="101"/>
      <c r="AO693" s="101"/>
      <c r="AP693" s="101"/>
      <c r="AQ693" s="101"/>
      <c r="AR693" s="101"/>
      <c r="AS693" s="101"/>
      <c r="AT693" s="101"/>
      <c r="AU693" s="101"/>
      <c r="AV693" s="101"/>
      <c r="AW693" s="101"/>
      <c r="AX693" s="101"/>
      <c r="AY693" s="101"/>
      <c r="AZ693" s="101"/>
      <c r="BA693" s="101"/>
      <c r="BB693" s="101"/>
      <c r="BC693" s="101"/>
      <c r="BD693" s="101"/>
      <c r="BE693" s="101"/>
      <c r="BF693" s="101"/>
      <c r="BG693" s="101"/>
      <c r="BH693" s="101"/>
      <c r="BI693" s="101"/>
      <c r="BJ693" s="101"/>
      <c r="BK693" s="101"/>
      <c r="BL693" s="101"/>
      <c r="BM693" s="101"/>
      <c r="BN693" s="101"/>
      <c r="BO693" s="101"/>
      <c r="BP693" s="101"/>
      <c r="BQ693" s="101"/>
      <c r="BR693" s="101"/>
      <c r="BS693" s="101"/>
      <c r="BT693" s="101"/>
    </row>
    <row r="694" spans="1:72" ht="12" customHeight="1">
      <c r="A694" s="120"/>
      <c r="B694" s="116" t="s">
        <v>249</v>
      </c>
      <c r="C694" s="126"/>
      <c r="D694" s="101"/>
      <c r="E694" s="101"/>
      <c r="F694" s="101"/>
      <c r="G694" s="101"/>
      <c r="H694" s="101"/>
      <c r="I694" s="101"/>
      <c r="J694" s="101"/>
      <c r="K694" s="101"/>
      <c r="L694" s="101"/>
      <c r="M694" s="101"/>
      <c r="N694" s="101"/>
      <c r="O694" s="101"/>
      <c r="P694" s="101"/>
      <c r="Q694" s="101"/>
      <c r="R694" s="128"/>
      <c r="S694" s="101"/>
      <c r="T694" s="101"/>
      <c r="U694" s="101"/>
      <c r="V694" s="101"/>
      <c r="W694" s="101"/>
      <c r="X694" s="101"/>
      <c r="Y694" s="101"/>
      <c r="Z694" s="101"/>
      <c r="AA694" s="101"/>
      <c r="AB694" s="101"/>
      <c r="AC694" s="101"/>
      <c r="AD694" s="101"/>
      <c r="AE694" s="101"/>
      <c r="AF694" s="101"/>
      <c r="AG694" s="101"/>
      <c r="AH694" s="101"/>
      <c r="AI694" s="101"/>
      <c r="AJ694" s="101"/>
      <c r="AK694" s="101"/>
      <c r="AL694" s="101"/>
      <c r="AM694" s="101"/>
      <c r="AN694" s="101"/>
      <c r="AO694" s="101"/>
      <c r="AP694" s="101"/>
      <c r="AQ694" s="101"/>
      <c r="AR694" s="101"/>
      <c r="AS694" s="101"/>
      <c r="AT694" s="101"/>
      <c r="AU694" s="101"/>
      <c r="AV694" s="101"/>
      <c r="AW694" s="101"/>
      <c r="AX694" s="101"/>
      <c r="AY694" s="101"/>
      <c r="AZ694" s="101"/>
      <c r="BA694" s="101"/>
      <c r="BB694" s="101"/>
      <c r="BC694" s="101"/>
      <c r="BD694" s="101"/>
      <c r="BE694" s="101"/>
      <c r="BF694" s="101"/>
      <c r="BG694" s="101"/>
      <c r="BH694" s="101"/>
      <c r="BI694" s="101"/>
      <c r="BJ694" s="101"/>
      <c r="BK694" s="101"/>
      <c r="BL694" s="101"/>
      <c r="BM694" s="101"/>
      <c r="BN694" s="101"/>
      <c r="BO694" s="101"/>
      <c r="BP694" s="101"/>
      <c r="BQ694" s="101"/>
      <c r="BR694" s="101"/>
      <c r="BS694" s="101"/>
      <c r="BT694" s="101"/>
    </row>
    <row r="695" spans="1:72" ht="12" customHeight="1">
      <c r="A695" s="120"/>
      <c r="B695" s="116" t="s">
        <v>245</v>
      </c>
      <c r="C695" s="126"/>
      <c r="D695" s="101"/>
      <c r="E695" s="101"/>
      <c r="F695" s="101"/>
      <c r="G695" s="101"/>
      <c r="H695" s="101"/>
      <c r="I695" s="101"/>
      <c r="J695" s="101"/>
      <c r="K695" s="101"/>
      <c r="L695" s="101"/>
      <c r="M695" s="101"/>
      <c r="N695" s="101"/>
      <c r="O695" s="101"/>
      <c r="P695" s="101"/>
      <c r="Q695" s="101"/>
      <c r="R695" s="128"/>
      <c r="S695" s="101"/>
      <c r="T695" s="101"/>
      <c r="U695" s="101"/>
      <c r="V695" s="101"/>
      <c r="W695" s="101"/>
      <c r="X695" s="101"/>
      <c r="Y695" s="101"/>
      <c r="Z695" s="101"/>
      <c r="AA695" s="101"/>
      <c r="AB695" s="101"/>
      <c r="AC695" s="101"/>
      <c r="AD695" s="101"/>
      <c r="AE695" s="101"/>
      <c r="AF695" s="101"/>
      <c r="AG695" s="101"/>
      <c r="AH695" s="101"/>
      <c r="AI695" s="101"/>
      <c r="AJ695" s="101"/>
      <c r="AK695" s="101"/>
      <c r="AL695" s="101"/>
      <c r="AM695" s="101"/>
      <c r="AN695" s="101"/>
      <c r="AO695" s="101"/>
      <c r="AP695" s="101"/>
      <c r="AQ695" s="101"/>
      <c r="AR695" s="101"/>
      <c r="AS695" s="101"/>
      <c r="AT695" s="101"/>
      <c r="AU695" s="101"/>
      <c r="AV695" s="101"/>
      <c r="AW695" s="101"/>
      <c r="AX695" s="101"/>
      <c r="AY695" s="101"/>
      <c r="AZ695" s="101"/>
      <c r="BA695" s="101"/>
      <c r="BB695" s="101"/>
      <c r="BC695" s="101"/>
      <c r="BD695" s="101"/>
      <c r="BE695" s="101"/>
      <c r="BF695" s="101"/>
      <c r="BG695" s="101"/>
      <c r="BH695" s="101"/>
      <c r="BI695" s="101"/>
      <c r="BJ695" s="101"/>
      <c r="BK695" s="101"/>
      <c r="BL695" s="101"/>
      <c r="BM695" s="101"/>
      <c r="BN695" s="101"/>
      <c r="BO695" s="101"/>
      <c r="BP695" s="101"/>
      <c r="BQ695" s="101"/>
      <c r="BR695" s="101"/>
      <c r="BS695" s="101"/>
      <c r="BT695" s="101"/>
    </row>
    <row r="696" spans="1:72" ht="12" customHeight="1">
      <c r="A696" s="120"/>
      <c r="B696" s="121" t="s">
        <v>238</v>
      </c>
      <c r="C696" s="122"/>
      <c r="D696" s="123"/>
      <c r="E696" s="123"/>
      <c r="F696" s="123"/>
      <c r="G696" s="123"/>
      <c r="H696" s="123"/>
      <c r="I696" s="123"/>
      <c r="J696" s="123"/>
      <c r="K696" s="123"/>
      <c r="L696" s="123"/>
      <c r="M696" s="123"/>
      <c r="N696" s="123"/>
      <c r="O696" s="123"/>
      <c r="P696" s="123"/>
      <c r="Q696" s="123"/>
      <c r="R696" s="124"/>
      <c r="S696" s="101"/>
      <c r="T696" s="101"/>
      <c r="U696" s="101"/>
      <c r="V696" s="101"/>
      <c r="W696" s="101"/>
      <c r="X696" s="101"/>
      <c r="Y696" s="101"/>
      <c r="Z696" s="101"/>
      <c r="AA696" s="101"/>
      <c r="AB696" s="101"/>
      <c r="AC696" s="101"/>
      <c r="AD696" s="101"/>
      <c r="AE696" s="101"/>
      <c r="AF696" s="101"/>
      <c r="AG696" s="101"/>
      <c r="AH696" s="101"/>
      <c r="AI696" s="101"/>
      <c r="AJ696" s="101"/>
      <c r="AK696" s="101"/>
      <c r="AL696" s="101"/>
      <c r="AM696" s="101"/>
      <c r="AN696" s="101"/>
      <c r="AO696" s="101"/>
      <c r="AP696" s="101"/>
      <c r="AQ696" s="101"/>
      <c r="AR696" s="101"/>
      <c r="AS696" s="101"/>
      <c r="AT696" s="101"/>
      <c r="AU696" s="101"/>
      <c r="AV696" s="101"/>
      <c r="AW696" s="101"/>
      <c r="AX696" s="101"/>
      <c r="AY696" s="101"/>
      <c r="AZ696" s="101"/>
      <c r="BA696" s="101"/>
      <c r="BB696" s="101"/>
      <c r="BC696" s="101"/>
      <c r="BD696" s="101"/>
      <c r="BE696" s="101"/>
      <c r="BF696" s="101"/>
      <c r="BG696" s="101"/>
      <c r="BH696" s="101"/>
      <c r="BI696" s="101"/>
      <c r="BJ696" s="101"/>
      <c r="BK696" s="101"/>
      <c r="BL696" s="101"/>
      <c r="BM696" s="101"/>
      <c r="BN696" s="101"/>
      <c r="BO696" s="101"/>
      <c r="BP696" s="101"/>
      <c r="BQ696" s="101"/>
      <c r="BR696" s="101"/>
      <c r="BS696" s="101"/>
      <c r="BT696" s="101"/>
    </row>
    <row r="697" spans="1:72" ht="12" customHeight="1">
      <c r="A697" s="120"/>
      <c r="B697" s="121" t="s">
        <v>239</v>
      </c>
      <c r="C697" s="122"/>
      <c r="D697" s="123"/>
      <c r="E697" s="123"/>
      <c r="F697" s="123"/>
      <c r="G697" s="123"/>
      <c r="H697" s="123"/>
      <c r="I697" s="123"/>
      <c r="J697" s="123"/>
      <c r="K697" s="123"/>
      <c r="L697" s="123"/>
      <c r="M697" s="123"/>
      <c r="N697" s="123"/>
      <c r="O697" s="123"/>
      <c r="P697" s="123"/>
      <c r="Q697" s="123"/>
      <c r="R697" s="124"/>
      <c r="S697" s="101"/>
      <c r="T697" s="101"/>
      <c r="U697" s="101"/>
      <c r="V697" s="101"/>
      <c r="W697" s="101"/>
      <c r="X697" s="101"/>
      <c r="Y697" s="101"/>
      <c r="Z697" s="101"/>
      <c r="AA697" s="101"/>
      <c r="AB697" s="101"/>
      <c r="AC697" s="101"/>
      <c r="AD697" s="101"/>
      <c r="AE697" s="101"/>
      <c r="AF697" s="101"/>
      <c r="AG697" s="101"/>
      <c r="AH697" s="101"/>
      <c r="AI697" s="101"/>
      <c r="AJ697" s="101"/>
      <c r="AK697" s="101"/>
      <c r="AL697" s="101"/>
      <c r="AM697" s="101"/>
      <c r="AN697" s="101"/>
      <c r="AO697" s="101"/>
      <c r="AP697" s="101"/>
      <c r="AQ697" s="101"/>
      <c r="AR697" s="101"/>
      <c r="AS697" s="101"/>
      <c r="AT697" s="101"/>
      <c r="AU697" s="101"/>
      <c r="AV697" s="101"/>
      <c r="AW697" s="101"/>
      <c r="AX697" s="101"/>
      <c r="AY697" s="101"/>
      <c r="AZ697" s="101"/>
      <c r="BA697" s="101"/>
      <c r="BB697" s="101"/>
      <c r="BC697" s="101"/>
      <c r="BD697" s="101"/>
      <c r="BE697" s="101"/>
      <c r="BF697" s="101"/>
      <c r="BG697" s="101"/>
      <c r="BH697" s="101"/>
      <c r="BI697" s="101"/>
      <c r="BJ697" s="101"/>
      <c r="BK697" s="101"/>
      <c r="BL697" s="101"/>
      <c r="BM697" s="101"/>
      <c r="BN697" s="101"/>
      <c r="BO697" s="101"/>
      <c r="BP697" s="101"/>
      <c r="BQ697" s="101"/>
      <c r="BR697" s="101"/>
      <c r="BS697" s="101"/>
      <c r="BT697" s="101"/>
    </row>
    <row r="698" spans="1:72" ht="12" customHeight="1">
      <c r="A698" s="120"/>
      <c r="B698" s="116" t="s">
        <v>301</v>
      </c>
      <c r="C698" s="126"/>
      <c r="D698" s="101"/>
      <c r="E698" s="101"/>
      <c r="F698" s="101"/>
      <c r="G698" s="101"/>
      <c r="H698" s="101"/>
      <c r="I698" s="101"/>
      <c r="J698" s="101"/>
      <c r="K698" s="101"/>
      <c r="L698" s="101"/>
      <c r="M698" s="101"/>
      <c r="N698" s="101"/>
      <c r="O698" s="101"/>
      <c r="P698" s="101"/>
      <c r="Q698" s="101"/>
      <c r="R698" s="128"/>
      <c r="S698" s="101"/>
      <c r="T698" s="101"/>
      <c r="U698" s="101"/>
      <c r="V698" s="101"/>
      <c r="W698" s="101"/>
      <c r="X698" s="101"/>
      <c r="Y698" s="101"/>
      <c r="Z698" s="101"/>
      <c r="AA698" s="101"/>
      <c r="AB698" s="101"/>
      <c r="AC698" s="101"/>
      <c r="AD698" s="101"/>
      <c r="AE698" s="101"/>
      <c r="AF698" s="101"/>
      <c r="AG698" s="101"/>
      <c r="AH698" s="101"/>
      <c r="AI698" s="101"/>
      <c r="AJ698" s="101"/>
      <c r="AK698" s="101"/>
      <c r="AL698" s="101"/>
      <c r="AM698" s="101"/>
      <c r="AN698" s="101"/>
      <c r="AO698" s="101"/>
      <c r="AP698" s="101"/>
      <c r="AQ698" s="101"/>
      <c r="AR698" s="101"/>
      <c r="AS698" s="101"/>
      <c r="AT698" s="101"/>
      <c r="AU698" s="101"/>
      <c r="AV698" s="101"/>
      <c r="AW698" s="101"/>
      <c r="AX698" s="101"/>
      <c r="AY698" s="101"/>
      <c r="AZ698" s="101"/>
      <c r="BA698" s="101"/>
      <c r="BB698" s="101"/>
      <c r="BC698" s="101"/>
      <c r="BD698" s="101"/>
      <c r="BE698" s="101"/>
      <c r="BF698" s="101"/>
      <c r="BG698" s="101"/>
      <c r="BH698" s="101"/>
      <c r="BI698" s="101"/>
      <c r="BJ698" s="101"/>
      <c r="BK698" s="101"/>
      <c r="BL698" s="101"/>
      <c r="BM698" s="101"/>
      <c r="BN698" s="101"/>
      <c r="BO698" s="101"/>
      <c r="BP698" s="101"/>
      <c r="BQ698" s="101"/>
      <c r="BR698" s="101"/>
      <c r="BS698" s="101"/>
      <c r="BT698" s="101"/>
    </row>
    <row r="699" spans="1:72" ht="12" customHeight="1">
      <c r="A699" s="120"/>
      <c r="B699" s="116" t="s">
        <v>302</v>
      </c>
      <c r="C699" s="126"/>
      <c r="D699" s="101"/>
      <c r="E699" s="101"/>
      <c r="F699" s="101"/>
      <c r="G699" s="101"/>
      <c r="H699" s="101"/>
      <c r="I699" s="101"/>
      <c r="J699" s="101"/>
      <c r="K699" s="101"/>
      <c r="L699" s="101"/>
      <c r="M699" s="101"/>
      <c r="N699" s="101"/>
      <c r="O699" s="101"/>
      <c r="P699" s="101"/>
      <c r="Q699" s="101"/>
      <c r="R699" s="128"/>
      <c r="S699" s="101"/>
      <c r="T699" s="101"/>
      <c r="U699" s="101"/>
      <c r="V699" s="101"/>
      <c r="W699" s="101"/>
      <c r="X699" s="101"/>
      <c r="Y699" s="101"/>
      <c r="Z699" s="101"/>
      <c r="AA699" s="101"/>
      <c r="AB699" s="101"/>
      <c r="AC699" s="101"/>
      <c r="AD699" s="101"/>
      <c r="AE699" s="101"/>
      <c r="AF699" s="101"/>
      <c r="AG699" s="101"/>
      <c r="AH699" s="101"/>
      <c r="AI699" s="101"/>
      <c r="AJ699" s="101"/>
      <c r="AK699" s="101"/>
      <c r="AL699" s="101"/>
      <c r="AM699" s="101"/>
      <c r="AN699" s="101"/>
      <c r="AO699" s="101"/>
      <c r="AP699" s="101"/>
      <c r="AQ699" s="101"/>
      <c r="AR699" s="101"/>
      <c r="AS699" s="101"/>
      <c r="AT699" s="101"/>
      <c r="AU699" s="101"/>
      <c r="AV699" s="101"/>
      <c r="AW699" s="101"/>
      <c r="AX699" s="101"/>
      <c r="AY699" s="101"/>
      <c r="AZ699" s="101"/>
      <c r="BA699" s="101"/>
      <c r="BB699" s="101"/>
      <c r="BC699" s="101"/>
      <c r="BD699" s="101"/>
      <c r="BE699" s="101"/>
      <c r="BF699" s="101"/>
      <c r="BG699" s="101"/>
      <c r="BH699" s="101"/>
      <c r="BI699" s="101"/>
      <c r="BJ699" s="101"/>
      <c r="BK699" s="101"/>
      <c r="BL699" s="101"/>
      <c r="BM699" s="101"/>
      <c r="BN699" s="101"/>
      <c r="BO699" s="101"/>
      <c r="BP699" s="101"/>
      <c r="BQ699" s="101"/>
      <c r="BR699" s="101"/>
      <c r="BS699" s="101"/>
      <c r="BT699" s="101"/>
    </row>
    <row r="700" spans="1:72" ht="12" customHeight="1">
      <c r="A700" s="120"/>
      <c r="B700" s="121" t="s">
        <v>303</v>
      </c>
      <c r="C700" s="122">
        <v>177</v>
      </c>
      <c r="D700" s="123">
        <v>90</v>
      </c>
      <c r="E700" s="123">
        <v>38</v>
      </c>
      <c r="F700" s="123">
        <v>23</v>
      </c>
      <c r="G700" s="123">
        <v>17</v>
      </c>
      <c r="H700" s="123">
        <v>10</v>
      </c>
      <c r="I700" s="123">
        <v>21</v>
      </c>
      <c r="J700" s="123">
        <v>8</v>
      </c>
      <c r="K700" s="123">
        <v>21</v>
      </c>
      <c r="L700" s="123">
        <v>7</v>
      </c>
      <c r="M700" s="123">
        <v>3</v>
      </c>
      <c r="N700" s="123">
        <v>6</v>
      </c>
      <c r="O700" s="123">
        <v>52</v>
      </c>
      <c r="P700" s="123">
        <v>0</v>
      </c>
      <c r="Q700" s="123">
        <v>2</v>
      </c>
      <c r="R700" s="124">
        <v>1</v>
      </c>
      <c r="S700" s="101"/>
      <c r="T700" s="101"/>
      <c r="U700" s="101"/>
      <c r="V700" s="101"/>
      <c r="W700" s="101"/>
      <c r="X700" s="101"/>
      <c r="Y700" s="101"/>
      <c r="Z700" s="101"/>
      <c r="AA700" s="101"/>
      <c r="AB700" s="101"/>
      <c r="AC700" s="101"/>
      <c r="AD700" s="101"/>
      <c r="AE700" s="101"/>
      <c r="AF700" s="101"/>
      <c r="AG700" s="101"/>
      <c r="AH700" s="101"/>
      <c r="AI700" s="101"/>
      <c r="AJ700" s="101"/>
      <c r="AK700" s="101"/>
      <c r="AL700" s="101"/>
      <c r="AM700" s="101"/>
      <c r="AN700" s="101"/>
      <c r="AO700" s="101"/>
      <c r="AP700" s="101"/>
      <c r="AQ700" s="101"/>
      <c r="AR700" s="101"/>
      <c r="AS700" s="101"/>
      <c r="AT700" s="101"/>
      <c r="AU700" s="101"/>
      <c r="AV700" s="101"/>
      <c r="AW700" s="101"/>
      <c r="AX700" s="101"/>
      <c r="AY700" s="101"/>
      <c r="AZ700" s="101"/>
      <c r="BA700" s="101"/>
      <c r="BB700" s="101"/>
      <c r="BC700" s="101"/>
      <c r="BD700" s="101"/>
      <c r="BE700" s="101"/>
      <c r="BF700" s="101"/>
      <c r="BG700" s="101"/>
      <c r="BH700" s="101"/>
      <c r="BI700" s="101"/>
      <c r="BJ700" s="101"/>
      <c r="BK700" s="101"/>
      <c r="BL700" s="101"/>
      <c r="BM700" s="101"/>
      <c r="BN700" s="101"/>
      <c r="BO700" s="101"/>
      <c r="BP700" s="101"/>
      <c r="BQ700" s="101"/>
      <c r="BR700" s="101"/>
      <c r="BS700" s="101"/>
      <c r="BT700" s="101"/>
    </row>
    <row r="701" spans="1:72" ht="12" customHeight="1">
      <c r="A701" s="120"/>
      <c r="B701" s="116" t="s">
        <v>250</v>
      </c>
      <c r="C701" s="126">
        <v>1</v>
      </c>
      <c r="D701" s="101"/>
      <c r="E701" s="101"/>
      <c r="F701" s="101"/>
      <c r="G701" s="101"/>
      <c r="H701" s="101"/>
      <c r="I701" s="101"/>
      <c r="J701" s="101">
        <v>1</v>
      </c>
      <c r="K701" s="101"/>
      <c r="L701" s="101"/>
      <c r="M701" s="101"/>
      <c r="N701" s="101"/>
      <c r="O701" s="101"/>
      <c r="P701" s="101"/>
      <c r="Q701" s="101"/>
      <c r="R701" s="128"/>
      <c r="S701" s="101"/>
      <c r="T701" s="101"/>
      <c r="U701" s="101"/>
      <c r="V701" s="101"/>
      <c r="W701" s="101"/>
      <c r="X701" s="101"/>
      <c r="Y701" s="101"/>
      <c r="Z701" s="101"/>
      <c r="AA701" s="101"/>
      <c r="AB701" s="101"/>
      <c r="AC701" s="101"/>
      <c r="AD701" s="101"/>
      <c r="AE701" s="101"/>
      <c r="AF701" s="101"/>
      <c r="AG701" s="101"/>
      <c r="AH701" s="101"/>
      <c r="AI701" s="101"/>
      <c r="AJ701" s="101"/>
      <c r="AK701" s="101"/>
      <c r="AL701" s="101"/>
      <c r="AM701" s="101"/>
      <c r="AN701" s="101"/>
      <c r="AO701" s="101"/>
      <c r="AP701" s="101"/>
      <c r="AQ701" s="101"/>
      <c r="AR701" s="101"/>
      <c r="AS701" s="101"/>
      <c r="AT701" s="101"/>
      <c r="AU701" s="101"/>
      <c r="AV701" s="101"/>
      <c r="AW701" s="101"/>
      <c r="AX701" s="101"/>
      <c r="AY701" s="101"/>
      <c r="AZ701" s="101"/>
      <c r="BA701" s="101"/>
      <c r="BB701" s="101"/>
      <c r="BC701" s="101"/>
      <c r="BD701" s="101"/>
      <c r="BE701" s="101"/>
      <c r="BF701" s="101"/>
      <c r="BG701" s="101"/>
      <c r="BH701" s="101"/>
      <c r="BI701" s="101"/>
      <c r="BJ701" s="101"/>
      <c r="BK701" s="101"/>
      <c r="BL701" s="101"/>
      <c r="BM701" s="101"/>
      <c r="BN701" s="101"/>
      <c r="BO701" s="101"/>
      <c r="BP701" s="101"/>
      <c r="BQ701" s="101"/>
      <c r="BR701" s="101"/>
      <c r="BS701" s="101"/>
      <c r="BT701" s="101"/>
    </row>
    <row r="702" spans="1:72" ht="12" customHeight="1">
      <c r="A702" s="120"/>
      <c r="B702" s="116" t="s">
        <v>251</v>
      </c>
      <c r="C702" s="126"/>
      <c r="D702" s="101"/>
      <c r="E702" s="101"/>
      <c r="F702" s="101"/>
      <c r="G702" s="101"/>
      <c r="H702" s="101"/>
      <c r="I702" s="101"/>
      <c r="J702" s="101"/>
      <c r="K702" s="101"/>
      <c r="L702" s="101"/>
      <c r="M702" s="101"/>
      <c r="N702" s="101"/>
      <c r="O702" s="101"/>
      <c r="P702" s="101"/>
      <c r="Q702" s="101"/>
      <c r="R702" s="128"/>
      <c r="S702" s="101"/>
      <c r="T702" s="101"/>
      <c r="U702" s="101"/>
      <c r="V702" s="101"/>
      <c r="W702" s="101"/>
      <c r="X702" s="101"/>
      <c r="Y702" s="101"/>
      <c r="Z702" s="101"/>
      <c r="AA702" s="101"/>
      <c r="AB702" s="101"/>
      <c r="AC702" s="101"/>
      <c r="AD702" s="101"/>
      <c r="AE702" s="101"/>
      <c r="AF702" s="101"/>
      <c r="AG702" s="101"/>
      <c r="AH702" s="101"/>
      <c r="AI702" s="101"/>
      <c r="AJ702" s="101"/>
      <c r="AK702" s="101"/>
      <c r="AL702" s="101"/>
      <c r="AM702" s="101"/>
      <c r="AN702" s="101"/>
      <c r="AO702" s="101"/>
      <c r="AP702" s="101"/>
      <c r="AQ702" s="101"/>
      <c r="AR702" s="101"/>
      <c r="AS702" s="101"/>
      <c r="AT702" s="101"/>
      <c r="AU702" s="101"/>
      <c r="AV702" s="101"/>
      <c r="AW702" s="101"/>
      <c r="AX702" s="101"/>
      <c r="AY702" s="101"/>
      <c r="AZ702" s="101"/>
      <c r="BA702" s="101"/>
      <c r="BB702" s="101"/>
      <c r="BC702" s="101"/>
      <c r="BD702" s="101"/>
      <c r="BE702" s="101"/>
      <c r="BF702" s="101"/>
      <c r="BG702" s="101"/>
      <c r="BH702" s="101"/>
      <c r="BI702" s="101"/>
      <c r="BJ702" s="101"/>
      <c r="BK702" s="101"/>
      <c r="BL702" s="101"/>
      <c r="BM702" s="101"/>
      <c r="BN702" s="101"/>
      <c r="BO702" s="101"/>
      <c r="BP702" s="101"/>
      <c r="BQ702" s="101"/>
      <c r="BR702" s="101"/>
      <c r="BS702" s="101"/>
      <c r="BT702" s="101"/>
    </row>
    <row r="703" spans="1:72" ht="12" customHeight="1">
      <c r="A703" s="120"/>
      <c r="B703" s="116" t="s">
        <v>252</v>
      </c>
      <c r="C703" s="126"/>
      <c r="D703" s="101"/>
      <c r="E703" s="101"/>
      <c r="F703" s="101"/>
      <c r="G703" s="101"/>
      <c r="H703" s="101"/>
      <c r="I703" s="101"/>
      <c r="J703" s="101"/>
      <c r="K703" s="101"/>
      <c r="L703" s="101"/>
      <c r="M703" s="101"/>
      <c r="N703" s="101"/>
      <c r="O703" s="101"/>
      <c r="P703" s="101"/>
      <c r="Q703" s="101"/>
      <c r="R703" s="128"/>
      <c r="S703" s="101"/>
      <c r="T703" s="101"/>
      <c r="U703" s="101"/>
      <c r="V703" s="101"/>
      <c r="W703" s="101"/>
      <c r="X703" s="101"/>
      <c r="Y703" s="101"/>
      <c r="Z703" s="101"/>
      <c r="AA703" s="101"/>
      <c r="AB703" s="101"/>
      <c r="AC703" s="101"/>
      <c r="AD703" s="101"/>
      <c r="AE703" s="101"/>
      <c r="AF703" s="101"/>
      <c r="AG703" s="101"/>
      <c r="AH703" s="101"/>
      <c r="AI703" s="101"/>
      <c r="AJ703" s="101"/>
      <c r="AK703" s="101"/>
      <c r="AL703" s="101"/>
      <c r="AM703" s="101"/>
      <c r="AN703" s="101"/>
      <c r="AO703" s="101"/>
      <c r="AP703" s="101"/>
      <c r="AQ703" s="101"/>
      <c r="AR703" s="101"/>
      <c r="AS703" s="101"/>
      <c r="AT703" s="101"/>
      <c r="AU703" s="101"/>
      <c r="AV703" s="101"/>
      <c r="AW703" s="101"/>
      <c r="AX703" s="101"/>
      <c r="AY703" s="101"/>
      <c r="AZ703" s="101"/>
      <c r="BA703" s="101"/>
      <c r="BB703" s="101"/>
      <c r="BC703" s="101"/>
      <c r="BD703" s="101"/>
      <c r="BE703" s="101"/>
      <c r="BF703" s="101"/>
      <c r="BG703" s="101"/>
      <c r="BH703" s="101"/>
      <c r="BI703" s="101"/>
      <c r="BJ703" s="101"/>
      <c r="BK703" s="101"/>
      <c r="BL703" s="101"/>
      <c r="BM703" s="101"/>
      <c r="BN703" s="101"/>
      <c r="BO703" s="101"/>
      <c r="BP703" s="101"/>
      <c r="BQ703" s="101"/>
      <c r="BR703" s="101"/>
      <c r="BS703" s="101"/>
      <c r="BT703" s="101"/>
    </row>
    <row r="704" spans="1:72" ht="12" customHeight="1">
      <c r="A704" s="120"/>
      <c r="B704" s="116" t="s">
        <v>253</v>
      </c>
      <c r="C704" s="126"/>
      <c r="D704" s="101"/>
      <c r="E704" s="101"/>
      <c r="F704" s="101"/>
      <c r="G704" s="101"/>
      <c r="H704" s="101"/>
      <c r="I704" s="101"/>
      <c r="J704" s="101"/>
      <c r="K704" s="101"/>
      <c r="L704" s="101"/>
      <c r="M704" s="101"/>
      <c r="N704" s="101"/>
      <c r="O704" s="101"/>
      <c r="P704" s="101"/>
      <c r="Q704" s="101"/>
      <c r="R704" s="128"/>
      <c r="S704" s="101"/>
      <c r="T704" s="101"/>
      <c r="U704" s="101"/>
      <c r="V704" s="101"/>
      <c r="W704" s="101"/>
      <c r="X704" s="101"/>
      <c r="Y704" s="101"/>
      <c r="Z704" s="101"/>
      <c r="AA704" s="101"/>
      <c r="AB704" s="101"/>
      <c r="AC704" s="101"/>
      <c r="AD704" s="101"/>
      <c r="AE704" s="101"/>
      <c r="AF704" s="101"/>
      <c r="AG704" s="101"/>
      <c r="AH704" s="101"/>
      <c r="AI704" s="101"/>
      <c r="AJ704" s="101"/>
      <c r="AK704" s="101"/>
      <c r="AL704" s="101"/>
      <c r="AM704" s="101"/>
      <c r="AN704" s="101"/>
      <c r="AO704" s="101"/>
      <c r="AP704" s="101"/>
      <c r="AQ704" s="101"/>
      <c r="AR704" s="101"/>
      <c r="AS704" s="101"/>
      <c r="AT704" s="101"/>
      <c r="AU704" s="101"/>
      <c r="AV704" s="101"/>
      <c r="AW704" s="101"/>
      <c r="AX704" s="101"/>
      <c r="AY704" s="101"/>
      <c r="AZ704" s="101"/>
      <c r="BA704" s="101"/>
      <c r="BB704" s="101"/>
      <c r="BC704" s="101"/>
      <c r="BD704" s="101"/>
      <c r="BE704" s="101"/>
      <c r="BF704" s="101"/>
      <c r="BG704" s="101"/>
      <c r="BH704" s="101"/>
      <c r="BI704" s="101"/>
      <c r="BJ704" s="101"/>
      <c r="BK704" s="101"/>
      <c r="BL704" s="101"/>
      <c r="BM704" s="101"/>
      <c r="BN704" s="101"/>
      <c r="BO704" s="101"/>
      <c r="BP704" s="101"/>
      <c r="BQ704" s="101"/>
      <c r="BR704" s="101"/>
      <c r="BS704" s="101"/>
      <c r="BT704" s="101"/>
    </row>
    <row r="705" spans="1:72" ht="12" customHeight="1">
      <c r="A705" s="120"/>
      <c r="B705" s="116" t="s">
        <v>254</v>
      </c>
      <c r="C705" s="126"/>
      <c r="D705" s="101"/>
      <c r="E705" s="101"/>
      <c r="F705" s="101"/>
      <c r="G705" s="101"/>
      <c r="H705" s="101"/>
      <c r="I705" s="101"/>
      <c r="J705" s="101"/>
      <c r="K705" s="101"/>
      <c r="L705" s="101"/>
      <c r="M705" s="101"/>
      <c r="N705" s="101"/>
      <c r="O705" s="101"/>
      <c r="P705" s="101"/>
      <c r="Q705" s="101"/>
      <c r="R705" s="128"/>
      <c r="S705" s="101"/>
      <c r="T705" s="101"/>
      <c r="U705" s="101"/>
      <c r="V705" s="101"/>
      <c r="W705" s="101"/>
      <c r="X705" s="101"/>
      <c r="Y705" s="101"/>
      <c r="Z705" s="101"/>
      <c r="AA705" s="101"/>
      <c r="AB705" s="101"/>
      <c r="AC705" s="101"/>
      <c r="AD705" s="101"/>
      <c r="AE705" s="101"/>
      <c r="AF705" s="101"/>
      <c r="AG705" s="101"/>
      <c r="AH705" s="101"/>
      <c r="AI705" s="101"/>
      <c r="AJ705" s="101"/>
      <c r="AK705" s="101"/>
      <c r="AL705" s="101"/>
      <c r="AM705" s="101"/>
      <c r="AN705" s="101"/>
      <c r="AO705" s="101"/>
      <c r="AP705" s="101"/>
      <c r="AQ705" s="101"/>
      <c r="AR705" s="101"/>
      <c r="AS705" s="101"/>
      <c r="AT705" s="101"/>
      <c r="AU705" s="101"/>
      <c r="AV705" s="101"/>
      <c r="AW705" s="101"/>
      <c r="AX705" s="101"/>
      <c r="AY705" s="101"/>
      <c r="AZ705" s="101"/>
      <c r="BA705" s="101"/>
      <c r="BB705" s="101"/>
      <c r="BC705" s="101"/>
      <c r="BD705" s="101"/>
      <c r="BE705" s="101"/>
      <c r="BF705" s="101"/>
      <c r="BG705" s="101"/>
      <c r="BH705" s="101"/>
      <c r="BI705" s="101"/>
      <c r="BJ705" s="101"/>
      <c r="BK705" s="101"/>
      <c r="BL705" s="101"/>
      <c r="BM705" s="101"/>
      <c r="BN705" s="101"/>
      <c r="BO705" s="101"/>
      <c r="BP705" s="101"/>
      <c r="BQ705" s="101"/>
      <c r="BR705" s="101"/>
      <c r="BS705" s="101"/>
      <c r="BT705" s="101"/>
    </row>
    <row r="706" spans="1:72" ht="12" customHeight="1">
      <c r="A706" s="120"/>
      <c r="B706" s="116" t="s">
        <v>255</v>
      </c>
      <c r="C706" s="126"/>
      <c r="D706" s="101"/>
      <c r="E706" s="101"/>
      <c r="F706" s="101"/>
      <c r="G706" s="101"/>
      <c r="H706" s="101"/>
      <c r="I706" s="101"/>
      <c r="J706" s="101"/>
      <c r="K706" s="101"/>
      <c r="L706" s="101"/>
      <c r="M706" s="101"/>
      <c r="N706" s="101"/>
      <c r="O706" s="101"/>
      <c r="P706" s="101"/>
      <c r="Q706" s="101"/>
      <c r="R706" s="128"/>
      <c r="S706" s="101"/>
      <c r="T706" s="101"/>
      <c r="U706" s="101"/>
      <c r="V706" s="101"/>
      <c r="W706" s="101"/>
      <c r="X706" s="101"/>
      <c r="Y706" s="101"/>
      <c r="Z706" s="101"/>
      <c r="AA706" s="101"/>
      <c r="AB706" s="101"/>
      <c r="AC706" s="101"/>
      <c r="AD706" s="101"/>
      <c r="AE706" s="101"/>
      <c r="AF706" s="101"/>
      <c r="AG706" s="101"/>
      <c r="AH706" s="101"/>
      <c r="AI706" s="101"/>
      <c r="AJ706" s="101"/>
      <c r="AK706" s="101"/>
      <c r="AL706" s="101"/>
      <c r="AM706" s="101"/>
      <c r="AN706" s="101"/>
      <c r="AO706" s="101"/>
      <c r="AP706" s="101"/>
      <c r="AQ706" s="101"/>
      <c r="AR706" s="101"/>
      <c r="AS706" s="101"/>
      <c r="AT706" s="101"/>
      <c r="AU706" s="101"/>
      <c r="AV706" s="101"/>
      <c r="AW706" s="101"/>
      <c r="AX706" s="101"/>
      <c r="AY706" s="101"/>
      <c r="AZ706" s="101"/>
      <c r="BA706" s="101"/>
      <c r="BB706" s="101"/>
      <c r="BC706" s="101"/>
      <c r="BD706" s="101"/>
      <c r="BE706" s="101"/>
      <c r="BF706" s="101"/>
      <c r="BG706" s="101"/>
      <c r="BH706" s="101"/>
      <c r="BI706" s="101"/>
      <c r="BJ706" s="101"/>
      <c r="BK706" s="101"/>
      <c r="BL706" s="101"/>
      <c r="BM706" s="101"/>
      <c r="BN706" s="101"/>
      <c r="BO706" s="101"/>
      <c r="BP706" s="101"/>
      <c r="BQ706" s="101"/>
      <c r="BR706" s="101"/>
      <c r="BS706" s="101"/>
      <c r="BT706" s="101"/>
    </row>
    <row r="707" spans="1:72" ht="12" customHeight="1">
      <c r="A707" s="120"/>
      <c r="B707" s="183" t="s">
        <v>256</v>
      </c>
      <c r="C707" s="168"/>
      <c r="D707" s="169"/>
      <c r="E707" s="169"/>
      <c r="F707" s="169"/>
      <c r="G707" s="169"/>
      <c r="H707" s="169"/>
      <c r="I707" s="169"/>
      <c r="J707" s="169"/>
      <c r="K707" s="169"/>
      <c r="L707" s="169"/>
      <c r="M707" s="169"/>
      <c r="N707" s="169"/>
      <c r="O707" s="169"/>
      <c r="P707" s="169"/>
      <c r="Q707" s="169"/>
      <c r="R707" s="170"/>
      <c r="S707" s="101"/>
      <c r="T707" s="101"/>
      <c r="U707" s="101"/>
      <c r="V707" s="101"/>
      <c r="W707" s="101"/>
      <c r="X707" s="101"/>
      <c r="Y707" s="101"/>
      <c r="Z707" s="101"/>
      <c r="AA707" s="101"/>
      <c r="AB707" s="101"/>
      <c r="AC707" s="101"/>
      <c r="AD707" s="101"/>
      <c r="AE707" s="101"/>
      <c r="AF707" s="101"/>
      <c r="AG707" s="101"/>
      <c r="AH707" s="101"/>
      <c r="AI707" s="101"/>
      <c r="AJ707" s="101"/>
      <c r="AK707" s="101"/>
      <c r="AL707" s="101"/>
      <c r="AM707" s="101"/>
      <c r="AN707" s="101"/>
      <c r="AO707" s="101"/>
      <c r="AP707" s="101"/>
      <c r="AQ707" s="101"/>
      <c r="AR707" s="101"/>
      <c r="AS707" s="101"/>
      <c r="AT707" s="101"/>
      <c r="AU707" s="101"/>
      <c r="AV707" s="101"/>
      <c r="AW707" s="101"/>
      <c r="AX707" s="101"/>
      <c r="AY707" s="101"/>
      <c r="AZ707" s="101"/>
      <c r="BA707" s="101"/>
      <c r="BB707" s="101"/>
      <c r="BC707" s="101"/>
      <c r="BD707" s="101"/>
      <c r="BE707" s="101"/>
      <c r="BF707" s="101"/>
      <c r="BG707" s="101"/>
      <c r="BH707" s="101"/>
      <c r="BI707" s="101"/>
      <c r="BJ707" s="101"/>
      <c r="BK707" s="101"/>
      <c r="BL707" s="101"/>
      <c r="BM707" s="101"/>
      <c r="BN707" s="101"/>
      <c r="BO707" s="101"/>
      <c r="BP707" s="101"/>
      <c r="BQ707" s="101"/>
      <c r="BR707" s="101"/>
      <c r="BS707" s="101"/>
      <c r="BT707" s="101"/>
    </row>
    <row r="708" spans="1:72" ht="12" customHeight="1">
      <c r="A708" s="120"/>
      <c r="B708" s="138" t="s">
        <v>10</v>
      </c>
      <c r="C708" s="126"/>
      <c r="D708" s="101"/>
      <c r="E708" s="101"/>
      <c r="F708" s="101"/>
      <c r="G708" s="101"/>
      <c r="H708" s="101"/>
      <c r="I708" s="101"/>
      <c r="J708" s="101"/>
      <c r="K708" s="101"/>
      <c r="L708" s="101"/>
      <c r="M708" s="101"/>
      <c r="N708" s="101"/>
      <c r="O708" s="101"/>
      <c r="P708" s="101"/>
      <c r="Q708" s="101"/>
      <c r="R708" s="128"/>
      <c r="S708" s="101"/>
      <c r="T708" s="101"/>
      <c r="U708" s="101"/>
      <c r="V708" s="101"/>
      <c r="W708" s="101"/>
      <c r="X708" s="101"/>
      <c r="Y708" s="101"/>
      <c r="Z708" s="101"/>
      <c r="AA708" s="101"/>
      <c r="AB708" s="101"/>
      <c r="AC708" s="101"/>
      <c r="AD708" s="101"/>
      <c r="AE708" s="101"/>
      <c r="AF708" s="101"/>
      <c r="AG708" s="101"/>
      <c r="AH708" s="101"/>
      <c r="AI708" s="101"/>
      <c r="AJ708" s="101"/>
      <c r="AK708" s="101"/>
      <c r="AL708" s="101"/>
      <c r="AM708" s="101"/>
      <c r="AN708" s="101"/>
      <c r="AO708" s="101"/>
      <c r="AP708" s="101"/>
      <c r="AQ708" s="101"/>
      <c r="AR708" s="101"/>
      <c r="AS708" s="101"/>
      <c r="AT708" s="101"/>
      <c r="AU708" s="101"/>
      <c r="AV708" s="101"/>
      <c r="AW708" s="101"/>
      <c r="AX708" s="101"/>
      <c r="AY708" s="101"/>
      <c r="AZ708" s="101"/>
      <c r="BA708" s="101"/>
      <c r="BB708" s="101"/>
      <c r="BC708" s="101"/>
      <c r="BD708" s="101"/>
      <c r="BE708" s="101"/>
      <c r="BF708" s="101"/>
      <c r="BG708" s="101"/>
      <c r="BH708" s="101"/>
      <c r="BI708" s="101"/>
      <c r="BJ708" s="101"/>
      <c r="BK708" s="101"/>
      <c r="BL708" s="101"/>
      <c r="BM708" s="101"/>
      <c r="BN708" s="101"/>
      <c r="BO708" s="101"/>
      <c r="BP708" s="101"/>
      <c r="BQ708" s="101"/>
      <c r="BR708" s="101"/>
      <c r="BS708" s="101"/>
      <c r="BT708" s="101"/>
    </row>
    <row r="709" spans="1:72" ht="12" customHeight="1">
      <c r="A709" s="120"/>
      <c r="B709" s="138" t="s">
        <v>11</v>
      </c>
      <c r="C709" s="126"/>
      <c r="D709" s="101"/>
      <c r="E709" s="101"/>
      <c r="F709" s="101"/>
      <c r="G709" s="101"/>
      <c r="H709" s="101"/>
      <c r="I709" s="101"/>
      <c r="J709" s="101"/>
      <c r="K709" s="101"/>
      <c r="L709" s="101"/>
      <c r="M709" s="101"/>
      <c r="N709" s="101"/>
      <c r="O709" s="101"/>
      <c r="P709" s="101"/>
      <c r="Q709" s="101"/>
      <c r="R709" s="128"/>
      <c r="S709" s="101"/>
      <c r="T709" s="101"/>
      <c r="U709" s="101"/>
      <c r="V709" s="101"/>
      <c r="W709" s="101"/>
      <c r="X709" s="101"/>
      <c r="Y709" s="101"/>
      <c r="Z709" s="101"/>
      <c r="AA709" s="101"/>
      <c r="AB709" s="101"/>
      <c r="AC709" s="101"/>
      <c r="AD709" s="101"/>
      <c r="AE709" s="101"/>
      <c r="AF709" s="101"/>
      <c r="AG709" s="101"/>
      <c r="AH709" s="101"/>
      <c r="AI709" s="101"/>
      <c r="AJ709" s="101"/>
      <c r="AK709" s="101"/>
      <c r="AL709" s="101"/>
      <c r="AM709" s="101"/>
      <c r="AN709" s="101"/>
      <c r="AO709" s="101"/>
      <c r="AP709" s="101"/>
      <c r="AQ709" s="101"/>
      <c r="AR709" s="101"/>
      <c r="AS709" s="101"/>
      <c r="AT709" s="101"/>
      <c r="AU709" s="101"/>
      <c r="AV709" s="101"/>
      <c r="AW709" s="101"/>
      <c r="AX709" s="101"/>
      <c r="AY709" s="101"/>
      <c r="AZ709" s="101"/>
      <c r="BA709" s="101"/>
      <c r="BB709" s="101"/>
      <c r="BC709" s="101"/>
      <c r="BD709" s="101"/>
      <c r="BE709" s="101"/>
      <c r="BF709" s="101"/>
      <c r="BG709" s="101"/>
      <c r="BH709" s="101"/>
      <c r="BI709" s="101"/>
      <c r="BJ709" s="101"/>
      <c r="BK709" s="101"/>
      <c r="BL709" s="101"/>
      <c r="BM709" s="101"/>
      <c r="BN709" s="101"/>
      <c r="BO709" s="101"/>
      <c r="BP709" s="101"/>
      <c r="BQ709" s="101"/>
      <c r="BR709" s="101"/>
      <c r="BS709" s="101"/>
      <c r="BT709" s="101"/>
    </row>
    <row r="710" spans="1:72" ht="12" customHeight="1">
      <c r="A710" s="120"/>
      <c r="B710" s="138" t="s">
        <v>259</v>
      </c>
      <c r="C710" s="126"/>
      <c r="D710" s="101"/>
      <c r="E710" s="101"/>
      <c r="F710" s="101"/>
      <c r="G710" s="101"/>
      <c r="H710" s="101"/>
      <c r="I710" s="101"/>
      <c r="J710" s="101"/>
      <c r="K710" s="101"/>
      <c r="L710" s="101"/>
      <c r="M710" s="101"/>
      <c r="N710" s="101"/>
      <c r="O710" s="101"/>
      <c r="P710" s="101"/>
      <c r="Q710" s="101"/>
      <c r="R710" s="128"/>
      <c r="S710" s="101"/>
      <c r="T710" s="101"/>
      <c r="U710" s="101"/>
      <c r="V710" s="101"/>
      <c r="W710" s="101"/>
      <c r="X710" s="101"/>
      <c r="Y710" s="101"/>
      <c r="Z710" s="101"/>
      <c r="AA710" s="101"/>
      <c r="AB710" s="101"/>
      <c r="AC710" s="101"/>
      <c r="AD710" s="101"/>
      <c r="AE710" s="101"/>
      <c r="AF710" s="101"/>
      <c r="AG710" s="101"/>
      <c r="AH710" s="101"/>
      <c r="AI710" s="101"/>
      <c r="AJ710" s="101"/>
      <c r="AK710" s="101"/>
      <c r="AL710" s="101"/>
      <c r="AM710" s="101"/>
      <c r="AN710" s="101"/>
      <c r="AO710" s="101"/>
      <c r="AP710" s="101"/>
      <c r="AQ710" s="101"/>
      <c r="AR710" s="101"/>
      <c r="AS710" s="101"/>
      <c r="AT710" s="101"/>
      <c r="AU710" s="101"/>
      <c r="AV710" s="101"/>
      <c r="AW710" s="101"/>
      <c r="AX710" s="101"/>
      <c r="AY710" s="101"/>
      <c r="AZ710" s="101"/>
      <c r="BA710" s="101"/>
      <c r="BB710" s="101"/>
      <c r="BC710" s="101"/>
      <c r="BD710" s="101"/>
      <c r="BE710" s="101"/>
      <c r="BF710" s="101"/>
      <c r="BG710" s="101"/>
      <c r="BH710" s="101"/>
      <c r="BI710" s="101"/>
      <c r="BJ710" s="101"/>
      <c r="BK710" s="101"/>
      <c r="BL710" s="101"/>
      <c r="BM710" s="101"/>
      <c r="BN710" s="101"/>
      <c r="BO710" s="101"/>
      <c r="BP710" s="101"/>
      <c r="BQ710" s="101"/>
      <c r="BR710" s="101"/>
      <c r="BS710" s="101"/>
      <c r="BT710" s="101"/>
    </row>
    <row r="711" spans="1:72" ht="12" customHeight="1">
      <c r="A711" s="120"/>
      <c r="B711" s="116" t="s">
        <v>13</v>
      </c>
      <c r="C711" s="126"/>
      <c r="D711" s="101"/>
      <c r="E711" s="101"/>
      <c r="F711" s="101"/>
      <c r="G711" s="101"/>
      <c r="H711" s="101"/>
      <c r="I711" s="101"/>
      <c r="J711" s="101"/>
      <c r="K711" s="101"/>
      <c r="L711" s="101"/>
      <c r="M711" s="101"/>
      <c r="N711" s="101"/>
      <c r="O711" s="101"/>
      <c r="P711" s="101"/>
      <c r="Q711" s="101"/>
      <c r="R711" s="128"/>
      <c r="S711" s="101"/>
      <c r="T711" s="101"/>
      <c r="U711" s="101"/>
      <c r="V711" s="101"/>
      <c r="W711" s="101"/>
      <c r="X711" s="101"/>
      <c r="Y711" s="101"/>
      <c r="Z711" s="101"/>
      <c r="AA711" s="101"/>
      <c r="AB711" s="101"/>
      <c r="AC711" s="101"/>
      <c r="AD711" s="101"/>
      <c r="AE711" s="101"/>
      <c r="AF711" s="101"/>
      <c r="AG711" s="101"/>
      <c r="AH711" s="101"/>
      <c r="AI711" s="101"/>
      <c r="AJ711" s="101"/>
      <c r="AK711" s="101"/>
      <c r="AL711" s="101"/>
      <c r="AM711" s="101"/>
      <c r="AN711" s="101"/>
      <c r="AO711" s="101"/>
      <c r="AP711" s="101"/>
      <c r="AQ711" s="101"/>
      <c r="AR711" s="101"/>
      <c r="AS711" s="101"/>
      <c r="AT711" s="101"/>
      <c r="AU711" s="101"/>
      <c r="AV711" s="101"/>
      <c r="AW711" s="101"/>
      <c r="AX711" s="101"/>
      <c r="AY711" s="101"/>
      <c r="AZ711" s="101"/>
      <c r="BA711" s="101"/>
      <c r="BB711" s="101"/>
      <c r="BC711" s="101"/>
      <c r="BD711" s="101"/>
      <c r="BE711" s="101"/>
      <c r="BF711" s="101"/>
      <c r="BG711" s="101"/>
      <c r="BH711" s="101"/>
      <c r="BI711" s="101"/>
      <c r="BJ711" s="101"/>
      <c r="BK711" s="101"/>
      <c r="BL711" s="101"/>
      <c r="BM711" s="101"/>
      <c r="BN711" s="101"/>
      <c r="BO711" s="101"/>
      <c r="BP711" s="101"/>
      <c r="BQ711" s="101"/>
      <c r="BR711" s="101"/>
      <c r="BS711" s="101"/>
      <c r="BT711" s="101"/>
    </row>
    <row r="712" spans="1:72" ht="12" customHeight="1">
      <c r="A712" s="120"/>
      <c r="B712" s="138" t="s">
        <v>260</v>
      </c>
      <c r="C712" s="126"/>
      <c r="D712" s="101"/>
      <c r="E712" s="101"/>
      <c r="F712" s="101"/>
      <c r="G712" s="101"/>
      <c r="H712" s="101"/>
      <c r="I712" s="101"/>
      <c r="J712" s="101"/>
      <c r="K712" s="101"/>
      <c r="L712" s="101"/>
      <c r="M712" s="101"/>
      <c r="N712" s="101"/>
      <c r="O712" s="101"/>
      <c r="P712" s="101"/>
      <c r="Q712" s="101"/>
      <c r="R712" s="128"/>
      <c r="S712" s="101"/>
      <c r="T712" s="101"/>
      <c r="U712" s="101"/>
      <c r="V712" s="101"/>
      <c r="W712" s="101"/>
      <c r="X712" s="101"/>
      <c r="Y712" s="101"/>
      <c r="Z712" s="101"/>
      <c r="AA712" s="101"/>
      <c r="AB712" s="101"/>
      <c r="AC712" s="101"/>
      <c r="AD712" s="101"/>
      <c r="AE712" s="101"/>
      <c r="AF712" s="101"/>
      <c r="AG712" s="101"/>
      <c r="AH712" s="101"/>
      <c r="AI712" s="101"/>
      <c r="AJ712" s="101"/>
      <c r="AK712" s="101"/>
      <c r="AL712" s="101"/>
      <c r="AM712" s="101"/>
      <c r="AN712" s="101"/>
      <c r="AO712" s="101"/>
      <c r="AP712" s="101"/>
      <c r="AQ712" s="101"/>
      <c r="AR712" s="101"/>
      <c r="AS712" s="101"/>
      <c r="AT712" s="101"/>
      <c r="AU712" s="101"/>
      <c r="AV712" s="101"/>
      <c r="AW712" s="101"/>
      <c r="AX712" s="101"/>
      <c r="AY712" s="101"/>
      <c r="AZ712" s="101"/>
      <c r="BA712" s="101"/>
      <c r="BB712" s="101"/>
      <c r="BC712" s="101"/>
      <c r="BD712" s="101"/>
      <c r="BE712" s="101"/>
      <c r="BF712" s="101"/>
      <c r="BG712" s="101"/>
      <c r="BH712" s="101"/>
      <c r="BI712" s="101"/>
      <c r="BJ712" s="101"/>
      <c r="BK712" s="101"/>
      <c r="BL712" s="101"/>
      <c r="BM712" s="101"/>
      <c r="BN712" s="101"/>
      <c r="BO712" s="101"/>
      <c r="BP712" s="101"/>
      <c r="BQ712" s="101"/>
      <c r="BR712" s="101"/>
      <c r="BS712" s="101"/>
      <c r="BT712" s="101"/>
    </row>
    <row r="713" spans="1:72" ht="12" customHeight="1">
      <c r="A713" s="120"/>
      <c r="B713" s="122" t="s">
        <v>304</v>
      </c>
      <c r="C713" s="122"/>
      <c r="D713" s="123"/>
      <c r="E713" s="123"/>
      <c r="F713" s="123"/>
      <c r="G713" s="123"/>
      <c r="H713" s="123"/>
      <c r="I713" s="123"/>
      <c r="J713" s="123"/>
      <c r="K713" s="123"/>
      <c r="L713" s="123"/>
      <c r="M713" s="123"/>
      <c r="N713" s="123"/>
      <c r="O713" s="123"/>
      <c r="P713" s="123"/>
      <c r="Q713" s="123"/>
      <c r="R713" s="124"/>
      <c r="S713" s="101"/>
      <c r="T713" s="101"/>
      <c r="U713" s="101"/>
      <c r="V713" s="101"/>
      <c r="W713" s="101"/>
      <c r="X713" s="101"/>
      <c r="Y713" s="101"/>
      <c r="Z713" s="101"/>
      <c r="AA713" s="101"/>
      <c r="AB713" s="101"/>
      <c r="AC713" s="101"/>
      <c r="AD713" s="101"/>
      <c r="AE713" s="101"/>
      <c r="AF713" s="101"/>
      <c r="AG713" s="101"/>
      <c r="AH713" s="101"/>
      <c r="AI713" s="101"/>
      <c r="AJ713" s="101"/>
      <c r="AK713" s="101"/>
      <c r="AL713" s="101"/>
      <c r="AM713" s="101"/>
      <c r="AN713" s="101"/>
      <c r="AO713" s="101"/>
      <c r="AP713" s="101"/>
      <c r="AQ713" s="101"/>
      <c r="AR713" s="101"/>
      <c r="AS713" s="101"/>
      <c r="AT713" s="101"/>
      <c r="AU713" s="101"/>
      <c r="AV713" s="101"/>
      <c r="AW713" s="101"/>
      <c r="AX713" s="101"/>
      <c r="AY713" s="101"/>
      <c r="AZ713" s="101"/>
      <c r="BA713" s="101"/>
      <c r="BB713" s="101"/>
      <c r="BC713" s="101"/>
      <c r="BD713" s="101"/>
      <c r="BE713" s="101"/>
      <c r="BF713" s="101"/>
      <c r="BG713" s="101"/>
      <c r="BH713" s="101"/>
      <c r="BI713" s="101"/>
      <c r="BJ713" s="101"/>
      <c r="BK713" s="101"/>
      <c r="BL713" s="101"/>
      <c r="BM713" s="101"/>
      <c r="BN713" s="101"/>
      <c r="BO713" s="101"/>
      <c r="BP713" s="101"/>
      <c r="BQ713" s="101"/>
      <c r="BR713" s="101"/>
      <c r="BS713" s="101"/>
      <c r="BT713" s="101"/>
    </row>
    <row r="714" spans="1:72" ht="12" customHeight="1">
      <c r="A714" s="120"/>
      <c r="B714" s="122" t="s">
        <v>305</v>
      </c>
      <c r="C714" s="122"/>
      <c r="D714" s="123"/>
      <c r="E714" s="123"/>
      <c r="F714" s="123"/>
      <c r="G714" s="123"/>
      <c r="H714" s="123"/>
      <c r="I714" s="123"/>
      <c r="J714" s="123"/>
      <c r="K714" s="123"/>
      <c r="L714" s="123"/>
      <c r="M714" s="123"/>
      <c r="N714" s="123"/>
      <c r="O714" s="123"/>
      <c r="P714" s="123"/>
      <c r="Q714" s="123"/>
      <c r="R714" s="124"/>
      <c r="S714" s="101"/>
      <c r="T714" s="101"/>
      <c r="U714" s="101"/>
      <c r="V714" s="101"/>
      <c r="W714" s="101"/>
      <c r="X714" s="101"/>
      <c r="Y714" s="101"/>
      <c r="Z714" s="101"/>
      <c r="AA714" s="101"/>
      <c r="AB714" s="101"/>
      <c r="AC714" s="101"/>
      <c r="AD714" s="101"/>
      <c r="AE714" s="101"/>
      <c r="AF714" s="101"/>
      <c r="AG714" s="101"/>
      <c r="AH714" s="101"/>
      <c r="AI714" s="101"/>
      <c r="AJ714" s="101"/>
      <c r="AK714" s="101"/>
      <c r="AL714" s="101"/>
      <c r="AM714" s="101"/>
      <c r="AN714" s="101"/>
      <c r="AO714" s="101"/>
      <c r="AP714" s="101"/>
      <c r="AQ714" s="101"/>
      <c r="AR714" s="101"/>
      <c r="AS714" s="101"/>
      <c r="AT714" s="101"/>
      <c r="AU714" s="101"/>
      <c r="AV714" s="101"/>
      <c r="AW714" s="101"/>
      <c r="AX714" s="101"/>
      <c r="AY714" s="101"/>
      <c r="AZ714" s="101"/>
      <c r="BA714" s="101"/>
      <c r="BB714" s="101"/>
      <c r="BC714" s="101"/>
      <c r="BD714" s="101"/>
      <c r="BE714" s="101"/>
      <c r="BF714" s="101"/>
      <c r="BG714" s="101"/>
      <c r="BH714" s="101"/>
      <c r="BI714" s="101"/>
      <c r="BJ714" s="101"/>
      <c r="BK714" s="101"/>
      <c r="BL714" s="101"/>
      <c r="BM714" s="101"/>
      <c r="BN714" s="101"/>
      <c r="BO714" s="101"/>
      <c r="BP714" s="101"/>
      <c r="BQ714" s="101"/>
      <c r="BR714" s="101"/>
      <c r="BS714" s="101"/>
      <c r="BT714" s="101"/>
    </row>
    <row r="715" spans="1:72" ht="12" customHeight="1">
      <c r="A715" s="120"/>
      <c r="B715" s="122" t="s">
        <v>306</v>
      </c>
      <c r="C715" s="122"/>
      <c r="D715" s="123"/>
      <c r="E715" s="123"/>
      <c r="F715" s="123"/>
      <c r="G715" s="123"/>
      <c r="H715" s="123"/>
      <c r="I715" s="123"/>
      <c r="J715" s="123"/>
      <c r="K715" s="123"/>
      <c r="L715" s="123"/>
      <c r="M715" s="123"/>
      <c r="N715" s="123"/>
      <c r="O715" s="123"/>
      <c r="P715" s="123"/>
      <c r="Q715" s="123"/>
      <c r="R715" s="124"/>
      <c r="S715" s="101"/>
      <c r="T715" s="101"/>
      <c r="U715" s="101"/>
      <c r="V715" s="101"/>
      <c r="W715" s="101"/>
      <c r="X715" s="101"/>
      <c r="Y715" s="101"/>
      <c r="Z715" s="101"/>
      <c r="AA715" s="101"/>
      <c r="AB715" s="101"/>
      <c r="AC715" s="101"/>
      <c r="AD715" s="101"/>
      <c r="AE715" s="101"/>
      <c r="AF715" s="101"/>
      <c r="AG715" s="101"/>
      <c r="AH715" s="101"/>
      <c r="AI715" s="101"/>
      <c r="AJ715" s="101"/>
      <c r="AK715" s="101"/>
      <c r="AL715" s="101"/>
      <c r="AM715" s="101"/>
      <c r="AN715" s="101"/>
      <c r="AO715" s="101"/>
      <c r="AP715" s="101"/>
      <c r="AQ715" s="101"/>
      <c r="AR715" s="101"/>
      <c r="AS715" s="101"/>
      <c r="AT715" s="101"/>
      <c r="AU715" s="101"/>
      <c r="AV715" s="101"/>
      <c r="AW715" s="101"/>
      <c r="AX715" s="101"/>
      <c r="AY715" s="101"/>
      <c r="AZ715" s="101"/>
      <c r="BA715" s="101"/>
      <c r="BB715" s="101"/>
      <c r="BC715" s="101"/>
      <c r="BD715" s="101"/>
      <c r="BE715" s="101"/>
      <c r="BF715" s="101"/>
      <c r="BG715" s="101"/>
      <c r="BH715" s="101"/>
      <c r="BI715" s="101"/>
      <c r="BJ715" s="101"/>
      <c r="BK715" s="101"/>
      <c r="BL715" s="101"/>
      <c r="BM715" s="101"/>
      <c r="BN715" s="101"/>
      <c r="BO715" s="101"/>
      <c r="BP715" s="101"/>
      <c r="BQ715" s="101"/>
      <c r="BR715" s="101"/>
      <c r="BS715" s="101"/>
      <c r="BT715" s="101"/>
    </row>
    <row r="716" spans="1:72" ht="12" customHeight="1">
      <c r="A716" s="120"/>
      <c r="B716" s="122" t="s">
        <v>307</v>
      </c>
      <c r="C716" s="122"/>
      <c r="D716" s="123"/>
      <c r="E716" s="123"/>
      <c r="F716" s="123"/>
      <c r="G716" s="123"/>
      <c r="H716" s="123"/>
      <c r="I716" s="123"/>
      <c r="J716" s="123"/>
      <c r="K716" s="123"/>
      <c r="L716" s="123"/>
      <c r="M716" s="123"/>
      <c r="N716" s="123"/>
      <c r="O716" s="123"/>
      <c r="P716" s="123"/>
      <c r="Q716" s="123"/>
      <c r="R716" s="124"/>
      <c r="S716" s="101"/>
      <c r="T716" s="101"/>
      <c r="U716" s="101"/>
      <c r="V716" s="101"/>
      <c r="W716" s="101"/>
      <c r="X716" s="101"/>
      <c r="Y716" s="101"/>
      <c r="Z716" s="101"/>
      <c r="AA716" s="101"/>
      <c r="AB716" s="101"/>
      <c r="AC716" s="101"/>
      <c r="AD716" s="101"/>
      <c r="AE716" s="101"/>
      <c r="AF716" s="101"/>
      <c r="AG716" s="101"/>
      <c r="AH716" s="101"/>
      <c r="AI716" s="101"/>
      <c r="AJ716" s="101"/>
      <c r="AK716" s="101"/>
      <c r="AL716" s="101"/>
      <c r="AM716" s="101"/>
      <c r="AN716" s="101"/>
      <c r="AO716" s="101"/>
      <c r="AP716" s="101"/>
      <c r="AQ716" s="101"/>
      <c r="AR716" s="101"/>
      <c r="AS716" s="101"/>
      <c r="AT716" s="101"/>
      <c r="AU716" s="101"/>
      <c r="AV716" s="101"/>
      <c r="AW716" s="101"/>
      <c r="AX716" s="101"/>
      <c r="AY716" s="101"/>
      <c r="AZ716" s="101"/>
      <c r="BA716" s="101"/>
      <c r="BB716" s="101"/>
      <c r="BC716" s="101"/>
      <c r="BD716" s="101"/>
      <c r="BE716" s="101"/>
      <c r="BF716" s="101"/>
      <c r="BG716" s="101"/>
      <c r="BH716" s="101"/>
      <c r="BI716" s="101"/>
      <c r="BJ716" s="101"/>
      <c r="BK716" s="101"/>
      <c r="BL716" s="101"/>
      <c r="BM716" s="101"/>
      <c r="BN716" s="101"/>
      <c r="BO716" s="101"/>
      <c r="BP716" s="101"/>
      <c r="BQ716" s="101"/>
      <c r="BR716" s="101"/>
      <c r="BS716" s="101"/>
      <c r="BT716" s="101"/>
    </row>
    <row r="717" spans="1:72" ht="12" customHeight="1">
      <c r="A717" s="120"/>
      <c r="B717" s="122" t="s">
        <v>308</v>
      </c>
      <c r="C717" s="157"/>
      <c r="D717" s="158"/>
      <c r="E717" s="158"/>
      <c r="F717" s="158"/>
      <c r="G717" s="158"/>
      <c r="H717" s="158"/>
      <c r="I717" s="158"/>
      <c r="J717" s="158"/>
      <c r="K717" s="158"/>
      <c r="L717" s="158"/>
      <c r="M717" s="158"/>
      <c r="N717" s="158"/>
      <c r="O717" s="158"/>
      <c r="P717" s="158"/>
      <c r="Q717" s="158"/>
      <c r="R717" s="159"/>
      <c r="S717" s="101"/>
      <c r="T717" s="101"/>
      <c r="U717" s="101"/>
      <c r="V717" s="101"/>
      <c r="W717" s="101"/>
      <c r="X717" s="101"/>
      <c r="Y717" s="101"/>
      <c r="Z717" s="101"/>
      <c r="AA717" s="101"/>
      <c r="AB717" s="101"/>
      <c r="AC717" s="101"/>
      <c r="AD717" s="101"/>
      <c r="AE717" s="101"/>
      <c r="AF717" s="101"/>
      <c r="AG717" s="101"/>
      <c r="AH717" s="101"/>
      <c r="AI717" s="101"/>
      <c r="AJ717" s="101"/>
      <c r="AK717" s="101"/>
      <c r="AL717" s="101"/>
      <c r="AM717" s="101"/>
      <c r="AN717" s="101"/>
      <c r="AO717" s="101"/>
      <c r="AP717" s="101"/>
      <c r="AQ717" s="101"/>
      <c r="AR717" s="101"/>
      <c r="AS717" s="101"/>
      <c r="AT717" s="101"/>
      <c r="AU717" s="101"/>
      <c r="AV717" s="101"/>
      <c r="AW717" s="101"/>
      <c r="AX717" s="101"/>
      <c r="AY717" s="101"/>
      <c r="AZ717" s="101"/>
      <c r="BA717" s="101"/>
      <c r="BB717" s="101"/>
      <c r="BC717" s="101"/>
      <c r="BD717" s="101"/>
      <c r="BE717" s="101"/>
      <c r="BF717" s="101"/>
      <c r="BG717" s="101"/>
      <c r="BH717" s="101"/>
      <c r="BI717" s="101"/>
      <c r="BJ717" s="101"/>
      <c r="BK717" s="101"/>
      <c r="BL717" s="101"/>
      <c r="BM717" s="101"/>
      <c r="BN717" s="101"/>
      <c r="BO717" s="101"/>
      <c r="BP717" s="101"/>
      <c r="BQ717" s="101"/>
      <c r="BR717" s="101"/>
      <c r="BS717" s="101"/>
      <c r="BT717" s="101"/>
    </row>
    <row r="718" spans="1:72" ht="12" customHeight="1">
      <c r="A718" s="120"/>
      <c r="B718" s="122" t="s">
        <v>309</v>
      </c>
      <c r="C718" s="157"/>
      <c r="D718" s="158"/>
      <c r="E718" s="158"/>
      <c r="F718" s="158"/>
      <c r="G718" s="158"/>
      <c r="H718" s="158"/>
      <c r="I718" s="158"/>
      <c r="J718" s="158"/>
      <c r="K718" s="158"/>
      <c r="L718" s="158"/>
      <c r="M718" s="158"/>
      <c r="N718" s="158"/>
      <c r="O718" s="158"/>
      <c r="P718" s="158"/>
      <c r="Q718" s="158"/>
      <c r="R718" s="159"/>
      <c r="S718" s="101"/>
      <c r="T718" s="101"/>
      <c r="U718" s="101"/>
      <c r="V718" s="101"/>
      <c r="W718" s="101"/>
      <c r="X718" s="101"/>
      <c r="Y718" s="101"/>
      <c r="Z718" s="101"/>
      <c r="AA718" s="101"/>
      <c r="AB718" s="101"/>
      <c r="AC718" s="101"/>
      <c r="AD718" s="101"/>
      <c r="AE718" s="101"/>
      <c r="AF718" s="101"/>
      <c r="AG718" s="101"/>
      <c r="AH718" s="101"/>
      <c r="AI718" s="101"/>
      <c r="AJ718" s="101"/>
      <c r="AK718" s="101"/>
      <c r="AL718" s="101"/>
      <c r="AM718" s="101"/>
      <c r="AN718" s="101"/>
      <c r="AO718" s="101"/>
      <c r="AP718" s="101"/>
      <c r="AQ718" s="101"/>
      <c r="AR718" s="101"/>
      <c r="AS718" s="101"/>
      <c r="AT718" s="101"/>
      <c r="AU718" s="101"/>
      <c r="AV718" s="101"/>
      <c r="AW718" s="101"/>
      <c r="AX718" s="101"/>
      <c r="AY718" s="101"/>
      <c r="AZ718" s="101"/>
      <c r="BA718" s="101"/>
      <c r="BB718" s="101"/>
      <c r="BC718" s="101"/>
      <c r="BD718" s="101"/>
      <c r="BE718" s="101"/>
      <c r="BF718" s="101"/>
      <c r="BG718" s="101"/>
      <c r="BH718" s="101"/>
      <c r="BI718" s="101"/>
      <c r="BJ718" s="101"/>
      <c r="BK718" s="101"/>
      <c r="BL718" s="101"/>
      <c r="BM718" s="101"/>
      <c r="BN718" s="101"/>
      <c r="BO718" s="101"/>
      <c r="BP718" s="101"/>
      <c r="BQ718" s="101"/>
      <c r="BR718" s="101"/>
      <c r="BS718" s="101"/>
      <c r="BT718" s="101"/>
    </row>
    <row r="719" spans="1:72" ht="12" customHeight="1">
      <c r="A719" s="120"/>
      <c r="B719" s="122" t="s">
        <v>48</v>
      </c>
      <c r="C719" s="157"/>
      <c r="D719" s="158"/>
      <c r="E719" s="158"/>
      <c r="F719" s="158"/>
      <c r="G719" s="158"/>
      <c r="H719" s="158"/>
      <c r="I719" s="158"/>
      <c r="J719" s="158"/>
      <c r="K719" s="158"/>
      <c r="L719" s="158"/>
      <c r="M719" s="158"/>
      <c r="N719" s="158"/>
      <c r="O719" s="158"/>
      <c r="P719" s="158"/>
      <c r="Q719" s="158"/>
      <c r="R719" s="159"/>
      <c r="S719" s="101"/>
      <c r="T719" s="101"/>
      <c r="U719" s="101"/>
      <c r="V719" s="101"/>
      <c r="W719" s="101"/>
      <c r="X719" s="101"/>
      <c r="Y719" s="101"/>
      <c r="Z719" s="101"/>
      <c r="AA719" s="101"/>
      <c r="AB719" s="101"/>
      <c r="AC719" s="101"/>
      <c r="AD719" s="101"/>
      <c r="AE719" s="101"/>
      <c r="AF719" s="101"/>
      <c r="AG719" s="101"/>
      <c r="AH719" s="101"/>
      <c r="AI719" s="101"/>
      <c r="AJ719" s="101"/>
      <c r="AK719" s="101"/>
      <c r="AL719" s="101"/>
      <c r="AM719" s="101"/>
      <c r="AN719" s="101"/>
      <c r="AO719" s="101"/>
      <c r="AP719" s="101"/>
      <c r="AQ719" s="101"/>
      <c r="AR719" s="101"/>
      <c r="AS719" s="101"/>
      <c r="AT719" s="101"/>
      <c r="AU719" s="101"/>
      <c r="AV719" s="101"/>
      <c r="AW719" s="101"/>
      <c r="AX719" s="101"/>
      <c r="AY719" s="101"/>
      <c r="AZ719" s="101"/>
      <c r="BA719" s="101"/>
      <c r="BB719" s="101"/>
      <c r="BC719" s="101"/>
      <c r="BD719" s="101"/>
      <c r="BE719" s="101"/>
      <c r="BF719" s="101"/>
      <c r="BG719" s="101"/>
      <c r="BH719" s="101"/>
      <c r="BI719" s="101"/>
      <c r="BJ719" s="101"/>
      <c r="BK719" s="101"/>
      <c r="BL719" s="101"/>
      <c r="BM719" s="101"/>
      <c r="BN719" s="101"/>
      <c r="BO719" s="101"/>
      <c r="BP719" s="101"/>
      <c r="BQ719" s="101"/>
      <c r="BR719" s="101"/>
      <c r="BS719" s="101"/>
      <c r="BT719" s="101"/>
    </row>
    <row r="720" spans="1:72" ht="12" customHeight="1">
      <c r="A720" s="120"/>
      <c r="B720" s="122" t="s">
        <v>49</v>
      </c>
      <c r="C720" s="157"/>
      <c r="D720" s="158"/>
      <c r="E720" s="158"/>
      <c r="F720" s="158"/>
      <c r="G720" s="158"/>
      <c r="H720" s="158"/>
      <c r="I720" s="158"/>
      <c r="J720" s="158"/>
      <c r="K720" s="158"/>
      <c r="L720" s="158"/>
      <c r="M720" s="158"/>
      <c r="N720" s="158"/>
      <c r="O720" s="158"/>
      <c r="P720" s="158"/>
      <c r="Q720" s="158"/>
      <c r="R720" s="159"/>
      <c r="S720" s="101"/>
      <c r="T720" s="101"/>
      <c r="U720" s="101"/>
      <c r="V720" s="101"/>
      <c r="W720" s="101"/>
      <c r="X720" s="101"/>
      <c r="Y720" s="101"/>
      <c r="Z720" s="101"/>
      <c r="AA720" s="101"/>
      <c r="AB720" s="101"/>
      <c r="AC720" s="101"/>
      <c r="AD720" s="101"/>
      <c r="AE720" s="101"/>
      <c r="AF720" s="101"/>
      <c r="AG720" s="101"/>
      <c r="AH720" s="101"/>
      <c r="AI720" s="101"/>
      <c r="AJ720" s="101"/>
      <c r="AK720" s="101"/>
      <c r="AL720" s="101"/>
      <c r="AM720" s="101"/>
      <c r="AN720" s="101"/>
      <c r="AO720" s="101"/>
      <c r="AP720" s="101"/>
      <c r="AQ720" s="101"/>
      <c r="AR720" s="101"/>
      <c r="AS720" s="101"/>
      <c r="AT720" s="101"/>
      <c r="AU720" s="101"/>
      <c r="AV720" s="101"/>
      <c r="AW720" s="101"/>
      <c r="AX720" s="101"/>
      <c r="AY720" s="101"/>
      <c r="AZ720" s="101"/>
      <c r="BA720" s="101"/>
      <c r="BB720" s="101"/>
      <c r="BC720" s="101"/>
      <c r="BD720" s="101"/>
      <c r="BE720" s="101"/>
      <c r="BF720" s="101"/>
      <c r="BG720" s="101"/>
      <c r="BH720" s="101"/>
      <c r="BI720" s="101"/>
      <c r="BJ720" s="101"/>
      <c r="BK720" s="101"/>
      <c r="BL720" s="101"/>
      <c r="BM720" s="101"/>
      <c r="BN720" s="101"/>
      <c r="BO720" s="101"/>
      <c r="BP720" s="101"/>
      <c r="BQ720" s="101"/>
      <c r="BR720" s="101"/>
      <c r="BS720" s="101"/>
      <c r="BT720" s="101"/>
    </row>
    <row r="721" spans="1:72" ht="12" customHeight="1">
      <c r="A721" s="120"/>
      <c r="B721" s="138" t="s">
        <v>310</v>
      </c>
      <c r="C721" s="126"/>
      <c r="D721" s="101"/>
      <c r="E721" s="101"/>
      <c r="F721" s="101"/>
      <c r="G721" s="101"/>
      <c r="H721" s="101"/>
      <c r="I721" s="101"/>
      <c r="J721" s="101"/>
      <c r="K721" s="101"/>
      <c r="L721" s="101"/>
      <c r="M721" s="101"/>
      <c r="N721" s="101"/>
      <c r="O721" s="101"/>
      <c r="P721" s="101"/>
      <c r="Q721" s="101"/>
      <c r="R721" s="128"/>
      <c r="S721" s="101"/>
      <c r="T721" s="101"/>
      <c r="U721" s="101"/>
      <c r="V721" s="101"/>
      <c r="W721" s="101"/>
      <c r="X721" s="101"/>
      <c r="Y721" s="101"/>
      <c r="Z721" s="101"/>
      <c r="AA721" s="101"/>
      <c r="AB721" s="101"/>
      <c r="AC721" s="101"/>
      <c r="AD721" s="101"/>
      <c r="AE721" s="101"/>
      <c r="AF721" s="101"/>
      <c r="AG721" s="101"/>
      <c r="AH721" s="101"/>
      <c r="AI721" s="101"/>
      <c r="AJ721" s="101"/>
      <c r="AK721" s="101"/>
      <c r="AL721" s="101"/>
      <c r="AM721" s="101"/>
      <c r="AN721" s="101"/>
      <c r="AO721" s="101"/>
      <c r="AP721" s="101"/>
      <c r="AQ721" s="101"/>
      <c r="AR721" s="101"/>
      <c r="AS721" s="101"/>
      <c r="AT721" s="101"/>
      <c r="AU721" s="101"/>
      <c r="AV721" s="101"/>
      <c r="AW721" s="101"/>
      <c r="AX721" s="101"/>
      <c r="AY721" s="101"/>
      <c r="AZ721" s="101"/>
      <c r="BA721" s="101"/>
      <c r="BB721" s="101"/>
      <c r="BC721" s="101"/>
      <c r="BD721" s="101"/>
      <c r="BE721" s="101"/>
      <c r="BF721" s="101"/>
      <c r="BG721" s="101"/>
      <c r="BH721" s="101"/>
      <c r="BI721" s="101"/>
      <c r="BJ721" s="101"/>
      <c r="BK721" s="101"/>
      <c r="BL721" s="101"/>
      <c r="BM721" s="101"/>
      <c r="BN721" s="101"/>
      <c r="BO721" s="101"/>
      <c r="BP721" s="101"/>
      <c r="BQ721" s="101"/>
      <c r="BR721" s="101"/>
      <c r="BS721" s="101"/>
      <c r="BT721" s="101"/>
    </row>
    <row r="722" spans="1:72" ht="12" customHeight="1">
      <c r="A722" s="120"/>
      <c r="B722" s="138" t="s">
        <v>311</v>
      </c>
      <c r="C722" s="126"/>
      <c r="D722" s="101"/>
      <c r="E722" s="101"/>
      <c r="F722" s="101"/>
      <c r="G722" s="101"/>
      <c r="H722" s="101"/>
      <c r="I722" s="101"/>
      <c r="J722" s="101"/>
      <c r="K722" s="101"/>
      <c r="L722" s="101"/>
      <c r="M722" s="101"/>
      <c r="N722" s="101"/>
      <c r="O722" s="101"/>
      <c r="P722" s="101"/>
      <c r="Q722" s="101"/>
      <c r="R722" s="128"/>
      <c r="S722" s="101"/>
      <c r="T722" s="101"/>
      <c r="U722" s="101"/>
      <c r="V722" s="101"/>
      <c r="W722" s="101"/>
      <c r="X722" s="101"/>
      <c r="Y722" s="101"/>
      <c r="Z722" s="101"/>
      <c r="AA722" s="101"/>
      <c r="AB722" s="101"/>
      <c r="AC722" s="101"/>
      <c r="AD722" s="101"/>
      <c r="AE722" s="101"/>
      <c r="AF722" s="101"/>
      <c r="AG722" s="101"/>
      <c r="AH722" s="101"/>
      <c r="AI722" s="101"/>
      <c r="AJ722" s="101"/>
      <c r="AK722" s="101"/>
      <c r="AL722" s="101"/>
      <c r="AM722" s="101"/>
      <c r="AN722" s="101"/>
      <c r="AO722" s="101"/>
      <c r="AP722" s="101"/>
      <c r="AQ722" s="101"/>
      <c r="AR722" s="101"/>
      <c r="AS722" s="101"/>
      <c r="AT722" s="101"/>
      <c r="AU722" s="101"/>
      <c r="AV722" s="101"/>
      <c r="AW722" s="101"/>
      <c r="AX722" s="101"/>
      <c r="AY722" s="101"/>
      <c r="AZ722" s="101"/>
      <c r="BA722" s="101"/>
      <c r="BB722" s="101"/>
      <c r="BC722" s="101"/>
      <c r="BD722" s="101"/>
      <c r="BE722" s="101"/>
      <c r="BF722" s="101"/>
      <c r="BG722" s="101"/>
      <c r="BH722" s="101"/>
      <c r="BI722" s="101"/>
      <c r="BJ722" s="101"/>
      <c r="BK722" s="101"/>
      <c r="BL722" s="101"/>
      <c r="BM722" s="101"/>
      <c r="BN722" s="101"/>
      <c r="BO722" s="101"/>
      <c r="BP722" s="101"/>
      <c r="BQ722" s="101"/>
      <c r="BR722" s="101"/>
      <c r="BS722" s="101"/>
      <c r="BT722" s="101"/>
    </row>
    <row r="723" spans="1:72" ht="12" customHeight="1">
      <c r="A723" s="120"/>
      <c r="B723" s="138" t="s">
        <v>312</v>
      </c>
      <c r="C723" s="126"/>
      <c r="D723" s="101"/>
      <c r="E723" s="101"/>
      <c r="F723" s="101"/>
      <c r="G723" s="101"/>
      <c r="H723" s="101"/>
      <c r="I723" s="101"/>
      <c r="J723" s="101"/>
      <c r="K723" s="101"/>
      <c r="L723" s="101"/>
      <c r="M723" s="101"/>
      <c r="N723" s="101"/>
      <c r="O723" s="101"/>
      <c r="P723" s="101"/>
      <c r="Q723" s="101"/>
      <c r="R723" s="128"/>
      <c r="S723" s="101"/>
      <c r="T723" s="101"/>
      <c r="U723" s="101"/>
      <c r="V723" s="101"/>
      <c r="W723" s="101"/>
      <c r="X723" s="101"/>
      <c r="Y723" s="101"/>
      <c r="Z723" s="101"/>
      <c r="AA723" s="101"/>
      <c r="AB723" s="101"/>
      <c r="AC723" s="101"/>
      <c r="AD723" s="101"/>
      <c r="AE723" s="101"/>
      <c r="AF723" s="101"/>
      <c r="AG723" s="101"/>
      <c r="AH723" s="101"/>
      <c r="AI723" s="101"/>
      <c r="AJ723" s="101"/>
      <c r="AK723" s="101"/>
      <c r="AL723" s="101"/>
      <c r="AM723" s="101"/>
      <c r="AN723" s="101"/>
      <c r="AO723" s="101"/>
      <c r="AP723" s="101"/>
      <c r="AQ723" s="101"/>
      <c r="AR723" s="101"/>
      <c r="AS723" s="101"/>
      <c r="AT723" s="101"/>
      <c r="AU723" s="101"/>
      <c r="AV723" s="101"/>
      <c r="AW723" s="101"/>
      <c r="AX723" s="101"/>
      <c r="AY723" s="101"/>
      <c r="AZ723" s="101"/>
      <c r="BA723" s="101"/>
      <c r="BB723" s="101"/>
      <c r="BC723" s="101"/>
      <c r="BD723" s="101"/>
      <c r="BE723" s="101"/>
      <c r="BF723" s="101"/>
      <c r="BG723" s="101"/>
      <c r="BH723" s="101"/>
      <c r="BI723" s="101"/>
      <c r="BJ723" s="101"/>
      <c r="BK723" s="101"/>
      <c r="BL723" s="101"/>
      <c r="BM723" s="101"/>
      <c r="BN723" s="101"/>
      <c r="BO723" s="101"/>
      <c r="BP723" s="101"/>
      <c r="BQ723" s="101"/>
      <c r="BR723" s="101"/>
      <c r="BS723" s="101"/>
      <c r="BT723" s="101"/>
    </row>
    <row r="724" spans="1:72" ht="12" customHeight="1">
      <c r="A724" s="120"/>
      <c r="B724" s="138" t="s">
        <v>313</v>
      </c>
      <c r="C724" s="126"/>
      <c r="D724" s="101"/>
      <c r="E724" s="101"/>
      <c r="F724" s="101"/>
      <c r="G724" s="101"/>
      <c r="H724" s="101"/>
      <c r="I724" s="101"/>
      <c r="J724" s="101"/>
      <c r="K724" s="101"/>
      <c r="L724" s="101"/>
      <c r="M724" s="101"/>
      <c r="N724" s="101"/>
      <c r="O724" s="101"/>
      <c r="P724" s="101"/>
      <c r="Q724" s="101"/>
      <c r="R724" s="128"/>
      <c r="S724" s="101"/>
      <c r="T724" s="101"/>
      <c r="U724" s="101"/>
      <c r="V724" s="101"/>
      <c r="W724" s="101"/>
      <c r="X724" s="101"/>
      <c r="Y724" s="101"/>
      <c r="Z724" s="101"/>
      <c r="AA724" s="101"/>
      <c r="AB724" s="101"/>
      <c r="AC724" s="101"/>
      <c r="AD724" s="101"/>
      <c r="AE724" s="101"/>
      <c r="AF724" s="101"/>
      <c r="AG724" s="101"/>
      <c r="AH724" s="101"/>
      <c r="AI724" s="101"/>
      <c r="AJ724" s="101"/>
      <c r="AK724" s="101"/>
      <c r="AL724" s="101"/>
      <c r="AM724" s="101"/>
      <c r="AN724" s="101"/>
      <c r="AO724" s="101"/>
      <c r="AP724" s="101"/>
      <c r="AQ724" s="101"/>
      <c r="AR724" s="101"/>
      <c r="AS724" s="101"/>
      <c r="AT724" s="101"/>
      <c r="AU724" s="101"/>
      <c r="AV724" s="101"/>
      <c r="AW724" s="101"/>
      <c r="AX724" s="101"/>
      <c r="AY724" s="101"/>
      <c r="AZ724" s="101"/>
      <c r="BA724" s="101"/>
      <c r="BB724" s="101"/>
      <c r="BC724" s="101"/>
      <c r="BD724" s="101"/>
      <c r="BE724" s="101"/>
      <c r="BF724" s="101"/>
      <c r="BG724" s="101"/>
      <c r="BH724" s="101"/>
      <c r="BI724" s="101"/>
      <c r="BJ724" s="101"/>
      <c r="BK724" s="101"/>
      <c r="BL724" s="101"/>
      <c r="BM724" s="101"/>
      <c r="BN724" s="101"/>
      <c r="BO724" s="101"/>
      <c r="BP724" s="101"/>
      <c r="BQ724" s="101"/>
      <c r="BR724" s="101"/>
      <c r="BS724" s="101"/>
      <c r="BT724" s="101"/>
    </row>
    <row r="725" spans="1:72" ht="12" customHeight="1">
      <c r="A725" s="120"/>
      <c r="B725" s="121" t="s">
        <v>37</v>
      </c>
      <c r="C725" s="122"/>
      <c r="D725" s="123"/>
      <c r="E725" s="123"/>
      <c r="F725" s="123"/>
      <c r="G725" s="123"/>
      <c r="H725" s="123"/>
      <c r="I725" s="123"/>
      <c r="J725" s="123"/>
      <c r="K725" s="123"/>
      <c r="L725" s="123"/>
      <c r="M725" s="123"/>
      <c r="N725" s="123"/>
      <c r="O725" s="123"/>
      <c r="P725" s="123"/>
      <c r="Q725" s="123"/>
      <c r="R725" s="124"/>
      <c r="S725" s="101"/>
      <c r="T725" s="101"/>
      <c r="U725" s="101"/>
      <c r="V725" s="101"/>
      <c r="W725" s="101"/>
      <c r="X725" s="101"/>
      <c r="Y725" s="101"/>
      <c r="Z725" s="101"/>
      <c r="AA725" s="101"/>
      <c r="AB725" s="101"/>
      <c r="AC725" s="101"/>
      <c r="AD725" s="101"/>
      <c r="AE725" s="101"/>
      <c r="AF725" s="101"/>
      <c r="AG725" s="101"/>
      <c r="AH725" s="101"/>
      <c r="AI725" s="101"/>
      <c r="AJ725" s="101"/>
      <c r="AK725" s="101"/>
      <c r="AL725" s="101"/>
      <c r="AM725" s="101"/>
      <c r="AN725" s="101"/>
      <c r="AO725" s="101"/>
      <c r="AP725" s="101"/>
      <c r="AQ725" s="101"/>
      <c r="AR725" s="101"/>
      <c r="AS725" s="101"/>
      <c r="AT725" s="101"/>
      <c r="AU725" s="101"/>
      <c r="AV725" s="101"/>
      <c r="AW725" s="101"/>
      <c r="AX725" s="101"/>
      <c r="AY725" s="101"/>
      <c r="AZ725" s="101"/>
      <c r="BA725" s="101"/>
      <c r="BB725" s="101"/>
      <c r="BC725" s="101"/>
      <c r="BD725" s="101"/>
      <c r="BE725" s="101"/>
      <c r="BF725" s="101"/>
      <c r="BG725" s="101"/>
      <c r="BH725" s="101"/>
      <c r="BI725" s="101"/>
      <c r="BJ725" s="101"/>
      <c r="BK725" s="101"/>
      <c r="BL725" s="101"/>
      <c r="BM725" s="101"/>
      <c r="BN725" s="101"/>
      <c r="BO725" s="101"/>
      <c r="BP725" s="101"/>
      <c r="BQ725" s="101"/>
      <c r="BR725" s="101"/>
      <c r="BS725" s="101"/>
      <c r="BT725" s="101"/>
    </row>
    <row r="726" spans="1:72" ht="12" customHeight="1">
      <c r="A726" s="120"/>
      <c r="B726" s="121" t="s">
        <v>38</v>
      </c>
      <c r="C726" s="122"/>
      <c r="D726" s="123"/>
      <c r="E726" s="123"/>
      <c r="F726" s="123"/>
      <c r="G726" s="123"/>
      <c r="H726" s="123"/>
      <c r="I726" s="123"/>
      <c r="J726" s="123"/>
      <c r="K726" s="123"/>
      <c r="L726" s="123"/>
      <c r="M726" s="123"/>
      <c r="N726" s="123"/>
      <c r="O726" s="123"/>
      <c r="P726" s="123"/>
      <c r="Q726" s="123"/>
      <c r="R726" s="124"/>
      <c r="S726" s="101"/>
      <c r="T726" s="101"/>
      <c r="U726" s="101"/>
      <c r="V726" s="101"/>
      <c r="W726" s="101"/>
      <c r="X726" s="101"/>
      <c r="Y726" s="101"/>
      <c r="Z726" s="101"/>
      <c r="AA726" s="101"/>
      <c r="AB726" s="101"/>
      <c r="AC726" s="101"/>
      <c r="AD726" s="101"/>
      <c r="AE726" s="101"/>
      <c r="AF726" s="101"/>
      <c r="AG726" s="101"/>
      <c r="AH726" s="101"/>
      <c r="AI726" s="101"/>
      <c r="AJ726" s="101"/>
      <c r="AK726" s="101"/>
      <c r="AL726" s="101"/>
      <c r="AM726" s="101"/>
      <c r="AN726" s="101"/>
      <c r="AO726" s="101"/>
      <c r="AP726" s="101"/>
      <c r="AQ726" s="101"/>
      <c r="AR726" s="101"/>
      <c r="AS726" s="101"/>
      <c r="AT726" s="101"/>
      <c r="AU726" s="101"/>
      <c r="AV726" s="101"/>
      <c r="AW726" s="101"/>
      <c r="AX726" s="101"/>
      <c r="AY726" s="101"/>
      <c r="AZ726" s="101"/>
      <c r="BA726" s="101"/>
      <c r="BB726" s="101"/>
      <c r="BC726" s="101"/>
      <c r="BD726" s="101"/>
      <c r="BE726" s="101"/>
      <c r="BF726" s="101"/>
      <c r="BG726" s="101"/>
      <c r="BH726" s="101"/>
      <c r="BI726" s="101"/>
      <c r="BJ726" s="101"/>
      <c r="BK726" s="101"/>
      <c r="BL726" s="101"/>
      <c r="BM726" s="101"/>
      <c r="BN726" s="101"/>
      <c r="BO726" s="101"/>
      <c r="BP726" s="101"/>
      <c r="BQ726" s="101"/>
      <c r="BR726" s="101"/>
      <c r="BS726" s="101"/>
      <c r="BT726" s="101"/>
    </row>
    <row r="727" spans="1:72" ht="12" customHeight="1">
      <c r="A727" s="120"/>
      <c r="B727" s="121" t="s">
        <v>39</v>
      </c>
      <c r="C727" s="122"/>
      <c r="D727" s="123"/>
      <c r="E727" s="123"/>
      <c r="F727" s="123"/>
      <c r="G727" s="123"/>
      <c r="H727" s="123"/>
      <c r="I727" s="123"/>
      <c r="J727" s="123"/>
      <c r="K727" s="123"/>
      <c r="L727" s="123"/>
      <c r="M727" s="123"/>
      <c r="N727" s="123"/>
      <c r="O727" s="123"/>
      <c r="P727" s="123"/>
      <c r="Q727" s="123"/>
      <c r="R727" s="124"/>
      <c r="S727" s="101"/>
      <c r="T727" s="101"/>
      <c r="U727" s="101"/>
      <c r="V727" s="101"/>
      <c r="W727" s="101"/>
      <c r="X727" s="101"/>
      <c r="Y727" s="101"/>
      <c r="Z727" s="101"/>
      <c r="AA727" s="101"/>
      <c r="AB727" s="101"/>
      <c r="AC727" s="101"/>
      <c r="AD727" s="101"/>
      <c r="AE727" s="101"/>
      <c r="AF727" s="101"/>
      <c r="AG727" s="101"/>
      <c r="AH727" s="101"/>
      <c r="AI727" s="101"/>
      <c r="AJ727" s="101"/>
      <c r="AK727" s="101"/>
      <c r="AL727" s="101"/>
      <c r="AM727" s="101"/>
      <c r="AN727" s="101"/>
      <c r="AO727" s="101"/>
      <c r="AP727" s="101"/>
      <c r="AQ727" s="101"/>
      <c r="AR727" s="101"/>
      <c r="AS727" s="101"/>
      <c r="AT727" s="101"/>
      <c r="AU727" s="101"/>
      <c r="AV727" s="101"/>
      <c r="AW727" s="101"/>
      <c r="AX727" s="101"/>
      <c r="AY727" s="101"/>
      <c r="AZ727" s="101"/>
      <c r="BA727" s="101"/>
      <c r="BB727" s="101"/>
      <c r="BC727" s="101"/>
      <c r="BD727" s="101"/>
      <c r="BE727" s="101"/>
      <c r="BF727" s="101"/>
      <c r="BG727" s="101"/>
      <c r="BH727" s="101"/>
      <c r="BI727" s="101"/>
      <c r="BJ727" s="101"/>
      <c r="BK727" s="101"/>
      <c r="BL727" s="101"/>
      <c r="BM727" s="101"/>
      <c r="BN727" s="101"/>
      <c r="BO727" s="101"/>
      <c r="BP727" s="101"/>
      <c r="BQ727" s="101"/>
      <c r="BR727" s="101"/>
      <c r="BS727" s="101"/>
      <c r="BT727" s="101"/>
    </row>
    <row r="728" spans="1:72" ht="12" customHeight="1">
      <c r="A728" s="120"/>
      <c r="B728" s="121" t="s">
        <v>40</v>
      </c>
      <c r="C728" s="122"/>
      <c r="D728" s="123"/>
      <c r="E728" s="123"/>
      <c r="F728" s="123"/>
      <c r="G728" s="123"/>
      <c r="H728" s="123"/>
      <c r="I728" s="123"/>
      <c r="J728" s="123"/>
      <c r="K728" s="123"/>
      <c r="L728" s="123"/>
      <c r="M728" s="123"/>
      <c r="N728" s="123"/>
      <c r="O728" s="123"/>
      <c r="P728" s="123"/>
      <c r="Q728" s="123"/>
      <c r="R728" s="124"/>
      <c r="S728" s="101"/>
      <c r="T728" s="101"/>
      <c r="U728" s="101"/>
      <c r="V728" s="101"/>
      <c r="W728" s="101"/>
      <c r="X728" s="101"/>
      <c r="Y728" s="101"/>
      <c r="Z728" s="101"/>
      <c r="AA728" s="101"/>
      <c r="AB728" s="101"/>
      <c r="AC728" s="101"/>
      <c r="AD728" s="101"/>
      <c r="AE728" s="101"/>
      <c r="AF728" s="101"/>
      <c r="AG728" s="101"/>
      <c r="AH728" s="101"/>
      <c r="AI728" s="101"/>
      <c r="AJ728" s="101"/>
      <c r="AK728" s="101"/>
      <c r="AL728" s="101"/>
      <c r="AM728" s="101"/>
      <c r="AN728" s="101"/>
      <c r="AO728" s="101"/>
      <c r="AP728" s="101"/>
      <c r="AQ728" s="101"/>
      <c r="AR728" s="101"/>
      <c r="AS728" s="101"/>
      <c r="AT728" s="101"/>
      <c r="AU728" s="101"/>
      <c r="AV728" s="101"/>
      <c r="AW728" s="101"/>
      <c r="AX728" s="101"/>
      <c r="AY728" s="101"/>
      <c r="AZ728" s="101"/>
      <c r="BA728" s="101"/>
      <c r="BB728" s="101"/>
      <c r="BC728" s="101"/>
      <c r="BD728" s="101"/>
      <c r="BE728" s="101"/>
      <c r="BF728" s="101"/>
      <c r="BG728" s="101"/>
      <c r="BH728" s="101"/>
      <c r="BI728" s="101"/>
      <c r="BJ728" s="101"/>
      <c r="BK728" s="101"/>
      <c r="BL728" s="101"/>
      <c r="BM728" s="101"/>
      <c r="BN728" s="101"/>
      <c r="BO728" s="101"/>
      <c r="BP728" s="101"/>
      <c r="BQ728" s="101"/>
      <c r="BR728" s="101"/>
      <c r="BS728" s="101"/>
      <c r="BT728" s="101"/>
    </row>
    <row r="729" spans="1:72" ht="12" customHeight="1">
      <c r="A729" s="129"/>
      <c r="B729" s="184" t="s">
        <v>41</v>
      </c>
      <c r="C729" s="309"/>
      <c r="D729" s="310"/>
      <c r="E729" s="310"/>
      <c r="F729" s="310"/>
      <c r="G729" s="310"/>
      <c r="H729" s="310"/>
      <c r="I729" s="310"/>
      <c r="J729" s="310"/>
      <c r="K729" s="310"/>
      <c r="L729" s="310"/>
      <c r="M729" s="310"/>
      <c r="N729" s="310"/>
      <c r="O729" s="310"/>
      <c r="P729" s="310"/>
      <c r="Q729" s="310"/>
      <c r="R729" s="311"/>
      <c r="S729" s="101"/>
      <c r="T729" s="101"/>
      <c r="U729" s="101"/>
      <c r="V729" s="101"/>
      <c r="W729" s="101"/>
      <c r="X729" s="101"/>
      <c r="Y729" s="101"/>
      <c r="Z729" s="101"/>
      <c r="AA729" s="101"/>
      <c r="AB729" s="101"/>
      <c r="AC729" s="101"/>
      <c r="AD729" s="101"/>
      <c r="AE729" s="101"/>
      <c r="AF729" s="101"/>
      <c r="AG729" s="101"/>
      <c r="AH729" s="101"/>
      <c r="AI729" s="101"/>
      <c r="AJ729" s="101"/>
      <c r="AK729" s="101"/>
      <c r="AL729" s="101"/>
      <c r="AM729" s="101"/>
      <c r="AN729" s="101"/>
      <c r="AO729" s="101"/>
      <c r="AP729" s="101"/>
      <c r="AQ729" s="101"/>
      <c r="AR729" s="101"/>
      <c r="AS729" s="101"/>
      <c r="AT729" s="101"/>
      <c r="AU729" s="101"/>
      <c r="AV729" s="101"/>
      <c r="AW729" s="101"/>
      <c r="AX729" s="101"/>
      <c r="AY729" s="101"/>
      <c r="AZ729" s="101"/>
      <c r="BA729" s="101"/>
      <c r="BB729" s="101"/>
      <c r="BC729" s="101"/>
      <c r="BD729" s="101"/>
      <c r="BE729" s="101"/>
      <c r="BF729" s="101"/>
      <c r="BG729" s="101"/>
      <c r="BH729" s="101"/>
      <c r="BI729" s="101"/>
      <c r="BJ729" s="101"/>
      <c r="BK729" s="101"/>
      <c r="BL729" s="101"/>
      <c r="BM729" s="101"/>
      <c r="BN729" s="101"/>
      <c r="BO729" s="101"/>
      <c r="BP729" s="101"/>
      <c r="BQ729" s="101"/>
      <c r="BR729" s="101"/>
      <c r="BS729" s="101"/>
      <c r="BT729" s="101"/>
    </row>
    <row r="730" spans="1:72" ht="12" customHeight="1">
      <c r="A730" s="142" t="s">
        <v>158</v>
      </c>
      <c r="B730" s="181" t="s">
        <v>214</v>
      </c>
      <c r="C730" s="182"/>
      <c r="D730" s="117"/>
      <c r="E730" s="117">
        <v>1</v>
      </c>
      <c r="F730" s="117"/>
      <c r="G730" s="117"/>
      <c r="H730" s="117"/>
      <c r="I730" s="117"/>
      <c r="J730" s="117"/>
      <c r="K730" s="117"/>
      <c r="L730" s="117"/>
      <c r="M730" s="117"/>
      <c r="N730" s="117"/>
      <c r="O730" s="117"/>
      <c r="P730" s="117"/>
      <c r="Q730" s="117"/>
      <c r="R730" s="119"/>
      <c r="S730" s="101"/>
      <c r="T730" s="101"/>
      <c r="U730" s="101"/>
      <c r="V730" s="101"/>
      <c r="W730" s="101"/>
      <c r="X730" s="101"/>
      <c r="Y730" s="101"/>
      <c r="Z730" s="101"/>
      <c r="AA730" s="101"/>
      <c r="AB730" s="101"/>
      <c r="AC730" s="101"/>
      <c r="AD730" s="101"/>
      <c r="AE730" s="101"/>
      <c r="AF730" s="101"/>
      <c r="AG730" s="101"/>
      <c r="AH730" s="101"/>
      <c r="AI730" s="101"/>
      <c r="AJ730" s="101"/>
      <c r="AK730" s="101"/>
      <c r="AL730" s="101"/>
      <c r="AM730" s="101"/>
      <c r="AN730" s="101"/>
      <c r="AO730" s="101"/>
      <c r="AP730" s="101"/>
      <c r="AQ730" s="101"/>
      <c r="AR730" s="101"/>
      <c r="AS730" s="101"/>
      <c r="AT730" s="101"/>
      <c r="AU730" s="101"/>
      <c r="AV730" s="101"/>
      <c r="AW730" s="101"/>
      <c r="AX730" s="101"/>
      <c r="AY730" s="101"/>
      <c r="AZ730" s="101"/>
      <c r="BA730" s="101"/>
      <c r="BB730" s="101"/>
      <c r="BC730" s="101"/>
      <c r="BD730" s="101"/>
      <c r="BE730" s="101"/>
      <c r="BF730" s="101"/>
      <c r="BG730" s="101"/>
      <c r="BH730" s="101"/>
      <c r="BI730" s="101"/>
      <c r="BJ730" s="101"/>
      <c r="BK730" s="101"/>
      <c r="BL730" s="101"/>
      <c r="BM730" s="101"/>
      <c r="BN730" s="101"/>
      <c r="BO730" s="101"/>
      <c r="BP730" s="101"/>
      <c r="BQ730" s="101"/>
      <c r="BR730" s="101"/>
      <c r="BS730" s="101"/>
      <c r="BT730" s="101"/>
    </row>
    <row r="731" spans="1:72" ht="12" customHeight="1">
      <c r="A731" s="120"/>
      <c r="B731" s="116" t="s">
        <v>249</v>
      </c>
      <c r="C731" s="126"/>
      <c r="D731" s="101"/>
      <c r="E731" s="101"/>
      <c r="F731" s="101"/>
      <c r="G731" s="101"/>
      <c r="H731" s="101"/>
      <c r="I731" s="101"/>
      <c r="J731" s="101"/>
      <c r="K731" s="101"/>
      <c r="L731" s="101"/>
      <c r="M731" s="101"/>
      <c r="N731" s="101"/>
      <c r="O731" s="101"/>
      <c r="P731" s="101"/>
      <c r="Q731" s="101"/>
      <c r="R731" s="128"/>
      <c r="S731" s="101"/>
      <c r="T731" s="101"/>
      <c r="U731" s="101"/>
      <c r="V731" s="101"/>
      <c r="W731" s="101"/>
      <c r="X731" s="101"/>
      <c r="Y731" s="101"/>
      <c r="Z731" s="101"/>
      <c r="AA731" s="101"/>
      <c r="AB731" s="101"/>
      <c r="AC731" s="101"/>
      <c r="AD731" s="101"/>
      <c r="AE731" s="101"/>
      <c r="AF731" s="101"/>
      <c r="AG731" s="101"/>
      <c r="AH731" s="101"/>
      <c r="AI731" s="101"/>
      <c r="AJ731" s="101"/>
      <c r="AK731" s="101"/>
      <c r="AL731" s="101"/>
      <c r="AM731" s="101"/>
      <c r="AN731" s="101"/>
      <c r="AO731" s="101"/>
      <c r="AP731" s="101"/>
      <c r="AQ731" s="101"/>
      <c r="AR731" s="101"/>
      <c r="AS731" s="101"/>
      <c r="AT731" s="101"/>
      <c r="AU731" s="101"/>
      <c r="AV731" s="101"/>
      <c r="AW731" s="101"/>
      <c r="AX731" s="101"/>
      <c r="AY731" s="101"/>
      <c r="AZ731" s="101"/>
      <c r="BA731" s="101"/>
      <c r="BB731" s="101"/>
      <c r="BC731" s="101"/>
      <c r="BD731" s="101"/>
      <c r="BE731" s="101"/>
      <c r="BF731" s="101"/>
      <c r="BG731" s="101"/>
      <c r="BH731" s="101"/>
      <c r="BI731" s="101"/>
      <c r="BJ731" s="101"/>
      <c r="BK731" s="101"/>
      <c r="BL731" s="101"/>
      <c r="BM731" s="101"/>
      <c r="BN731" s="101"/>
      <c r="BO731" s="101"/>
      <c r="BP731" s="101"/>
      <c r="BQ731" s="101"/>
      <c r="BR731" s="101"/>
      <c r="BS731" s="101"/>
      <c r="BT731" s="101"/>
    </row>
    <row r="732" spans="1:72" ht="12" customHeight="1">
      <c r="A732" s="120"/>
      <c r="B732" s="116" t="s">
        <v>245</v>
      </c>
      <c r="C732" s="126"/>
      <c r="D732" s="101"/>
      <c r="E732" s="101"/>
      <c r="F732" s="101"/>
      <c r="G732" s="101"/>
      <c r="H732" s="101"/>
      <c r="I732" s="101"/>
      <c r="J732" s="101"/>
      <c r="K732" s="101"/>
      <c r="L732" s="101"/>
      <c r="M732" s="101"/>
      <c r="N732" s="101"/>
      <c r="O732" s="101"/>
      <c r="P732" s="101"/>
      <c r="Q732" s="101"/>
      <c r="R732" s="128"/>
      <c r="S732" s="101"/>
      <c r="T732" s="101"/>
      <c r="U732" s="101"/>
      <c r="V732" s="101"/>
      <c r="W732" s="101"/>
      <c r="X732" s="101"/>
      <c r="Y732" s="101"/>
      <c r="Z732" s="101"/>
      <c r="AA732" s="101"/>
      <c r="AB732" s="101"/>
      <c r="AC732" s="101"/>
      <c r="AD732" s="101"/>
      <c r="AE732" s="101"/>
      <c r="AF732" s="101"/>
      <c r="AG732" s="101"/>
      <c r="AH732" s="101"/>
      <c r="AI732" s="101"/>
      <c r="AJ732" s="101"/>
      <c r="AK732" s="101"/>
      <c r="AL732" s="101"/>
      <c r="AM732" s="101"/>
      <c r="AN732" s="101"/>
      <c r="AO732" s="101"/>
      <c r="AP732" s="101"/>
      <c r="AQ732" s="101"/>
      <c r="AR732" s="101"/>
      <c r="AS732" s="101"/>
      <c r="AT732" s="101"/>
      <c r="AU732" s="101"/>
      <c r="AV732" s="101"/>
      <c r="AW732" s="101"/>
      <c r="AX732" s="101"/>
      <c r="AY732" s="101"/>
      <c r="AZ732" s="101"/>
      <c r="BA732" s="101"/>
      <c r="BB732" s="101"/>
      <c r="BC732" s="101"/>
      <c r="BD732" s="101"/>
      <c r="BE732" s="101"/>
      <c r="BF732" s="101"/>
      <c r="BG732" s="101"/>
      <c r="BH732" s="101"/>
      <c r="BI732" s="101"/>
      <c r="BJ732" s="101"/>
      <c r="BK732" s="101"/>
      <c r="BL732" s="101"/>
      <c r="BM732" s="101"/>
      <c r="BN732" s="101"/>
      <c r="BO732" s="101"/>
      <c r="BP732" s="101"/>
      <c r="BQ732" s="101"/>
      <c r="BR732" s="101"/>
      <c r="BS732" s="101"/>
      <c r="BT732" s="101"/>
    </row>
    <row r="733" spans="1:72" ht="12" customHeight="1">
      <c r="A733" s="120"/>
      <c r="B733" s="121" t="s">
        <v>238</v>
      </c>
      <c r="C733" s="122"/>
      <c r="D733" s="123"/>
      <c r="E733" s="123"/>
      <c r="F733" s="123"/>
      <c r="G733" s="123"/>
      <c r="H733" s="123"/>
      <c r="I733" s="123"/>
      <c r="J733" s="123"/>
      <c r="K733" s="123"/>
      <c r="L733" s="123"/>
      <c r="M733" s="123"/>
      <c r="N733" s="123"/>
      <c r="O733" s="123"/>
      <c r="P733" s="123"/>
      <c r="Q733" s="123"/>
      <c r="R733" s="124"/>
      <c r="S733" s="101"/>
      <c r="T733" s="101"/>
      <c r="U733" s="101"/>
      <c r="V733" s="101"/>
      <c r="W733" s="101"/>
      <c r="X733" s="101"/>
      <c r="Y733" s="101"/>
      <c r="Z733" s="101"/>
      <c r="AA733" s="101"/>
      <c r="AB733" s="101"/>
      <c r="AC733" s="101"/>
      <c r="AD733" s="101"/>
      <c r="AE733" s="101"/>
      <c r="AF733" s="101"/>
      <c r="AG733" s="101"/>
      <c r="AH733" s="101"/>
      <c r="AI733" s="101"/>
      <c r="AJ733" s="101"/>
      <c r="AK733" s="101"/>
      <c r="AL733" s="101"/>
      <c r="AM733" s="101"/>
      <c r="AN733" s="101"/>
      <c r="AO733" s="101"/>
      <c r="AP733" s="101"/>
      <c r="AQ733" s="101"/>
      <c r="AR733" s="101"/>
      <c r="AS733" s="101"/>
      <c r="AT733" s="101"/>
      <c r="AU733" s="101"/>
      <c r="AV733" s="101"/>
      <c r="AW733" s="101"/>
      <c r="AX733" s="101"/>
      <c r="AY733" s="101"/>
      <c r="AZ733" s="101"/>
      <c r="BA733" s="101"/>
      <c r="BB733" s="101"/>
      <c r="BC733" s="101"/>
      <c r="BD733" s="101"/>
      <c r="BE733" s="101"/>
      <c r="BF733" s="101"/>
      <c r="BG733" s="101"/>
      <c r="BH733" s="101"/>
      <c r="BI733" s="101"/>
      <c r="BJ733" s="101"/>
      <c r="BK733" s="101"/>
      <c r="BL733" s="101"/>
      <c r="BM733" s="101"/>
      <c r="BN733" s="101"/>
      <c r="BO733" s="101"/>
      <c r="BP733" s="101"/>
      <c r="BQ733" s="101"/>
      <c r="BR733" s="101"/>
      <c r="BS733" s="101"/>
      <c r="BT733" s="101"/>
    </row>
    <row r="734" spans="1:72" ht="12" customHeight="1">
      <c r="A734" s="120"/>
      <c r="B734" s="121" t="s">
        <v>239</v>
      </c>
      <c r="C734" s="122"/>
      <c r="D734" s="123"/>
      <c r="E734" s="123"/>
      <c r="F734" s="123"/>
      <c r="G734" s="123"/>
      <c r="H734" s="123"/>
      <c r="I734" s="123"/>
      <c r="J734" s="123"/>
      <c r="K734" s="123"/>
      <c r="L734" s="123"/>
      <c r="M734" s="123"/>
      <c r="N734" s="123"/>
      <c r="O734" s="123"/>
      <c r="P734" s="123"/>
      <c r="Q734" s="123"/>
      <c r="R734" s="124"/>
      <c r="S734" s="101"/>
      <c r="T734" s="101"/>
      <c r="U734" s="101"/>
      <c r="V734" s="101"/>
      <c r="W734" s="101"/>
      <c r="X734" s="101"/>
      <c r="Y734" s="101"/>
      <c r="Z734" s="101"/>
      <c r="AA734" s="101"/>
      <c r="AB734" s="101"/>
      <c r="AC734" s="101"/>
      <c r="AD734" s="101"/>
      <c r="AE734" s="101"/>
      <c r="AF734" s="101"/>
      <c r="AG734" s="101"/>
      <c r="AH734" s="101"/>
      <c r="AI734" s="101"/>
      <c r="AJ734" s="101"/>
      <c r="AK734" s="101"/>
      <c r="AL734" s="101"/>
      <c r="AM734" s="101"/>
      <c r="AN734" s="101"/>
      <c r="AO734" s="101"/>
      <c r="AP734" s="101"/>
      <c r="AQ734" s="101"/>
      <c r="AR734" s="101"/>
      <c r="AS734" s="101"/>
      <c r="AT734" s="101"/>
      <c r="AU734" s="101"/>
      <c r="AV734" s="101"/>
      <c r="AW734" s="101"/>
      <c r="AX734" s="101"/>
      <c r="AY734" s="101"/>
      <c r="AZ734" s="101"/>
      <c r="BA734" s="101"/>
      <c r="BB734" s="101"/>
      <c r="BC734" s="101"/>
      <c r="BD734" s="101"/>
      <c r="BE734" s="101"/>
      <c r="BF734" s="101"/>
      <c r="BG734" s="101"/>
      <c r="BH734" s="101"/>
      <c r="BI734" s="101"/>
      <c r="BJ734" s="101"/>
      <c r="BK734" s="101"/>
      <c r="BL734" s="101"/>
      <c r="BM734" s="101"/>
      <c r="BN734" s="101"/>
      <c r="BO734" s="101"/>
      <c r="BP734" s="101"/>
      <c r="BQ734" s="101"/>
      <c r="BR734" s="101"/>
      <c r="BS734" s="101"/>
      <c r="BT734" s="101"/>
    </row>
    <row r="735" spans="1:72" ht="12" customHeight="1">
      <c r="A735" s="120"/>
      <c r="B735" s="116" t="s">
        <v>301</v>
      </c>
      <c r="C735" s="126">
        <v>1</v>
      </c>
      <c r="D735" s="101"/>
      <c r="E735" s="101"/>
      <c r="F735" s="101"/>
      <c r="G735" s="101"/>
      <c r="H735" s="101"/>
      <c r="I735" s="101"/>
      <c r="J735" s="101"/>
      <c r="K735" s="101"/>
      <c r="L735" s="101"/>
      <c r="M735" s="101"/>
      <c r="N735" s="101"/>
      <c r="O735" s="101"/>
      <c r="P735" s="101"/>
      <c r="Q735" s="101"/>
      <c r="R735" s="128"/>
      <c r="S735" s="101"/>
      <c r="T735" s="101"/>
      <c r="U735" s="101"/>
      <c r="V735" s="101"/>
      <c r="W735" s="101"/>
      <c r="X735" s="101"/>
      <c r="Y735" s="101"/>
      <c r="Z735" s="101"/>
      <c r="AA735" s="101"/>
      <c r="AB735" s="101"/>
      <c r="AC735" s="101"/>
      <c r="AD735" s="101"/>
      <c r="AE735" s="101"/>
      <c r="AF735" s="101"/>
      <c r="AG735" s="101"/>
      <c r="AH735" s="101"/>
      <c r="AI735" s="101"/>
      <c r="AJ735" s="101"/>
      <c r="AK735" s="101"/>
      <c r="AL735" s="101"/>
      <c r="AM735" s="101"/>
      <c r="AN735" s="101"/>
      <c r="AO735" s="101"/>
      <c r="AP735" s="101"/>
      <c r="AQ735" s="101"/>
      <c r="AR735" s="101"/>
      <c r="AS735" s="101"/>
      <c r="AT735" s="101"/>
      <c r="AU735" s="101"/>
      <c r="AV735" s="101"/>
      <c r="AW735" s="101"/>
      <c r="AX735" s="101"/>
      <c r="AY735" s="101"/>
      <c r="AZ735" s="101"/>
      <c r="BA735" s="101"/>
      <c r="BB735" s="101"/>
      <c r="BC735" s="101"/>
      <c r="BD735" s="101"/>
      <c r="BE735" s="101"/>
      <c r="BF735" s="101"/>
      <c r="BG735" s="101"/>
      <c r="BH735" s="101"/>
      <c r="BI735" s="101"/>
      <c r="BJ735" s="101"/>
      <c r="BK735" s="101"/>
      <c r="BL735" s="101"/>
      <c r="BM735" s="101"/>
      <c r="BN735" s="101"/>
      <c r="BO735" s="101"/>
      <c r="BP735" s="101"/>
      <c r="BQ735" s="101"/>
      <c r="BR735" s="101"/>
      <c r="BS735" s="101"/>
      <c r="BT735" s="101"/>
    </row>
    <row r="736" spans="1:72" ht="12" customHeight="1">
      <c r="A736" s="120"/>
      <c r="B736" s="116" t="s">
        <v>302</v>
      </c>
      <c r="C736" s="126"/>
      <c r="D736" s="101"/>
      <c r="E736" s="101"/>
      <c r="F736" s="101"/>
      <c r="G736" s="101"/>
      <c r="H736" s="101"/>
      <c r="I736" s="101"/>
      <c r="J736" s="101"/>
      <c r="K736" s="101"/>
      <c r="L736" s="101"/>
      <c r="M736" s="101"/>
      <c r="N736" s="101"/>
      <c r="O736" s="101"/>
      <c r="P736" s="101"/>
      <c r="Q736" s="101"/>
      <c r="R736" s="128"/>
      <c r="S736" s="101"/>
      <c r="T736" s="101"/>
      <c r="U736" s="101"/>
      <c r="V736" s="101"/>
      <c r="W736" s="101"/>
      <c r="X736" s="101"/>
      <c r="Y736" s="101"/>
      <c r="Z736" s="101"/>
      <c r="AA736" s="101"/>
      <c r="AB736" s="101"/>
      <c r="AC736" s="101"/>
      <c r="AD736" s="101"/>
      <c r="AE736" s="101"/>
      <c r="AF736" s="101"/>
      <c r="AG736" s="101"/>
      <c r="AH736" s="101"/>
      <c r="AI736" s="101"/>
      <c r="AJ736" s="101"/>
      <c r="AK736" s="101"/>
      <c r="AL736" s="101"/>
      <c r="AM736" s="101"/>
      <c r="AN736" s="101"/>
      <c r="AO736" s="101"/>
      <c r="AP736" s="101"/>
      <c r="AQ736" s="101"/>
      <c r="AR736" s="101"/>
      <c r="AS736" s="101"/>
      <c r="AT736" s="101"/>
      <c r="AU736" s="101"/>
      <c r="AV736" s="101"/>
      <c r="AW736" s="101"/>
      <c r="AX736" s="101"/>
      <c r="AY736" s="101"/>
      <c r="AZ736" s="101"/>
      <c r="BA736" s="101"/>
      <c r="BB736" s="101"/>
      <c r="BC736" s="101"/>
      <c r="BD736" s="101"/>
      <c r="BE736" s="101"/>
      <c r="BF736" s="101"/>
      <c r="BG736" s="101"/>
      <c r="BH736" s="101"/>
      <c r="BI736" s="101"/>
      <c r="BJ736" s="101"/>
      <c r="BK736" s="101"/>
      <c r="BL736" s="101"/>
      <c r="BM736" s="101"/>
      <c r="BN736" s="101"/>
      <c r="BO736" s="101"/>
      <c r="BP736" s="101"/>
      <c r="BQ736" s="101"/>
      <c r="BR736" s="101"/>
      <c r="BS736" s="101"/>
      <c r="BT736" s="101"/>
    </row>
    <row r="737" spans="1:72" ht="12" customHeight="1">
      <c r="A737" s="120"/>
      <c r="B737" s="121" t="s">
        <v>303</v>
      </c>
      <c r="C737" s="122">
        <v>75</v>
      </c>
      <c r="D737" s="123">
        <v>45</v>
      </c>
      <c r="E737" s="123">
        <v>19</v>
      </c>
      <c r="F737" s="123">
        <v>15</v>
      </c>
      <c r="G737" s="123">
        <v>13</v>
      </c>
      <c r="H737" s="123">
        <v>11</v>
      </c>
      <c r="I737" s="123">
        <v>9</v>
      </c>
      <c r="J737" s="123">
        <v>14</v>
      </c>
      <c r="K737" s="123">
        <v>9</v>
      </c>
      <c r="L737" s="123"/>
      <c r="M737" s="123">
        <v>2</v>
      </c>
      <c r="N737" s="123">
        <v>6</v>
      </c>
      <c r="O737" s="123">
        <v>14</v>
      </c>
      <c r="P737" s="123">
        <v>1</v>
      </c>
      <c r="Q737" s="123">
        <v>1</v>
      </c>
      <c r="R737" s="124">
        <v>1</v>
      </c>
      <c r="S737" s="101"/>
      <c r="T737" s="101"/>
      <c r="U737" s="101"/>
      <c r="V737" s="101"/>
      <c r="W737" s="101"/>
      <c r="X737" s="101"/>
      <c r="Y737" s="101"/>
      <c r="Z737" s="101"/>
      <c r="AA737" s="101"/>
      <c r="AB737" s="101"/>
      <c r="AC737" s="101"/>
      <c r="AD737" s="101"/>
      <c r="AE737" s="101"/>
      <c r="AF737" s="101"/>
      <c r="AG737" s="101"/>
      <c r="AH737" s="101"/>
      <c r="AI737" s="101"/>
      <c r="AJ737" s="101"/>
      <c r="AK737" s="101"/>
      <c r="AL737" s="101"/>
      <c r="AM737" s="101"/>
      <c r="AN737" s="101"/>
      <c r="AO737" s="101"/>
      <c r="AP737" s="101"/>
      <c r="AQ737" s="101"/>
      <c r="AR737" s="101"/>
      <c r="AS737" s="101"/>
      <c r="AT737" s="101"/>
      <c r="AU737" s="101"/>
      <c r="AV737" s="101"/>
      <c r="AW737" s="101"/>
      <c r="AX737" s="101"/>
      <c r="AY737" s="101"/>
      <c r="AZ737" s="101"/>
      <c r="BA737" s="101"/>
      <c r="BB737" s="101"/>
      <c r="BC737" s="101"/>
      <c r="BD737" s="101"/>
      <c r="BE737" s="101"/>
      <c r="BF737" s="101"/>
      <c r="BG737" s="101"/>
      <c r="BH737" s="101"/>
      <c r="BI737" s="101"/>
      <c r="BJ737" s="101"/>
      <c r="BK737" s="101"/>
      <c r="BL737" s="101"/>
      <c r="BM737" s="101"/>
      <c r="BN737" s="101"/>
      <c r="BO737" s="101"/>
      <c r="BP737" s="101"/>
      <c r="BQ737" s="101"/>
      <c r="BR737" s="101"/>
      <c r="BS737" s="101"/>
      <c r="BT737" s="101"/>
    </row>
    <row r="738" spans="1:72" ht="12" customHeight="1">
      <c r="A738" s="120"/>
      <c r="B738" s="116" t="s">
        <v>250</v>
      </c>
      <c r="C738" s="126">
        <v>1</v>
      </c>
      <c r="D738" s="101">
        <v>1</v>
      </c>
      <c r="E738" s="101"/>
      <c r="F738" s="101"/>
      <c r="G738" s="101"/>
      <c r="H738" s="101"/>
      <c r="I738" s="101">
        <v>3</v>
      </c>
      <c r="J738" s="101"/>
      <c r="K738" s="101"/>
      <c r="L738" s="101"/>
      <c r="M738" s="101"/>
      <c r="N738" s="101">
        <v>2</v>
      </c>
      <c r="O738" s="101"/>
      <c r="P738" s="101"/>
      <c r="Q738" s="101"/>
      <c r="R738" s="128"/>
      <c r="S738" s="101"/>
      <c r="T738" s="101"/>
      <c r="U738" s="101"/>
      <c r="V738" s="101"/>
      <c r="W738" s="101"/>
      <c r="X738" s="101"/>
      <c r="Y738" s="101"/>
      <c r="Z738" s="101"/>
      <c r="AA738" s="101"/>
      <c r="AB738" s="101"/>
      <c r="AC738" s="101"/>
      <c r="AD738" s="101"/>
      <c r="AE738" s="101"/>
      <c r="AF738" s="101"/>
      <c r="AG738" s="101"/>
      <c r="AH738" s="101"/>
      <c r="AI738" s="101"/>
      <c r="AJ738" s="101"/>
      <c r="AK738" s="101"/>
      <c r="AL738" s="101"/>
      <c r="AM738" s="101"/>
      <c r="AN738" s="101"/>
      <c r="AO738" s="101"/>
      <c r="AP738" s="101"/>
      <c r="AQ738" s="101"/>
      <c r="AR738" s="101"/>
      <c r="AS738" s="101"/>
      <c r="AT738" s="101"/>
      <c r="AU738" s="101"/>
      <c r="AV738" s="101"/>
      <c r="AW738" s="101"/>
      <c r="AX738" s="101"/>
      <c r="AY738" s="101"/>
      <c r="AZ738" s="101"/>
      <c r="BA738" s="101"/>
      <c r="BB738" s="101"/>
      <c r="BC738" s="101"/>
      <c r="BD738" s="101"/>
      <c r="BE738" s="101"/>
      <c r="BF738" s="101"/>
      <c r="BG738" s="101"/>
      <c r="BH738" s="101"/>
      <c r="BI738" s="101"/>
      <c r="BJ738" s="101"/>
      <c r="BK738" s="101"/>
      <c r="BL738" s="101"/>
      <c r="BM738" s="101"/>
      <c r="BN738" s="101"/>
      <c r="BO738" s="101"/>
      <c r="BP738" s="101"/>
      <c r="BQ738" s="101"/>
      <c r="BR738" s="101"/>
      <c r="BS738" s="101"/>
      <c r="BT738" s="101"/>
    </row>
    <row r="739" spans="1:72" ht="12" customHeight="1">
      <c r="A739" s="120"/>
      <c r="B739" s="116" t="s">
        <v>251</v>
      </c>
      <c r="C739" s="126"/>
      <c r="D739" s="101"/>
      <c r="E739" s="101"/>
      <c r="F739" s="101"/>
      <c r="G739" s="101"/>
      <c r="H739" s="101"/>
      <c r="I739" s="101"/>
      <c r="J739" s="101"/>
      <c r="K739" s="101"/>
      <c r="L739" s="101"/>
      <c r="M739" s="101"/>
      <c r="N739" s="101"/>
      <c r="O739" s="101"/>
      <c r="P739" s="101"/>
      <c r="Q739" s="101"/>
      <c r="R739" s="128"/>
      <c r="S739" s="101"/>
      <c r="T739" s="101"/>
      <c r="U739" s="101"/>
      <c r="V739" s="101"/>
      <c r="W739" s="101"/>
      <c r="X739" s="101"/>
      <c r="Y739" s="101"/>
      <c r="Z739" s="101"/>
      <c r="AA739" s="101"/>
      <c r="AB739" s="101"/>
      <c r="AC739" s="101"/>
      <c r="AD739" s="101"/>
      <c r="AE739" s="101"/>
      <c r="AF739" s="101"/>
      <c r="AG739" s="101"/>
      <c r="AH739" s="101"/>
      <c r="AI739" s="101"/>
      <c r="AJ739" s="101"/>
      <c r="AK739" s="101"/>
      <c r="AL739" s="101"/>
      <c r="AM739" s="101"/>
      <c r="AN739" s="101"/>
      <c r="AO739" s="101"/>
      <c r="AP739" s="101"/>
      <c r="AQ739" s="101"/>
      <c r="AR739" s="101"/>
      <c r="AS739" s="101"/>
      <c r="AT739" s="101"/>
      <c r="AU739" s="101"/>
      <c r="AV739" s="101"/>
      <c r="AW739" s="101"/>
      <c r="AX739" s="101"/>
      <c r="AY739" s="101"/>
      <c r="AZ739" s="101"/>
      <c r="BA739" s="101"/>
      <c r="BB739" s="101"/>
      <c r="BC739" s="101"/>
      <c r="BD739" s="101"/>
      <c r="BE739" s="101"/>
      <c r="BF739" s="101"/>
      <c r="BG739" s="101"/>
      <c r="BH739" s="101"/>
      <c r="BI739" s="101"/>
      <c r="BJ739" s="101"/>
      <c r="BK739" s="101"/>
      <c r="BL739" s="101"/>
      <c r="BM739" s="101"/>
      <c r="BN739" s="101"/>
      <c r="BO739" s="101"/>
      <c r="BP739" s="101"/>
      <c r="BQ739" s="101"/>
      <c r="BR739" s="101"/>
      <c r="BS739" s="101"/>
      <c r="BT739" s="101"/>
    </row>
    <row r="740" spans="1:72" ht="12" customHeight="1">
      <c r="A740" s="120"/>
      <c r="B740" s="116" t="s">
        <v>252</v>
      </c>
      <c r="C740" s="126"/>
      <c r="D740" s="101"/>
      <c r="E740" s="101"/>
      <c r="F740" s="101"/>
      <c r="G740" s="101"/>
      <c r="H740" s="101"/>
      <c r="I740" s="101"/>
      <c r="J740" s="101"/>
      <c r="K740" s="101"/>
      <c r="L740" s="101"/>
      <c r="M740" s="101"/>
      <c r="N740" s="101"/>
      <c r="O740" s="101"/>
      <c r="P740" s="101"/>
      <c r="Q740" s="101"/>
      <c r="R740" s="128"/>
      <c r="S740" s="101"/>
      <c r="T740" s="101"/>
      <c r="U740" s="101"/>
      <c r="V740" s="101"/>
      <c r="W740" s="101"/>
      <c r="X740" s="101"/>
      <c r="Y740" s="101"/>
      <c r="Z740" s="101"/>
      <c r="AA740" s="101"/>
      <c r="AB740" s="101"/>
      <c r="AC740" s="101"/>
      <c r="AD740" s="101"/>
      <c r="AE740" s="101"/>
      <c r="AF740" s="101"/>
      <c r="AG740" s="101"/>
      <c r="AH740" s="101"/>
      <c r="AI740" s="101"/>
      <c r="AJ740" s="101"/>
      <c r="AK740" s="101"/>
      <c r="AL740" s="101"/>
      <c r="AM740" s="101"/>
      <c r="AN740" s="101"/>
      <c r="AO740" s="101"/>
      <c r="AP740" s="101"/>
      <c r="AQ740" s="101"/>
      <c r="AR740" s="101"/>
      <c r="AS740" s="101"/>
      <c r="AT740" s="101"/>
      <c r="AU740" s="101"/>
      <c r="AV740" s="101"/>
      <c r="AW740" s="101"/>
      <c r="AX740" s="101"/>
      <c r="AY740" s="101"/>
      <c r="AZ740" s="101"/>
      <c r="BA740" s="101"/>
      <c r="BB740" s="101"/>
      <c r="BC740" s="101"/>
      <c r="BD740" s="101"/>
      <c r="BE740" s="101"/>
      <c r="BF740" s="101"/>
      <c r="BG740" s="101"/>
      <c r="BH740" s="101"/>
      <c r="BI740" s="101"/>
      <c r="BJ740" s="101"/>
      <c r="BK740" s="101"/>
      <c r="BL740" s="101"/>
      <c r="BM740" s="101"/>
      <c r="BN740" s="101"/>
      <c r="BO740" s="101"/>
      <c r="BP740" s="101"/>
      <c r="BQ740" s="101"/>
      <c r="BR740" s="101"/>
      <c r="BS740" s="101"/>
      <c r="BT740" s="101"/>
    </row>
    <row r="741" spans="1:72" ht="12" customHeight="1">
      <c r="A741" s="120"/>
      <c r="B741" s="116" t="s">
        <v>253</v>
      </c>
      <c r="C741" s="126"/>
      <c r="D741" s="101"/>
      <c r="E741" s="101"/>
      <c r="F741" s="101"/>
      <c r="G741" s="101"/>
      <c r="H741" s="101"/>
      <c r="I741" s="101"/>
      <c r="J741" s="101"/>
      <c r="K741" s="101"/>
      <c r="L741" s="101"/>
      <c r="M741" s="101"/>
      <c r="N741" s="101"/>
      <c r="O741" s="101"/>
      <c r="P741" s="101"/>
      <c r="Q741" s="101"/>
      <c r="R741" s="128"/>
      <c r="S741" s="101"/>
      <c r="T741" s="101"/>
      <c r="U741" s="101"/>
      <c r="V741" s="101"/>
      <c r="W741" s="101"/>
      <c r="X741" s="101"/>
      <c r="Y741" s="101"/>
      <c r="Z741" s="101"/>
      <c r="AA741" s="101"/>
      <c r="AB741" s="101"/>
      <c r="AC741" s="101"/>
      <c r="AD741" s="101"/>
      <c r="AE741" s="101"/>
      <c r="AF741" s="101"/>
      <c r="AG741" s="101"/>
      <c r="AH741" s="101"/>
      <c r="AI741" s="101"/>
      <c r="AJ741" s="101"/>
      <c r="AK741" s="101"/>
      <c r="AL741" s="101"/>
      <c r="AM741" s="101"/>
      <c r="AN741" s="101"/>
      <c r="AO741" s="101"/>
      <c r="AP741" s="101"/>
      <c r="AQ741" s="101"/>
      <c r="AR741" s="101"/>
      <c r="AS741" s="101"/>
      <c r="AT741" s="101"/>
      <c r="AU741" s="101"/>
      <c r="AV741" s="101"/>
      <c r="AW741" s="101"/>
      <c r="AX741" s="101"/>
      <c r="AY741" s="101"/>
      <c r="AZ741" s="101"/>
      <c r="BA741" s="101"/>
      <c r="BB741" s="101"/>
      <c r="BC741" s="101"/>
      <c r="BD741" s="101"/>
      <c r="BE741" s="101"/>
      <c r="BF741" s="101"/>
      <c r="BG741" s="101"/>
      <c r="BH741" s="101"/>
      <c r="BI741" s="101"/>
      <c r="BJ741" s="101"/>
      <c r="BK741" s="101"/>
      <c r="BL741" s="101"/>
      <c r="BM741" s="101"/>
      <c r="BN741" s="101"/>
      <c r="BO741" s="101"/>
      <c r="BP741" s="101"/>
      <c r="BQ741" s="101"/>
      <c r="BR741" s="101"/>
      <c r="BS741" s="101"/>
      <c r="BT741" s="101"/>
    </row>
    <row r="742" spans="1:72" ht="12" customHeight="1">
      <c r="A742" s="120"/>
      <c r="B742" s="116" t="s">
        <v>254</v>
      </c>
      <c r="C742" s="126"/>
      <c r="D742" s="101"/>
      <c r="E742" s="101"/>
      <c r="F742" s="101"/>
      <c r="G742" s="101"/>
      <c r="H742" s="101"/>
      <c r="I742" s="101"/>
      <c r="J742" s="101"/>
      <c r="K742" s="101"/>
      <c r="L742" s="101"/>
      <c r="M742" s="101"/>
      <c r="N742" s="101"/>
      <c r="O742" s="101"/>
      <c r="P742" s="101"/>
      <c r="Q742" s="101"/>
      <c r="R742" s="128"/>
      <c r="S742" s="101"/>
      <c r="T742" s="101"/>
      <c r="U742" s="101"/>
      <c r="V742" s="101"/>
      <c r="W742" s="101"/>
      <c r="X742" s="101"/>
      <c r="Y742" s="101"/>
      <c r="Z742" s="101"/>
      <c r="AA742" s="101"/>
      <c r="AB742" s="101"/>
      <c r="AC742" s="101"/>
      <c r="AD742" s="101"/>
      <c r="AE742" s="101"/>
      <c r="AF742" s="101"/>
      <c r="AG742" s="101"/>
      <c r="AH742" s="101"/>
      <c r="AI742" s="101"/>
      <c r="AJ742" s="101"/>
      <c r="AK742" s="101"/>
      <c r="AL742" s="101"/>
      <c r="AM742" s="101"/>
      <c r="AN742" s="101"/>
      <c r="AO742" s="101"/>
      <c r="AP742" s="101"/>
      <c r="AQ742" s="101"/>
      <c r="AR742" s="101"/>
      <c r="AS742" s="101"/>
      <c r="AT742" s="101"/>
      <c r="AU742" s="101"/>
      <c r="AV742" s="101"/>
      <c r="AW742" s="101"/>
      <c r="AX742" s="101"/>
      <c r="AY742" s="101"/>
      <c r="AZ742" s="101"/>
      <c r="BA742" s="101"/>
      <c r="BB742" s="101"/>
      <c r="BC742" s="101"/>
      <c r="BD742" s="101"/>
      <c r="BE742" s="101"/>
      <c r="BF742" s="101"/>
      <c r="BG742" s="101"/>
      <c r="BH742" s="101"/>
      <c r="BI742" s="101"/>
      <c r="BJ742" s="101"/>
      <c r="BK742" s="101"/>
      <c r="BL742" s="101"/>
      <c r="BM742" s="101"/>
      <c r="BN742" s="101"/>
      <c r="BO742" s="101"/>
      <c r="BP742" s="101"/>
      <c r="BQ742" s="101"/>
      <c r="BR742" s="101"/>
      <c r="BS742" s="101"/>
      <c r="BT742" s="101"/>
    </row>
    <row r="743" spans="1:72" ht="12" customHeight="1">
      <c r="A743" s="120"/>
      <c r="B743" s="116" t="s">
        <v>255</v>
      </c>
      <c r="C743" s="126"/>
      <c r="D743" s="101"/>
      <c r="E743" s="101"/>
      <c r="F743" s="101"/>
      <c r="G743" s="101"/>
      <c r="H743" s="101"/>
      <c r="I743" s="101"/>
      <c r="J743" s="101"/>
      <c r="K743" s="101"/>
      <c r="L743" s="101"/>
      <c r="M743" s="101"/>
      <c r="N743" s="101"/>
      <c r="O743" s="101"/>
      <c r="P743" s="101"/>
      <c r="Q743" s="101"/>
      <c r="R743" s="128"/>
      <c r="S743" s="101"/>
      <c r="T743" s="101"/>
      <c r="U743" s="101"/>
      <c r="V743" s="101"/>
      <c r="W743" s="101"/>
      <c r="X743" s="101"/>
      <c r="Y743" s="101"/>
      <c r="Z743" s="101"/>
      <c r="AA743" s="101"/>
      <c r="AB743" s="101"/>
      <c r="AC743" s="101"/>
      <c r="AD743" s="101"/>
      <c r="AE743" s="101"/>
      <c r="AF743" s="101"/>
      <c r="AG743" s="101"/>
      <c r="AH743" s="101"/>
      <c r="AI743" s="101"/>
      <c r="AJ743" s="101"/>
      <c r="AK743" s="101"/>
      <c r="AL743" s="101"/>
      <c r="AM743" s="101"/>
      <c r="AN743" s="101"/>
      <c r="AO743" s="101"/>
      <c r="AP743" s="101"/>
      <c r="AQ743" s="101"/>
      <c r="AR743" s="101"/>
      <c r="AS743" s="101"/>
      <c r="AT743" s="101"/>
      <c r="AU743" s="101"/>
      <c r="AV743" s="101"/>
      <c r="AW743" s="101"/>
      <c r="AX743" s="101"/>
      <c r="AY743" s="101"/>
      <c r="AZ743" s="101"/>
      <c r="BA743" s="101"/>
      <c r="BB743" s="101"/>
      <c r="BC743" s="101"/>
      <c r="BD743" s="101"/>
      <c r="BE743" s="101"/>
      <c r="BF743" s="101"/>
      <c r="BG743" s="101"/>
      <c r="BH743" s="101"/>
      <c r="BI743" s="101"/>
      <c r="BJ743" s="101"/>
      <c r="BK743" s="101"/>
      <c r="BL743" s="101"/>
      <c r="BM743" s="101"/>
      <c r="BN743" s="101"/>
      <c r="BO743" s="101"/>
      <c r="BP743" s="101"/>
      <c r="BQ743" s="101"/>
      <c r="BR743" s="101"/>
      <c r="BS743" s="101"/>
      <c r="BT743" s="101"/>
    </row>
    <row r="744" spans="1:72" ht="12" customHeight="1">
      <c r="A744" s="120"/>
      <c r="B744" s="183" t="s">
        <v>256</v>
      </c>
      <c r="C744" s="168"/>
      <c r="D744" s="169"/>
      <c r="E744" s="169"/>
      <c r="F744" s="169"/>
      <c r="G744" s="169"/>
      <c r="H744" s="169"/>
      <c r="I744" s="169"/>
      <c r="J744" s="169"/>
      <c r="K744" s="169"/>
      <c r="L744" s="169"/>
      <c r="M744" s="169"/>
      <c r="N744" s="169"/>
      <c r="O744" s="169"/>
      <c r="P744" s="169"/>
      <c r="Q744" s="169"/>
      <c r="R744" s="170"/>
      <c r="S744" s="101"/>
      <c r="T744" s="101"/>
      <c r="U744" s="101"/>
      <c r="V744" s="101"/>
      <c r="W744" s="101"/>
      <c r="X744" s="101"/>
      <c r="Y744" s="101"/>
      <c r="Z744" s="101"/>
      <c r="AA744" s="101"/>
      <c r="AB744" s="101"/>
      <c r="AC744" s="101"/>
      <c r="AD744" s="101"/>
      <c r="AE744" s="101"/>
      <c r="AF744" s="101"/>
      <c r="AG744" s="101"/>
      <c r="AH744" s="101"/>
      <c r="AI744" s="101"/>
      <c r="AJ744" s="101"/>
      <c r="AK744" s="101"/>
      <c r="AL744" s="101"/>
      <c r="AM744" s="101"/>
      <c r="AN744" s="101"/>
      <c r="AO744" s="101"/>
      <c r="AP744" s="101"/>
      <c r="AQ744" s="101"/>
      <c r="AR744" s="101"/>
      <c r="AS744" s="101"/>
      <c r="AT744" s="101"/>
      <c r="AU744" s="101"/>
      <c r="AV744" s="101"/>
      <c r="AW744" s="101"/>
      <c r="AX744" s="101"/>
      <c r="AY744" s="101"/>
      <c r="AZ744" s="101"/>
      <c r="BA744" s="101"/>
      <c r="BB744" s="101"/>
      <c r="BC744" s="101"/>
      <c r="BD744" s="101"/>
      <c r="BE744" s="101"/>
      <c r="BF744" s="101"/>
      <c r="BG744" s="101"/>
      <c r="BH744" s="101"/>
      <c r="BI744" s="101"/>
      <c r="BJ744" s="101"/>
      <c r="BK744" s="101"/>
      <c r="BL744" s="101"/>
      <c r="BM744" s="101"/>
      <c r="BN744" s="101"/>
      <c r="BO744" s="101"/>
      <c r="BP744" s="101"/>
      <c r="BQ744" s="101"/>
      <c r="BR744" s="101"/>
      <c r="BS744" s="101"/>
      <c r="BT744" s="101"/>
    </row>
    <row r="745" spans="1:72" ht="12" customHeight="1">
      <c r="A745" s="120"/>
      <c r="B745" s="138" t="s">
        <v>10</v>
      </c>
      <c r="C745" s="126"/>
      <c r="D745" s="101"/>
      <c r="E745" s="101"/>
      <c r="F745" s="101"/>
      <c r="G745" s="101"/>
      <c r="H745" s="101"/>
      <c r="I745" s="101"/>
      <c r="J745" s="101"/>
      <c r="K745" s="101"/>
      <c r="L745" s="101"/>
      <c r="M745" s="101"/>
      <c r="N745" s="101"/>
      <c r="O745" s="101"/>
      <c r="P745" s="101"/>
      <c r="Q745" s="101"/>
      <c r="R745" s="128"/>
      <c r="S745" s="101"/>
      <c r="T745" s="101"/>
      <c r="U745" s="101"/>
      <c r="V745" s="101"/>
      <c r="W745" s="101"/>
      <c r="X745" s="101"/>
      <c r="Y745" s="101"/>
      <c r="Z745" s="101"/>
      <c r="AA745" s="101"/>
      <c r="AB745" s="101"/>
      <c r="AC745" s="101"/>
      <c r="AD745" s="101"/>
      <c r="AE745" s="101"/>
      <c r="AF745" s="101"/>
      <c r="AG745" s="101"/>
      <c r="AH745" s="101"/>
      <c r="AI745" s="101"/>
      <c r="AJ745" s="101"/>
      <c r="AK745" s="101"/>
      <c r="AL745" s="101"/>
      <c r="AM745" s="101"/>
      <c r="AN745" s="101"/>
      <c r="AO745" s="101"/>
      <c r="AP745" s="101"/>
      <c r="AQ745" s="101"/>
      <c r="AR745" s="101"/>
      <c r="AS745" s="101"/>
      <c r="AT745" s="101"/>
      <c r="AU745" s="101"/>
      <c r="AV745" s="101"/>
      <c r="AW745" s="101"/>
      <c r="AX745" s="101"/>
      <c r="AY745" s="101"/>
      <c r="AZ745" s="101"/>
      <c r="BA745" s="101"/>
      <c r="BB745" s="101"/>
      <c r="BC745" s="101"/>
      <c r="BD745" s="101"/>
      <c r="BE745" s="101"/>
      <c r="BF745" s="101"/>
      <c r="BG745" s="101"/>
      <c r="BH745" s="101"/>
      <c r="BI745" s="101"/>
      <c r="BJ745" s="101"/>
      <c r="BK745" s="101"/>
      <c r="BL745" s="101"/>
      <c r="BM745" s="101"/>
      <c r="BN745" s="101"/>
      <c r="BO745" s="101"/>
      <c r="BP745" s="101"/>
      <c r="BQ745" s="101"/>
      <c r="BR745" s="101"/>
      <c r="BS745" s="101"/>
      <c r="BT745" s="101"/>
    </row>
    <row r="746" spans="1:72" ht="12" customHeight="1">
      <c r="A746" s="120"/>
      <c r="B746" s="138" t="s">
        <v>11</v>
      </c>
      <c r="C746" s="126"/>
      <c r="D746" s="101"/>
      <c r="E746" s="101"/>
      <c r="F746" s="101"/>
      <c r="G746" s="101"/>
      <c r="H746" s="101"/>
      <c r="I746" s="101"/>
      <c r="J746" s="101"/>
      <c r="K746" s="101"/>
      <c r="L746" s="101"/>
      <c r="M746" s="101"/>
      <c r="N746" s="101"/>
      <c r="O746" s="101"/>
      <c r="P746" s="101"/>
      <c r="Q746" s="101"/>
      <c r="R746" s="128"/>
      <c r="S746" s="101"/>
      <c r="T746" s="101"/>
      <c r="U746" s="101"/>
      <c r="V746" s="101"/>
      <c r="W746" s="101"/>
      <c r="X746" s="101"/>
      <c r="Y746" s="101"/>
      <c r="Z746" s="101"/>
      <c r="AA746" s="101"/>
      <c r="AB746" s="101"/>
      <c r="AC746" s="101"/>
      <c r="AD746" s="101"/>
      <c r="AE746" s="101"/>
      <c r="AF746" s="101"/>
      <c r="AG746" s="101"/>
      <c r="AH746" s="101"/>
      <c r="AI746" s="101"/>
      <c r="AJ746" s="101"/>
      <c r="AK746" s="101"/>
      <c r="AL746" s="101"/>
      <c r="AM746" s="101"/>
      <c r="AN746" s="101"/>
      <c r="AO746" s="101"/>
      <c r="AP746" s="101"/>
      <c r="AQ746" s="101"/>
      <c r="AR746" s="101"/>
      <c r="AS746" s="101"/>
      <c r="AT746" s="101"/>
      <c r="AU746" s="101"/>
      <c r="AV746" s="101"/>
      <c r="AW746" s="101"/>
      <c r="AX746" s="101"/>
      <c r="AY746" s="101"/>
      <c r="AZ746" s="101"/>
      <c r="BA746" s="101"/>
      <c r="BB746" s="101"/>
      <c r="BC746" s="101"/>
      <c r="BD746" s="101"/>
      <c r="BE746" s="101"/>
      <c r="BF746" s="101"/>
      <c r="BG746" s="101"/>
      <c r="BH746" s="101"/>
      <c r="BI746" s="101"/>
      <c r="BJ746" s="101"/>
      <c r="BK746" s="101"/>
      <c r="BL746" s="101"/>
      <c r="BM746" s="101"/>
      <c r="BN746" s="101"/>
      <c r="BO746" s="101"/>
      <c r="BP746" s="101"/>
      <c r="BQ746" s="101"/>
      <c r="BR746" s="101"/>
      <c r="BS746" s="101"/>
      <c r="BT746" s="101"/>
    </row>
    <row r="747" spans="1:72" ht="12" customHeight="1">
      <c r="A747" s="120"/>
      <c r="B747" s="138" t="s">
        <v>259</v>
      </c>
      <c r="C747" s="126"/>
      <c r="D747" s="101"/>
      <c r="E747" s="101"/>
      <c r="F747" s="101"/>
      <c r="G747" s="101"/>
      <c r="H747" s="101"/>
      <c r="I747" s="101"/>
      <c r="J747" s="101"/>
      <c r="K747" s="101"/>
      <c r="L747" s="101"/>
      <c r="M747" s="101"/>
      <c r="N747" s="101"/>
      <c r="O747" s="101"/>
      <c r="P747" s="101"/>
      <c r="Q747" s="101"/>
      <c r="R747" s="128"/>
      <c r="S747" s="101"/>
      <c r="T747" s="101"/>
      <c r="U747" s="101"/>
      <c r="V747" s="101"/>
      <c r="W747" s="101"/>
      <c r="X747" s="101"/>
      <c r="Y747" s="101"/>
      <c r="Z747" s="101"/>
      <c r="AA747" s="101"/>
      <c r="AB747" s="101"/>
      <c r="AC747" s="101"/>
      <c r="AD747" s="101"/>
      <c r="AE747" s="101"/>
      <c r="AF747" s="101"/>
      <c r="AG747" s="101"/>
      <c r="AH747" s="101"/>
      <c r="AI747" s="101"/>
      <c r="AJ747" s="101"/>
      <c r="AK747" s="101"/>
      <c r="AL747" s="101"/>
      <c r="AM747" s="101"/>
      <c r="AN747" s="101"/>
      <c r="AO747" s="101"/>
      <c r="AP747" s="101"/>
      <c r="AQ747" s="101"/>
      <c r="AR747" s="101"/>
      <c r="AS747" s="101"/>
      <c r="AT747" s="101"/>
      <c r="AU747" s="101"/>
      <c r="AV747" s="101"/>
      <c r="AW747" s="101"/>
      <c r="AX747" s="101"/>
      <c r="AY747" s="101"/>
      <c r="AZ747" s="101"/>
      <c r="BA747" s="101"/>
      <c r="BB747" s="101"/>
      <c r="BC747" s="101"/>
      <c r="BD747" s="101"/>
      <c r="BE747" s="101"/>
      <c r="BF747" s="101"/>
      <c r="BG747" s="101"/>
      <c r="BH747" s="101"/>
      <c r="BI747" s="101"/>
      <c r="BJ747" s="101"/>
      <c r="BK747" s="101"/>
      <c r="BL747" s="101"/>
      <c r="BM747" s="101"/>
      <c r="BN747" s="101"/>
      <c r="BO747" s="101"/>
      <c r="BP747" s="101"/>
      <c r="BQ747" s="101"/>
      <c r="BR747" s="101"/>
      <c r="BS747" s="101"/>
      <c r="BT747" s="101"/>
    </row>
    <row r="748" spans="1:72" ht="12" customHeight="1">
      <c r="A748" s="120"/>
      <c r="B748" s="116" t="s">
        <v>13</v>
      </c>
      <c r="C748" s="126"/>
      <c r="D748" s="101"/>
      <c r="E748" s="101"/>
      <c r="F748" s="101"/>
      <c r="G748" s="101"/>
      <c r="H748" s="101"/>
      <c r="I748" s="101"/>
      <c r="J748" s="101"/>
      <c r="K748" s="101"/>
      <c r="L748" s="101"/>
      <c r="M748" s="101"/>
      <c r="N748" s="101"/>
      <c r="O748" s="101"/>
      <c r="P748" s="101"/>
      <c r="Q748" s="101"/>
      <c r="R748" s="128"/>
      <c r="S748" s="101"/>
      <c r="T748" s="101"/>
      <c r="U748" s="101"/>
      <c r="V748" s="101"/>
      <c r="W748" s="101"/>
      <c r="X748" s="101"/>
      <c r="Y748" s="101"/>
      <c r="Z748" s="101"/>
      <c r="AA748" s="101"/>
      <c r="AB748" s="101"/>
      <c r="AC748" s="101"/>
      <c r="AD748" s="101"/>
      <c r="AE748" s="101"/>
      <c r="AF748" s="101"/>
      <c r="AG748" s="101"/>
      <c r="AH748" s="101"/>
      <c r="AI748" s="101"/>
      <c r="AJ748" s="101"/>
      <c r="AK748" s="101"/>
      <c r="AL748" s="101"/>
      <c r="AM748" s="101"/>
      <c r="AN748" s="101"/>
      <c r="AO748" s="101"/>
      <c r="AP748" s="101"/>
      <c r="AQ748" s="101"/>
      <c r="AR748" s="101"/>
      <c r="AS748" s="101"/>
      <c r="AT748" s="101"/>
      <c r="AU748" s="101"/>
      <c r="AV748" s="101"/>
      <c r="AW748" s="101"/>
      <c r="AX748" s="101"/>
      <c r="AY748" s="101"/>
      <c r="AZ748" s="101"/>
      <c r="BA748" s="101"/>
      <c r="BB748" s="101"/>
      <c r="BC748" s="101"/>
      <c r="BD748" s="101"/>
      <c r="BE748" s="101"/>
      <c r="BF748" s="101"/>
      <c r="BG748" s="101"/>
      <c r="BH748" s="101"/>
      <c r="BI748" s="101"/>
      <c r="BJ748" s="101"/>
      <c r="BK748" s="101"/>
      <c r="BL748" s="101"/>
      <c r="BM748" s="101"/>
      <c r="BN748" s="101"/>
      <c r="BO748" s="101"/>
      <c r="BP748" s="101"/>
      <c r="BQ748" s="101"/>
      <c r="BR748" s="101"/>
      <c r="BS748" s="101"/>
      <c r="BT748" s="101"/>
    </row>
    <row r="749" spans="1:72" ht="12" customHeight="1">
      <c r="A749" s="120"/>
      <c r="B749" s="138" t="s">
        <v>260</v>
      </c>
      <c r="C749" s="126"/>
      <c r="D749" s="101"/>
      <c r="E749" s="101"/>
      <c r="F749" s="101"/>
      <c r="G749" s="101"/>
      <c r="H749" s="101"/>
      <c r="I749" s="101"/>
      <c r="J749" s="101"/>
      <c r="K749" s="101"/>
      <c r="L749" s="101"/>
      <c r="M749" s="101"/>
      <c r="N749" s="101"/>
      <c r="O749" s="101"/>
      <c r="P749" s="101"/>
      <c r="Q749" s="101"/>
      <c r="R749" s="128"/>
      <c r="S749" s="101"/>
      <c r="T749" s="101"/>
      <c r="U749" s="101"/>
      <c r="V749" s="101"/>
      <c r="W749" s="101"/>
      <c r="X749" s="101"/>
      <c r="Y749" s="101"/>
      <c r="Z749" s="101"/>
      <c r="AA749" s="101"/>
      <c r="AB749" s="101"/>
      <c r="AC749" s="101"/>
      <c r="AD749" s="101"/>
      <c r="AE749" s="101"/>
      <c r="AF749" s="101"/>
      <c r="AG749" s="101"/>
      <c r="AH749" s="101"/>
      <c r="AI749" s="101"/>
      <c r="AJ749" s="101"/>
      <c r="AK749" s="101"/>
      <c r="AL749" s="101"/>
      <c r="AM749" s="101"/>
      <c r="AN749" s="101"/>
      <c r="AO749" s="101"/>
      <c r="AP749" s="101"/>
      <c r="AQ749" s="101"/>
      <c r="AR749" s="101"/>
      <c r="AS749" s="101"/>
      <c r="AT749" s="101"/>
      <c r="AU749" s="101"/>
      <c r="AV749" s="101"/>
      <c r="AW749" s="101"/>
      <c r="AX749" s="101"/>
      <c r="AY749" s="101"/>
      <c r="AZ749" s="101"/>
      <c r="BA749" s="101"/>
      <c r="BB749" s="101"/>
      <c r="BC749" s="101"/>
      <c r="BD749" s="101"/>
      <c r="BE749" s="101"/>
      <c r="BF749" s="101"/>
      <c r="BG749" s="101"/>
      <c r="BH749" s="101"/>
      <c r="BI749" s="101"/>
      <c r="BJ749" s="101"/>
      <c r="BK749" s="101"/>
      <c r="BL749" s="101"/>
      <c r="BM749" s="101"/>
      <c r="BN749" s="101"/>
      <c r="BO749" s="101"/>
      <c r="BP749" s="101"/>
      <c r="BQ749" s="101"/>
      <c r="BR749" s="101"/>
      <c r="BS749" s="101"/>
      <c r="BT749" s="101"/>
    </row>
    <row r="750" spans="1:72" ht="12" customHeight="1">
      <c r="A750" s="120"/>
      <c r="B750" s="122" t="s">
        <v>304</v>
      </c>
      <c r="C750" s="122"/>
      <c r="D750" s="123"/>
      <c r="E750" s="123"/>
      <c r="F750" s="123"/>
      <c r="G750" s="123"/>
      <c r="H750" s="123"/>
      <c r="I750" s="123"/>
      <c r="J750" s="123"/>
      <c r="K750" s="123"/>
      <c r="L750" s="123"/>
      <c r="M750" s="123"/>
      <c r="N750" s="123"/>
      <c r="O750" s="123"/>
      <c r="P750" s="123"/>
      <c r="Q750" s="123"/>
      <c r="R750" s="124"/>
      <c r="S750" s="101"/>
      <c r="T750" s="101"/>
      <c r="U750" s="101"/>
      <c r="V750" s="101"/>
      <c r="W750" s="101"/>
      <c r="X750" s="101"/>
      <c r="Y750" s="101"/>
      <c r="Z750" s="101"/>
      <c r="AA750" s="101"/>
      <c r="AB750" s="101"/>
      <c r="AC750" s="101"/>
      <c r="AD750" s="101"/>
      <c r="AE750" s="101"/>
      <c r="AF750" s="101"/>
      <c r="AG750" s="101"/>
      <c r="AH750" s="101"/>
      <c r="AI750" s="101"/>
      <c r="AJ750" s="101"/>
      <c r="AK750" s="101"/>
      <c r="AL750" s="101"/>
      <c r="AM750" s="101"/>
      <c r="AN750" s="101"/>
      <c r="AO750" s="101"/>
      <c r="AP750" s="101"/>
      <c r="AQ750" s="101"/>
      <c r="AR750" s="101"/>
      <c r="AS750" s="101"/>
      <c r="AT750" s="101"/>
      <c r="AU750" s="101"/>
      <c r="AV750" s="101"/>
      <c r="AW750" s="101"/>
      <c r="AX750" s="101"/>
      <c r="AY750" s="101"/>
      <c r="AZ750" s="101"/>
      <c r="BA750" s="101"/>
      <c r="BB750" s="101"/>
      <c r="BC750" s="101"/>
      <c r="BD750" s="101"/>
      <c r="BE750" s="101"/>
      <c r="BF750" s="101"/>
      <c r="BG750" s="101"/>
      <c r="BH750" s="101"/>
      <c r="BI750" s="101"/>
      <c r="BJ750" s="101"/>
      <c r="BK750" s="101"/>
      <c r="BL750" s="101"/>
      <c r="BM750" s="101"/>
      <c r="BN750" s="101"/>
      <c r="BO750" s="101"/>
      <c r="BP750" s="101"/>
      <c r="BQ750" s="101"/>
      <c r="BR750" s="101"/>
      <c r="BS750" s="101"/>
      <c r="BT750" s="101"/>
    </row>
    <row r="751" spans="1:72" ht="12" customHeight="1">
      <c r="A751" s="120"/>
      <c r="B751" s="122" t="s">
        <v>305</v>
      </c>
      <c r="C751" s="122"/>
      <c r="D751" s="123"/>
      <c r="E751" s="123"/>
      <c r="F751" s="123"/>
      <c r="G751" s="123"/>
      <c r="H751" s="123"/>
      <c r="I751" s="123"/>
      <c r="J751" s="123"/>
      <c r="K751" s="123"/>
      <c r="L751" s="123"/>
      <c r="M751" s="123"/>
      <c r="N751" s="123"/>
      <c r="O751" s="123"/>
      <c r="P751" s="123"/>
      <c r="Q751" s="123"/>
      <c r="R751" s="124"/>
      <c r="S751" s="101"/>
      <c r="T751" s="101"/>
      <c r="U751" s="101"/>
      <c r="V751" s="101"/>
      <c r="W751" s="101"/>
      <c r="X751" s="101"/>
      <c r="Y751" s="101"/>
      <c r="Z751" s="101"/>
      <c r="AA751" s="101"/>
      <c r="AB751" s="101"/>
      <c r="AC751" s="101"/>
      <c r="AD751" s="101"/>
      <c r="AE751" s="101"/>
      <c r="AF751" s="101"/>
      <c r="AG751" s="101"/>
      <c r="AH751" s="101"/>
      <c r="AI751" s="101"/>
      <c r="AJ751" s="101"/>
      <c r="AK751" s="101"/>
      <c r="AL751" s="101"/>
      <c r="AM751" s="101"/>
      <c r="AN751" s="101"/>
      <c r="AO751" s="101"/>
      <c r="AP751" s="101"/>
      <c r="AQ751" s="101"/>
      <c r="AR751" s="101"/>
      <c r="AS751" s="101"/>
      <c r="AT751" s="101"/>
      <c r="AU751" s="101"/>
      <c r="AV751" s="101"/>
      <c r="AW751" s="101"/>
      <c r="AX751" s="101"/>
      <c r="AY751" s="101"/>
      <c r="AZ751" s="101"/>
      <c r="BA751" s="101"/>
      <c r="BB751" s="101"/>
      <c r="BC751" s="101"/>
      <c r="BD751" s="101"/>
      <c r="BE751" s="101"/>
      <c r="BF751" s="101"/>
      <c r="BG751" s="101"/>
      <c r="BH751" s="101"/>
      <c r="BI751" s="101"/>
      <c r="BJ751" s="101"/>
      <c r="BK751" s="101"/>
      <c r="BL751" s="101"/>
      <c r="BM751" s="101"/>
      <c r="BN751" s="101"/>
      <c r="BO751" s="101"/>
      <c r="BP751" s="101"/>
      <c r="BQ751" s="101"/>
      <c r="BR751" s="101"/>
      <c r="BS751" s="101"/>
      <c r="BT751" s="101"/>
    </row>
    <row r="752" spans="1:72" ht="12" customHeight="1">
      <c r="A752" s="120"/>
      <c r="B752" s="122" t="s">
        <v>306</v>
      </c>
      <c r="C752" s="122"/>
      <c r="D752" s="123"/>
      <c r="E752" s="123"/>
      <c r="F752" s="123"/>
      <c r="G752" s="123"/>
      <c r="H752" s="123"/>
      <c r="I752" s="123"/>
      <c r="J752" s="123"/>
      <c r="K752" s="123"/>
      <c r="L752" s="123"/>
      <c r="M752" s="123"/>
      <c r="N752" s="123"/>
      <c r="O752" s="123"/>
      <c r="P752" s="123"/>
      <c r="Q752" s="123"/>
      <c r="R752" s="124"/>
      <c r="S752" s="101"/>
      <c r="T752" s="101"/>
      <c r="U752" s="101"/>
      <c r="V752" s="101"/>
      <c r="W752" s="101"/>
      <c r="X752" s="101"/>
      <c r="Y752" s="101"/>
      <c r="Z752" s="101"/>
      <c r="AA752" s="101"/>
      <c r="AB752" s="101"/>
      <c r="AC752" s="101"/>
      <c r="AD752" s="101"/>
      <c r="AE752" s="101"/>
      <c r="AF752" s="101"/>
      <c r="AG752" s="101"/>
      <c r="AH752" s="101"/>
      <c r="AI752" s="101"/>
      <c r="AJ752" s="101"/>
      <c r="AK752" s="101"/>
      <c r="AL752" s="101"/>
      <c r="AM752" s="101"/>
      <c r="AN752" s="101"/>
      <c r="AO752" s="101"/>
      <c r="AP752" s="101"/>
      <c r="AQ752" s="101"/>
      <c r="AR752" s="101"/>
      <c r="AS752" s="101"/>
      <c r="AT752" s="101"/>
      <c r="AU752" s="101"/>
      <c r="AV752" s="101"/>
      <c r="AW752" s="101"/>
      <c r="AX752" s="101"/>
      <c r="AY752" s="101"/>
      <c r="AZ752" s="101"/>
      <c r="BA752" s="101"/>
      <c r="BB752" s="101"/>
      <c r="BC752" s="101"/>
      <c r="BD752" s="101"/>
      <c r="BE752" s="101"/>
      <c r="BF752" s="101"/>
      <c r="BG752" s="101"/>
      <c r="BH752" s="101"/>
      <c r="BI752" s="101"/>
      <c r="BJ752" s="101"/>
      <c r="BK752" s="101"/>
      <c r="BL752" s="101"/>
      <c r="BM752" s="101"/>
      <c r="BN752" s="101"/>
      <c r="BO752" s="101"/>
      <c r="BP752" s="101"/>
      <c r="BQ752" s="101"/>
      <c r="BR752" s="101"/>
      <c r="BS752" s="101"/>
      <c r="BT752" s="101"/>
    </row>
    <row r="753" spans="1:72" ht="12" customHeight="1">
      <c r="A753" s="120"/>
      <c r="B753" s="122" t="s">
        <v>307</v>
      </c>
      <c r="C753" s="122"/>
      <c r="D753" s="123"/>
      <c r="E753" s="123"/>
      <c r="F753" s="123"/>
      <c r="G753" s="123"/>
      <c r="H753" s="123"/>
      <c r="I753" s="123"/>
      <c r="J753" s="123"/>
      <c r="K753" s="123"/>
      <c r="L753" s="123"/>
      <c r="M753" s="123"/>
      <c r="N753" s="123"/>
      <c r="O753" s="123"/>
      <c r="P753" s="123"/>
      <c r="Q753" s="123"/>
      <c r="R753" s="124"/>
      <c r="S753" s="101"/>
      <c r="T753" s="101"/>
      <c r="U753" s="101"/>
      <c r="V753" s="101"/>
      <c r="W753" s="101"/>
      <c r="X753" s="101"/>
      <c r="Y753" s="101"/>
      <c r="Z753" s="101"/>
      <c r="AA753" s="101"/>
      <c r="AB753" s="101"/>
      <c r="AC753" s="101"/>
      <c r="AD753" s="101"/>
      <c r="AE753" s="101"/>
      <c r="AF753" s="101"/>
      <c r="AG753" s="101"/>
      <c r="AH753" s="101"/>
      <c r="AI753" s="101"/>
      <c r="AJ753" s="101"/>
      <c r="AK753" s="101"/>
      <c r="AL753" s="101"/>
      <c r="AM753" s="101"/>
      <c r="AN753" s="101"/>
      <c r="AO753" s="101"/>
      <c r="AP753" s="101"/>
      <c r="AQ753" s="101"/>
      <c r="AR753" s="101"/>
      <c r="AS753" s="101"/>
      <c r="AT753" s="101"/>
      <c r="AU753" s="101"/>
      <c r="AV753" s="101"/>
      <c r="AW753" s="101"/>
      <c r="AX753" s="101"/>
      <c r="AY753" s="101"/>
      <c r="AZ753" s="101"/>
      <c r="BA753" s="101"/>
      <c r="BB753" s="101"/>
      <c r="BC753" s="101"/>
      <c r="BD753" s="101"/>
      <c r="BE753" s="101"/>
      <c r="BF753" s="101"/>
      <c r="BG753" s="101"/>
      <c r="BH753" s="101"/>
      <c r="BI753" s="101"/>
      <c r="BJ753" s="101"/>
      <c r="BK753" s="101"/>
      <c r="BL753" s="101"/>
      <c r="BM753" s="101"/>
      <c r="BN753" s="101"/>
      <c r="BO753" s="101"/>
      <c r="BP753" s="101"/>
      <c r="BQ753" s="101"/>
      <c r="BR753" s="101"/>
      <c r="BS753" s="101"/>
      <c r="BT753" s="101"/>
    </row>
    <row r="754" spans="1:72" ht="12" customHeight="1">
      <c r="A754" s="120"/>
      <c r="B754" s="122" t="s">
        <v>308</v>
      </c>
      <c r="C754" s="157"/>
      <c r="D754" s="158"/>
      <c r="E754" s="158"/>
      <c r="F754" s="158"/>
      <c r="G754" s="158"/>
      <c r="H754" s="158"/>
      <c r="I754" s="158"/>
      <c r="J754" s="158"/>
      <c r="K754" s="158"/>
      <c r="L754" s="158"/>
      <c r="M754" s="158"/>
      <c r="N754" s="158"/>
      <c r="O754" s="158"/>
      <c r="P754" s="158"/>
      <c r="Q754" s="158"/>
      <c r="R754" s="159"/>
      <c r="S754" s="101"/>
      <c r="T754" s="101"/>
      <c r="U754" s="101"/>
      <c r="V754" s="101"/>
      <c r="W754" s="101"/>
      <c r="X754" s="101"/>
      <c r="Y754" s="101"/>
      <c r="Z754" s="101"/>
      <c r="AA754" s="101"/>
      <c r="AB754" s="101"/>
      <c r="AC754" s="101"/>
      <c r="AD754" s="101"/>
      <c r="AE754" s="101"/>
      <c r="AF754" s="101"/>
      <c r="AG754" s="101"/>
      <c r="AH754" s="101"/>
      <c r="AI754" s="101"/>
      <c r="AJ754" s="101"/>
      <c r="AK754" s="101"/>
      <c r="AL754" s="101"/>
      <c r="AM754" s="101"/>
      <c r="AN754" s="101"/>
      <c r="AO754" s="101"/>
      <c r="AP754" s="101"/>
      <c r="AQ754" s="101"/>
      <c r="AR754" s="101"/>
      <c r="AS754" s="101"/>
      <c r="AT754" s="101"/>
      <c r="AU754" s="101"/>
      <c r="AV754" s="101"/>
      <c r="AW754" s="101"/>
      <c r="AX754" s="101"/>
      <c r="AY754" s="101"/>
      <c r="AZ754" s="101"/>
      <c r="BA754" s="101"/>
      <c r="BB754" s="101"/>
      <c r="BC754" s="101"/>
      <c r="BD754" s="101"/>
      <c r="BE754" s="101"/>
      <c r="BF754" s="101"/>
      <c r="BG754" s="101"/>
      <c r="BH754" s="101"/>
      <c r="BI754" s="101"/>
      <c r="BJ754" s="101"/>
      <c r="BK754" s="101"/>
      <c r="BL754" s="101"/>
      <c r="BM754" s="101"/>
      <c r="BN754" s="101"/>
      <c r="BO754" s="101"/>
      <c r="BP754" s="101"/>
      <c r="BQ754" s="101"/>
      <c r="BR754" s="101"/>
      <c r="BS754" s="101"/>
      <c r="BT754" s="101"/>
    </row>
    <row r="755" spans="1:72" ht="12" customHeight="1">
      <c r="A755" s="120"/>
      <c r="B755" s="122" t="s">
        <v>309</v>
      </c>
      <c r="C755" s="157"/>
      <c r="D755" s="158"/>
      <c r="E755" s="158"/>
      <c r="F755" s="158"/>
      <c r="G755" s="158"/>
      <c r="H755" s="158"/>
      <c r="I755" s="158"/>
      <c r="J755" s="158"/>
      <c r="K755" s="158"/>
      <c r="L755" s="158"/>
      <c r="M755" s="158"/>
      <c r="N755" s="158"/>
      <c r="O755" s="158"/>
      <c r="P755" s="158"/>
      <c r="Q755" s="158"/>
      <c r="R755" s="159"/>
      <c r="S755" s="101"/>
      <c r="T755" s="101"/>
      <c r="U755" s="101"/>
      <c r="V755" s="101"/>
      <c r="W755" s="101"/>
      <c r="X755" s="101"/>
      <c r="Y755" s="101"/>
      <c r="Z755" s="101"/>
      <c r="AA755" s="101"/>
      <c r="AB755" s="101"/>
      <c r="AC755" s="101"/>
      <c r="AD755" s="101"/>
      <c r="AE755" s="101"/>
      <c r="AF755" s="101"/>
      <c r="AG755" s="101"/>
      <c r="AH755" s="101"/>
      <c r="AI755" s="101"/>
      <c r="AJ755" s="101"/>
      <c r="AK755" s="101"/>
      <c r="AL755" s="101"/>
      <c r="AM755" s="101"/>
      <c r="AN755" s="101"/>
      <c r="AO755" s="101"/>
      <c r="AP755" s="101"/>
      <c r="AQ755" s="101"/>
      <c r="AR755" s="101"/>
      <c r="AS755" s="101"/>
      <c r="AT755" s="101"/>
      <c r="AU755" s="101"/>
      <c r="AV755" s="101"/>
      <c r="AW755" s="101"/>
      <c r="AX755" s="101"/>
      <c r="AY755" s="101"/>
      <c r="AZ755" s="101"/>
      <c r="BA755" s="101"/>
      <c r="BB755" s="101"/>
      <c r="BC755" s="101"/>
      <c r="BD755" s="101"/>
      <c r="BE755" s="101"/>
      <c r="BF755" s="101"/>
      <c r="BG755" s="101"/>
      <c r="BH755" s="101"/>
      <c r="BI755" s="101"/>
      <c r="BJ755" s="101"/>
      <c r="BK755" s="101"/>
      <c r="BL755" s="101"/>
      <c r="BM755" s="101"/>
      <c r="BN755" s="101"/>
      <c r="BO755" s="101"/>
      <c r="BP755" s="101"/>
      <c r="BQ755" s="101"/>
      <c r="BR755" s="101"/>
      <c r="BS755" s="101"/>
      <c r="BT755" s="101"/>
    </row>
    <row r="756" spans="1:72" ht="12" customHeight="1">
      <c r="A756" s="120"/>
      <c r="B756" s="122" t="s">
        <v>48</v>
      </c>
      <c r="C756" s="157"/>
      <c r="D756" s="158"/>
      <c r="E756" s="158"/>
      <c r="F756" s="158"/>
      <c r="G756" s="158"/>
      <c r="H756" s="158"/>
      <c r="I756" s="158"/>
      <c r="J756" s="158"/>
      <c r="K756" s="158"/>
      <c r="L756" s="158"/>
      <c r="M756" s="158"/>
      <c r="N756" s="158"/>
      <c r="O756" s="158"/>
      <c r="P756" s="158"/>
      <c r="Q756" s="158"/>
      <c r="R756" s="159"/>
      <c r="S756" s="101"/>
      <c r="T756" s="101"/>
      <c r="U756" s="101"/>
      <c r="V756" s="101"/>
      <c r="W756" s="101"/>
      <c r="X756" s="101"/>
      <c r="Y756" s="101"/>
      <c r="Z756" s="101"/>
      <c r="AA756" s="101"/>
      <c r="AB756" s="101"/>
      <c r="AC756" s="101"/>
      <c r="AD756" s="101"/>
      <c r="AE756" s="101"/>
      <c r="AF756" s="101"/>
      <c r="AG756" s="101"/>
      <c r="AH756" s="101"/>
      <c r="AI756" s="101"/>
      <c r="AJ756" s="101"/>
      <c r="AK756" s="101"/>
      <c r="AL756" s="101"/>
      <c r="AM756" s="101"/>
      <c r="AN756" s="101"/>
      <c r="AO756" s="101"/>
      <c r="AP756" s="101"/>
      <c r="AQ756" s="101"/>
      <c r="AR756" s="101"/>
      <c r="AS756" s="101"/>
      <c r="AT756" s="101"/>
      <c r="AU756" s="101"/>
      <c r="AV756" s="101"/>
      <c r="AW756" s="101"/>
      <c r="AX756" s="101"/>
      <c r="AY756" s="101"/>
      <c r="AZ756" s="101"/>
      <c r="BA756" s="101"/>
      <c r="BB756" s="101"/>
      <c r="BC756" s="101"/>
      <c r="BD756" s="101"/>
      <c r="BE756" s="101"/>
      <c r="BF756" s="101"/>
      <c r="BG756" s="101"/>
      <c r="BH756" s="101"/>
      <c r="BI756" s="101"/>
      <c r="BJ756" s="101"/>
      <c r="BK756" s="101"/>
      <c r="BL756" s="101"/>
      <c r="BM756" s="101"/>
      <c r="BN756" s="101"/>
      <c r="BO756" s="101"/>
      <c r="BP756" s="101"/>
      <c r="BQ756" s="101"/>
      <c r="BR756" s="101"/>
      <c r="BS756" s="101"/>
      <c r="BT756" s="101"/>
    </row>
    <row r="757" spans="1:72" ht="12" customHeight="1">
      <c r="A757" s="120"/>
      <c r="B757" s="122" t="s">
        <v>49</v>
      </c>
      <c r="C757" s="157"/>
      <c r="D757" s="158"/>
      <c r="E757" s="158"/>
      <c r="F757" s="158"/>
      <c r="G757" s="158"/>
      <c r="H757" s="158"/>
      <c r="I757" s="158"/>
      <c r="J757" s="158"/>
      <c r="K757" s="158"/>
      <c r="L757" s="158"/>
      <c r="M757" s="158"/>
      <c r="N757" s="158"/>
      <c r="O757" s="158"/>
      <c r="P757" s="158"/>
      <c r="Q757" s="158"/>
      <c r="R757" s="159"/>
      <c r="S757" s="101"/>
      <c r="T757" s="101"/>
      <c r="U757" s="101"/>
      <c r="V757" s="101"/>
      <c r="W757" s="101"/>
      <c r="X757" s="101"/>
      <c r="Y757" s="101"/>
      <c r="Z757" s="101"/>
      <c r="AA757" s="101"/>
      <c r="AB757" s="101"/>
      <c r="AC757" s="101"/>
      <c r="AD757" s="101"/>
      <c r="AE757" s="101"/>
      <c r="AF757" s="101"/>
      <c r="AG757" s="101"/>
      <c r="AH757" s="101"/>
      <c r="AI757" s="101"/>
      <c r="AJ757" s="101"/>
      <c r="AK757" s="101"/>
      <c r="AL757" s="101"/>
      <c r="AM757" s="101"/>
      <c r="AN757" s="101"/>
      <c r="AO757" s="101"/>
      <c r="AP757" s="101"/>
      <c r="AQ757" s="101"/>
      <c r="AR757" s="101"/>
      <c r="AS757" s="101"/>
      <c r="AT757" s="101"/>
      <c r="AU757" s="101"/>
      <c r="AV757" s="101"/>
      <c r="AW757" s="101"/>
      <c r="AX757" s="101"/>
      <c r="AY757" s="101"/>
      <c r="AZ757" s="101"/>
      <c r="BA757" s="101"/>
      <c r="BB757" s="101"/>
      <c r="BC757" s="101"/>
      <c r="BD757" s="101"/>
      <c r="BE757" s="101"/>
      <c r="BF757" s="101"/>
      <c r="BG757" s="101"/>
      <c r="BH757" s="101"/>
      <c r="BI757" s="101"/>
      <c r="BJ757" s="101"/>
      <c r="BK757" s="101"/>
      <c r="BL757" s="101"/>
      <c r="BM757" s="101"/>
      <c r="BN757" s="101"/>
      <c r="BO757" s="101"/>
      <c r="BP757" s="101"/>
      <c r="BQ757" s="101"/>
      <c r="BR757" s="101"/>
      <c r="BS757" s="101"/>
      <c r="BT757" s="101"/>
    </row>
    <row r="758" spans="1:72" ht="12" customHeight="1">
      <c r="A758" s="120"/>
      <c r="B758" s="138" t="s">
        <v>310</v>
      </c>
      <c r="C758" s="126"/>
      <c r="D758" s="101"/>
      <c r="E758" s="101"/>
      <c r="F758" s="101"/>
      <c r="G758" s="101">
        <v>2</v>
      </c>
      <c r="H758" s="101"/>
      <c r="I758" s="101"/>
      <c r="J758" s="101"/>
      <c r="K758" s="101">
        <v>1</v>
      </c>
      <c r="L758" s="101"/>
      <c r="M758" s="101"/>
      <c r="N758" s="101"/>
      <c r="O758" s="101"/>
      <c r="P758" s="101"/>
      <c r="Q758" s="101"/>
      <c r="R758" s="128"/>
      <c r="S758" s="101"/>
      <c r="T758" s="101"/>
      <c r="U758" s="101"/>
      <c r="V758" s="101"/>
      <c r="W758" s="101"/>
      <c r="X758" s="101"/>
      <c r="Y758" s="101"/>
      <c r="Z758" s="101"/>
      <c r="AA758" s="101"/>
      <c r="AB758" s="101"/>
      <c r="AC758" s="101"/>
      <c r="AD758" s="101"/>
      <c r="AE758" s="101"/>
      <c r="AF758" s="101"/>
      <c r="AG758" s="101"/>
      <c r="AH758" s="101"/>
      <c r="AI758" s="101"/>
      <c r="AJ758" s="101"/>
      <c r="AK758" s="101"/>
      <c r="AL758" s="101"/>
      <c r="AM758" s="101"/>
      <c r="AN758" s="101"/>
      <c r="AO758" s="101"/>
      <c r="AP758" s="101"/>
      <c r="AQ758" s="101"/>
      <c r="AR758" s="101"/>
      <c r="AS758" s="101"/>
      <c r="AT758" s="101"/>
      <c r="AU758" s="101"/>
      <c r="AV758" s="101"/>
      <c r="AW758" s="101"/>
      <c r="AX758" s="101"/>
      <c r="AY758" s="101"/>
      <c r="AZ758" s="101"/>
      <c r="BA758" s="101"/>
      <c r="BB758" s="101"/>
      <c r="BC758" s="101"/>
      <c r="BD758" s="101"/>
      <c r="BE758" s="101"/>
      <c r="BF758" s="101"/>
      <c r="BG758" s="101"/>
      <c r="BH758" s="101"/>
      <c r="BI758" s="101"/>
      <c r="BJ758" s="101"/>
      <c r="BK758" s="101"/>
      <c r="BL758" s="101"/>
      <c r="BM758" s="101"/>
      <c r="BN758" s="101"/>
      <c r="BO758" s="101"/>
      <c r="BP758" s="101"/>
      <c r="BQ758" s="101"/>
      <c r="BR758" s="101"/>
      <c r="BS758" s="101"/>
      <c r="BT758" s="101"/>
    </row>
    <row r="759" spans="1:72" ht="12" customHeight="1">
      <c r="A759" s="120"/>
      <c r="B759" s="138" t="s">
        <v>311</v>
      </c>
      <c r="C759" s="126"/>
      <c r="D759" s="101"/>
      <c r="E759" s="101"/>
      <c r="F759" s="101"/>
      <c r="G759" s="101"/>
      <c r="H759" s="101"/>
      <c r="I759" s="101"/>
      <c r="J759" s="101"/>
      <c r="K759" s="101"/>
      <c r="L759" s="101"/>
      <c r="M759" s="101"/>
      <c r="N759" s="101"/>
      <c r="O759" s="101"/>
      <c r="P759" s="101"/>
      <c r="Q759" s="101"/>
      <c r="R759" s="128"/>
      <c r="S759" s="101"/>
      <c r="T759" s="101"/>
      <c r="U759" s="101"/>
      <c r="V759" s="101"/>
      <c r="W759" s="101"/>
      <c r="X759" s="101"/>
      <c r="Y759" s="101"/>
      <c r="Z759" s="101"/>
      <c r="AA759" s="101"/>
      <c r="AB759" s="101"/>
      <c r="AC759" s="101"/>
      <c r="AD759" s="101"/>
      <c r="AE759" s="101"/>
      <c r="AF759" s="101"/>
      <c r="AG759" s="101"/>
      <c r="AH759" s="101"/>
      <c r="AI759" s="101"/>
      <c r="AJ759" s="101"/>
      <c r="AK759" s="101"/>
      <c r="AL759" s="101"/>
      <c r="AM759" s="101"/>
      <c r="AN759" s="101"/>
      <c r="AO759" s="101"/>
      <c r="AP759" s="101"/>
      <c r="AQ759" s="101"/>
      <c r="AR759" s="101"/>
      <c r="AS759" s="101"/>
      <c r="AT759" s="101"/>
      <c r="AU759" s="101"/>
      <c r="AV759" s="101"/>
      <c r="AW759" s="101"/>
      <c r="AX759" s="101"/>
      <c r="AY759" s="101"/>
      <c r="AZ759" s="101"/>
      <c r="BA759" s="101"/>
      <c r="BB759" s="101"/>
      <c r="BC759" s="101"/>
      <c r="BD759" s="101"/>
      <c r="BE759" s="101"/>
      <c r="BF759" s="101"/>
      <c r="BG759" s="101"/>
      <c r="BH759" s="101"/>
      <c r="BI759" s="101"/>
      <c r="BJ759" s="101"/>
      <c r="BK759" s="101"/>
      <c r="BL759" s="101"/>
      <c r="BM759" s="101"/>
      <c r="BN759" s="101"/>
      <c r="BO759" s="101"/>
      <c r="BP759" s="101"/>
      <c r="BQ759" s="101"/>
      <c r="BR759" s="101"/>
      <c r="BS759" s="101"/>
      <c r="BT759" s="101"/>
    </row>
    <row r="760" spans="1:72" ht="12" customHeight="1">
      <c r="A760" s="120"/>
      <c r="B760" s="138" t="s">
        <v>312</v>
      </c>
      <c r="C760" s="126"/>
      <c r="D760" s="101"/>
      <c r="E760" s="101"/>
      <c r="F760" s="101"/>
      <c r="G760" s="101"/>
      <c r="H760" s="101"/>
      <c r="I760" s="101"/>
      <c r="J760" s="101"/>
      <c r="K760" s="101"/>
      <c r="L760" s="101"/>
      <c r="M760" s="101"/>
      <c r="N760" s="101"/>
      <c r="O760" s="101"/>
      <c r="P760" s="101"/>
      <c r="Q760" s="101"/>
      <c r="R760" s="128"/>
      <c r="S760" s="101"/>
      <c r="T760" s="101"/>
      <c r="U760" s="101"/>
      <c r="V760" s="101"/>
      <c r="W760" s="101"/>
      <c r="X760" s="101"/>
      <c r="Y760" s="101"/>
      <c r="Z760" s="101"/>
      <c r="AA760" s="101"/>
      <c r="AB760" s="101"/>
      <c r="AC760" s="101"/>
      <c r="AD760" s="101"/>
      <c r="AE760" s="101"/>
      <c r="AF760" s="101"/>
      <c r="AG760" s="101"/>
      <c r="AH760" s="101"/>
      <c r="AI760" s="101"/>
      <c r="AJ760" s="101"/>
      <c r="AK760" s="101"/>
      <c r="AL760" s="101"/>
      <c r="AM760" s="101"/>
      <c r="AN760" s="101"/>
      <c r="AO760" s="101"/>
      <c r="AP760" s="101"/>
      <c r="AQ760" s="101"/>
      <c r="AR760" s="101"/>
      <c r="AS760" s="101"/>
      <c r="AT760" s="101"/>
      <c r="AU760" s="101"/>
      <c r="AV760" s="101"/>
      <c r="AW760" s="101"/>
      <c r="AX760" s="101"/>
      <c r="AY760" s="101"/>
      <c r="AZ760" s="101"/>
      <c r="BA760" s="101"/>
      <c r="BB760" s="101"/>
      <c r="BC760" s="101"/>
      <c r="BD760" s="101"/>
      <c r="BE760" s="101"/>
      <c r="BF760" s="101"/>
      <c r="BG760" s="101"/>
      <c r="BH760" s="101"/>
      <c r="BI760" s="101"/>
      <c r="BJ760" s="101"/>
      <c r="BK760" s="101"/>
      <c r="BL760" s="101"/>
      <c r="BM760" s="101"/>
      <c r="BN760" s="101"/>
      <c r="BO760" s="101"/>
      <c r="BP760" s="101"/>
      <c r="BQ760" s="101"/>
      <c r="BR760" s="101"/>
      <c r="BS760" s="101"/>
      <c r="BT760" s="101"/>
    </row>
    <row r="761" spans="1:72" ht="12" customHeight="1">
      <c r="A761" s="120"/>
      <c r="B761" s="138" t="s">
        <v>313</v>
      </c>
      <c r="C761" s="126"/>
      <c r="D761" s="101"/>
      <c r="E761" s="101"/>
      <c r="F761" s="101"/>
      <c r="G761" s="101"/>
      <c r="H761" s="101"/>
      <c r="I761" s="101"/>
      <c r="J761" s="101"/>
      <c r="K761" s="101"/>
      <c r="L761" s="101"/>
      <c r="M761" s="101"/>
      <c r="N761" s="101"/>
      <c r="O761" s="101"/>
      <c r="P761" s="101"/>
      <c r="Q761" s="101"/>
      <c r="R761" s="128"/>
      <c r="S761" s="101"/>
      <c r="T761" s="101"/>
      <c r="U761" s="101"/>
      <c r="V761" s="101"/>
      <c r="W761" s="101"/>
      <c r="X761" s="101"/>
      <c r="Y761" s="101"/>
      <c r="Z761" s="101"/>
      <c r="AA761" s="101"/>
      <c r="AB761" s="101"/>
      <c r="AC761" s="101"/>
      <c r="AD761" s="101"/>
      <c r="AE761" s="101"/>
      <c r="AF761" s="101"/>
      <c r="AG761" s="101"/>
      <c r="AH761" s="101"/>
      <c r="AI761" s="101"/>
      <c r="AJ761" s="101"/>
      <c r="AK761" s="101"/>
      <c r="AL761" s="101"/>
      <c r="AM761" s="101"/>
      <c r="AN761" s="101"/>
      <c r="AO761" s="101"/>
      <c r="AP761" s="101"/>
      <c r="AQ761" s="101"/>
      <c r="AR761" s="101"/>
      <c r="AS761" s="101"/>
      <c r="AT761" s="101"/>
      <c r="AU761" s="101"/>
      <c r="AV761" s="101"/>
      <c r="AW761" s="101"/>
      <c r="AX761" s="101"/>
      <c r="AY761" s="101"/>
      <c r="AZ761" s="101"/>
      <c r="BA761" s="101"/>
      <c r="BB761" s="101"/>
      <c r="BC761" s="101"/>
      <c r="BD761" s="101"/>
      <c r="BE761" s="101"/>
      <c r="BF761" s="101"/>
      <c r="BG761" s="101"/>
      <c r="BH761" s="101"/>
      <c r="BI761" s="101"/>
      <c r="BJ761" s="101"/>
      <c r="BK761" s="101"/>
      <c r="BL761" s="101"/>
      <c r="BM761" s="101"/>
      <c r="BN761" s="101"/>
      <c r="BO761" s="101"/>
      <c r="BP761" s="101"/>
      <c r="BQ761" s="101"/>
      <c r="BR761" s="101"/>
      <c r="BS761" s="101"/>
      <c r="BT761" s="101"/>
    </row>
    <row r="762" spans="1:72" ht="12" customHeight="1">
      <c r="A762" s="120"/>
      <c r="B762" s="121" t="s">
        <v>37</v>
      </c>
      <c r="C762" s="122"/>
      <c r="D762" s="123"/>
      <c r="E762" s="123"/>
      <c r="F762" s="123"/>
      <c r="G762" s="123"/>
      <c r="H762" s="123"/>
      <c r="I762" s="123"/>
      <c r="J762" s="123"/>
      <c r="K762" s="123"/>
      <c r="L762" s="123"/>
      <c r="M762" s="123"/>
      <c r="N762" s="123"/>
      <c r="O762" s="123"/>
      <c r="P762" s="123"/>
      <c r="Q762" s="123"/>
      <c r="R762" s="124"/>
      <c r="S762" s="101"/>
      <c r="T762" s="101"/>
      <c r="U762" s="101"/>
      <c r="V762" s="101"/>
      <c r="W762" s="101"/>
      <c r="X762" s="101"/>
      <c r="Y762" s="101"/>
      <c r="Z762" s="101"/>
      <c r="AA762" s="101"/>
      <c r="AB762" s="101"/>
      <c r="AC762" s="101"/>
      <c r="AD762" s="101"/>
      <c r="AE762" s="101"/>
      <c r="AF762" s="101"/>
      <c r="AG762" s="101"/>
      <c r="AH762" s="101"/>
      <c r="AI762" s="101"/>
      <c r="AJ762" s="101"/>
      <c r="AK762" s="101"/>
      <c r="AL762" s="101"/>
      <c r="AM762" s="101"/>
      <c r="AN762" s="101"/>
      <c r="AO762" s="101"/>
      <c r="AP762" s="101"/>
      <c r="AQ762" s="101"/>
      <c r="AR762" s="101"/>
      <c r="AS762" s="101"/>
      <c r="AT762" s="101"/>
      <c r="AU762" s="101"/>
      <c r="AV762" s="101"/>
      <c r="AW762" s="101"/>
      <c r="AX762" s="101"/>
      <c r="AY762" s="101"/>
      <c r="AZ762" s="101"/>
      <c r="BA762" s="101"/>
      <c r="BB762" s="101"/>
      <c r="BC762" s="101"/>
      <c r="BD762" s="101"/>
      <c r="BE762" s="101"/>
      <c r="BF762" s="101"/>
      <c r="BG762" s="101"/>
      <c r="BH762" s="101"/>
      <c r="BI762" s="101"/>
      <c r="BJ762" s="101"/>
      <c r="BK762" s="101"/>
      <c r="BL762" s="101"/>
      <c r="BM762" s="101"/>
      <c r="BN762" s="101"/>
      <c r="BO762" s="101"/>
      <c r="BP762" s="101"/>
      <c r="BQ762" s="101"/>
      <c r="BR762" s="101"/>
      <c r="BS762" s="101"/>
      <c r="BT762" s="101"/>
    </row>
    <row r="763" spans="1:72" ht="12" customHeight="1">
      <c r="A763" s="120"/>
      <c r="B763" s="121" t="s">
        <v>38</v>
      </c>
      <c r="C763" s="122"/>
      <c r="D763" s="123"/>
      <c r="E763" s="123"/>
      <c r="F763" s="123"/>
      <c r="G763" s="123"/>
      <c r="H763" s="123"/>
      <c r="I763" s="123"/>
      <c r="J763" s="123"/>
      <c r="K763" s="123"/>
      <c r="L763" s="123"/>
      <c r="M763" s="123"/>
      <c r="N763" s="123"/>
      <c r="O763" s="123"/>
      <c r="P763" s="123"/>
      <c r="Q763" s="123"/>
      <c r="R763" s="124"/>
      <c r="S763" s="101"/>
      <c r="T763" s="101"/>
      <c r="U763" s="101"/>
      <c r="V763" s="101"/>
      <c r="W763" s="101"/>
      <c r="X763" s="101"/>
      <c r="Y763" s="101"/>
      <c r="Z763" s="101"/>
      <c r="AA763" s="101"/>
      <c r="AB763" s="101"/>
      <c r="AC763" s="101"/>
      <c r="AD763" s="101"/>
      <c r="AE763" s="101"/>
      <c r="AF763" s="101"/>
      <c r="AG763" s="101"/>
      <c r="AH763" s="101"/>
      <c r="AI763" s="101"/>
      <c r="AJ763" s="101"/>
      <c r="AK763" s="101"/>
      <c r="AL763" s="101"/>
      <c r="AM763" s="101"/>
      <c r="AN763" s="101"/>
      <c r="AO763" s="101"/>
      <c r="AP763" s="101"/>
      <c r="AQ763" s="101"/>
      <c r="AR763" s="101"/>
      <c r="AS763" s="101"/>
      <c r="AT763" s="101"/>
      <c r="AU763" s="101"/>
      <c r="AV763" s="101"/>
      <c r="AW763" s="101"/>
      <c r="AX763" s="101"/>
      <c r="AY763" s="101"/>
      <c r="AZ763" s="101"/>
      <c r="BA763" s="101"/>
      <c r="BB763" s="101"/>
      <c r="BC763" s="101"/>
      <c r="BD763" s="101"/>
      <c r="BE763" s="101"/>
      <c r="BF763" s="101"/>
      <c r="BG763" s="101"/>
      <c r="BH763" s="101"/>
      <c r="BI763" s="101"/>
      <c r="BJ763" s="101"/>
      <c r="BK763" s="101"/>
      <c r="BL763" s="101"/>
      <c r="BM763" s="101"/>
      <c r="BN763" s="101"/>
      <c r="BO763" s="101"/>
      <c r="BP763" s="101"/>
      <c r="BQ763" s="101"/>
      <c r="BR763" s="101"/>
      <c r="BS763" s="101"/>
      <c r="BT763" s="101"/>
    </row>
    <row r="764" spans="1:72" ht="12" customHeight="1">
      <c r="A764" s="120"/>
      <c r="B764" s="121" t="s">
        <v>39</v>
      </c>
      <c r="C764" s="122"/>
      <c r="D764" s="123"/>
      <c r="E764" s="123"/>
      <c r="F764" s="123"/>
      <c r="G764" s="123"/>
      <c r="H764" s="123"/>
      <c r="I764" s="123"/>
      <c r="J764" s="123"/>
      <c r="K764" s="123"/>
      <c r="L764" s="123"/>
      <c r="M764" s="123"/>
      <c r="N764" s="123"/>
      <c r="O764" s="123"/>
      <c r="P764" s="123"/>
      <c r="Q764" s="123"/>
      <c r="R764" s="124"/>
      <c r="S764" s="101"/>
      <c r="T764" s="101"/>
      <c r="U764" s="101"/>
      <c r="V764" s="101"/>
      <c r="W764" s="101"/>
      <c r="X764" s="101"/>
      <c r="Y764" s="101"/>
      <c r="Z764" s="101"/>
      <c r="AA764" s="101"/>
      <c r="AB764" s="101"/>
      <c r="AC764" s="101"/>
      <c r="AD764" s="101"/>
      <c r="AE764" s="101"/>
      <c r="AF764" s="101"/>
      <c r="AG764" s="101"/>
      <c r="AH764" s="101"/>
      <c r="AI764" s="101"/>
      <c r="AJ764" s="101"/>
      <c r="AK764" s="101"/>
      <c r="AL764" s="101"/>
      <c r="AM764" s="101"/>
      <c r="AN764" s="101"/>
      <c r="AO764" s="101"/>
      <c r="AP764" s="101"/>
      <c r="AQ764" s="101"/>
      <c r="AR764" s="101"/>
      <c r="AS764" s="101"/>
      <c r="AT764" s="101"/>
      <c r="AU764" s="101"/>
      <c r="AV764" s="101"/>
      <c r="AW764" s="101"/>
      <c r="AX764" s="101"/>
      <c r="AY764" s="101"/>
      <c r="AZ764" s="101"/>
      <c r="BA764" s="101"/>
      <c r="BB764" s="101"/>
      <c r="BC764" s="101"/>
      <c r="BD764" s="101"/>
      <c r="BE764" s="101"/>
      <c r="BF764" s="101"/>
      <c r="BG764" s="101"/>
      <c r="BH764" s="101"/>
      <c r="BI764" s="101"/>
      <c r="BJ764" s="101"/>
      <c r="BK764" s="101"/>
      <c r="BL764" s="101"/>
      <c r="BM764" s="101"/>
      <c r="BN764" s="101"/>
      <c r="BO764" s="101"/>
      <c r="BP764" s="101"/>
      <c r="BQ764" s="101"/>
      <c r="BR764" s="101"/>
      <c r="BS764" s="101"/>
      <c r="BT764" s="101"/>
    </row>
    <row r="765" spans="1:72" ht="12" customHeight="1">
      <c r="A765" s="120"/>
      <c r="B765" s="121" t="s">
        <v>40</v>
      </c>
      <c r="C765" s="122"/>
      <c r="D765" s="123"/>
      <c r="E765" s="123"/>
      <c r="F765" s="123"/>
      <c r="G765" s="123"/>
      <c r="H765" s="123"/>
      <c r="I765" s="123"/>
      <c r="J765" s="123"/>
      <c r="K765" s="123"/>
      <c r="L765" s="123"/>
      <c r="M765" s="123"/>
      <c r="N765" s="123"/>
      <c r="O765" s="123"/>
      <c r="P765" s="123"/>
      <c r="Q765" s="123"/>
      <c r="R765" s="124"/>
      <c r="S765" s="101"/>
      <c r="T765" s="101"/>
      <c r="U765" s="101"/>
      <c r="V765" s="101"/>
      <c r="W765" s="101"/>
      <c r="X765" s="101"/>
      <c r="Y765" s="101"/>
      <c r="Z765" s="101"/>
      <c r="AA765" s="101"/>
      <c r="AB765" s="101"/>
      <c r="AC765" s="101"/>
      <c r="AD765" s="101"/>
      <c r="AE765" s="101"/>
      <c r="AF765" s="101"/>
      <c r="AG765" s="101"/>
      <c r="AH765" s="101"/>
      <c r="AI765" s="101"/>
      <c r="AJ765" s="101"/>
      <c r="AK765" s="101"/>
      <c r="AL765" s="101"/>
      <c r="AM765" s="101"/>
      <c r="AN765" s="101"/>
      <c r="AO765" s="101"/>
      <c r="AP765" s="101"/>
      <c r="AQ765" s="101"/>
      <c r="AR765" s="101"/>
      <c r="AS765" s="101"/>
      <c r="AT765" s="101"/>
      <c r="AU765" s="101"/>
      <c r="AV765" s="101"/>
      <c r="AW765" s="101"/>
      <c r="AX765" s="101"/>
      <c r="AY765" s="101"/>
      <c r="AZ765" s="101"/>
      <c r="BA765" s="101"/>
      <c r="BB765" s="101"/>
      <c r="BC765" s="101"/>
      <c r="BD765" s="101"/>
      <c r="BE765" s="101"/>
      <c r="BF765" s="101"/>
      <c r="BG765" s="101"/>
      <c r="BH765" s="101"/>
      <c r="BI765" s="101"/>
      <c r="BJ765" s="101"/>
      <c r="BK765" s="101"/>
      <c r="BL765" s="101"/>
      <c r="BM765" s="101"/>
      <c r="BN765" s="101"/>
      <c r="BO765" s="101"/>
      <c r="BP765" s="101"/>
      <c r="BQ765" s="101"/>
      <c r="BR765" s="101"/>
      <c r="BS765" s="101"/>
      <c r="BT765" s="101"/>
    </row>
    <row r="766" spans="1:72" ht="12" customHeight="1">
      <c r="A766" s="129"/>
      <c r="B766" s="121" t="s">
        <v>41</v>
      </c>
      <c r="C766" s="309"/>
      <c r="D766" s="310"/>
      <c r="E766" s="310"/>
      <c r="F766" s="310"/>
      <c r="G766" s="310"/>
      <c r="H766" s="310"/>
      <c r="I766" s="310"/>
      <c r="J766" s="310"/>
      <c r="K766" s="310"/>
      <c r="L766" s="310"/>
      <c r="M766" s="310"/>
      <c r="N766" s="310"/>
      <c r="O766" s="310"/>
      <c r="P766" s="310"/>
      <c r="Q766" s="310"/>
      <c r="R766" s="311"/>
      <c r="S766" s="101"/>
      <c r="T766" s="101"/>
      <c r="U766" s="101"/>
      <c r="V766" s="101"/>
      <c r="W766" s="101"/>
      <c r="X766" s="101"/>
      <c r="Y766" s="101"/>
      <c r="Z766" s="101"/>
      <c r="AA766" s="101"/>
      <c r="AB766" s="101"/>
      <c r="AC766" s="101"/>
      <c r="AD766" s="101"/>
      <c r="AE766" s="101"/>
      <c r="AF766" s="101"/>
      <c r="AG766" s="101"/>
      <c r="AH766" s="101"/>
      <c r="AI766" s="101"/>
      <c r="AJ766" s="101"/>
      <c r="AK766" s="101"/>
      <c r="AL766" s="101"/>
      <c r="AM766" s="101"/>
      <c r="AN766" s="101"/>
      <c r="AO766" s="101"/>
      <c r="AP766" s="101"/>
      <c r="AQ766" s="101"/>
      <c r="AR766" s="101"/>
      <c r="AS766" s="101"/>
      <c r="AT766" s="101"/>
      <c r="AU766" s="101"/>
      <c r="AV766" s="101"/>
      <c r="AW766" s="101"/>
      <c r="AX766" s="101"/>
      <c r="AY766" s="101"/>
      <c r="AZ766" s="101"/>
      <c r="BA766" s="101"/>
      <c r="BB766" s="101"/>
      <c r="BC766" s="101"/>
      <c r="BD766" s="101"/>
      <c r="BE766" s="101"/>
      <c r="BF766" s="101"/>
      <c r="BG766" s="101"/>
      <c r="BH766" s="101"/>
      <c r="BI766" s="101"/>
      <c r="BJ766" s="101"/>
      <c r="BK766" s="101"/>
      <c r="BL766" s="101"/>
      <c r="BM766" s="101"/>
      <c r="BN766" s="101"/>
      <c r="BO766" s="101"/>
      <c r="BP766" s="101"/>
      <c r="BQ766" s="101"/>
      <c r="BR766" s="101"/>
      <c r="BS766" s="101"/>
      <c r="BT766" s="101"/>
    </row>
    <row r="767" spans="1:72" ht="12" customHeight="1">
      <c r="A767" s="142" t="s">
        <v>228</v>
      </c>
      <c r="B767" s="181" t="s">
        <v>214</v>
      </c>
      <c r="C767" s="182"/>
      <c r="D767" s="117"/>
      <c r="E767" s="117"/>
      <c r="F767" s="117"/>
      <c r="G767" s="117"/>
      <c r="H767" s="117"/>
      <c r="I767" s="117"/>
      <c r="J767" s="117"/>
      <c r="K767" s="117"/>
      <c r="L767" s="117"/>
      <c r="M767" s="117"/>
      <c r="N767" s="117"/>
      <c r="O767" s="117"/>
      <c r="P767" s="117"/>
      <c r="Q767" s="117"/>
      <c r="R767" s="119"/>
      <c r="S767" s="576" t="s">
        <v>327</v>
      </c>
      <c r="T767" s="181" t="s">
        <v>214</v>
      </c>
      <c r="U767" s="182"/>
      <c r="V767" s="117"/>
      <c r="W767" s="117"/>
      <c r="X767" s="117"/>
      <c r="Y767" s="117"/>
      <c r="Z767" s="117"/>
      <c r="AA767" s="117"/>
      <c r="AB767" s="117"/>
      <c r="AC767" s="117"/>
      <c r="AD767" s="117"/>
      <c r="AE767" s="117"/>
      <c r="AF767" s="117"/>
      <c r="AG767" s="117"/>
      <c r="AH767" s="117"/>
      <c r="AI767" s="117"/>
      <c r="AJ767" s="119"/>
      <c r="AK767" s="576" t="s">
        <v>328</v>
      </c>
      <c r="AL767" s="181" t="s">
        <v>214</v>
      </c>
      <c r="AM767" s="182"/>
      <c r="AN767" s="117"/>
      <c r="AO767" s="117"/>
      <c r="AP767" s="117"/>
      <c r="AQ767" s="117"/>
      <c r="AR767" s="117"/>
      <c r="AS767" s="117"/>
      <c r="AT767" s="117"/>
      <c r="AU767" s="117"/>
      <c r="AV767" s="117"/>
      <c r="AW767" s="117"/>
      <c r="AX767" s="117"/>
      <c r="AY767" s="117"/>
      <c r="AZ767" s="117"/>
      <c r="BA767" s="117"/>
      <c r="BB767" s="119"/>
      <c r="BC767" s="101"/>
      <c r="BD767" s="101"/>
      <c r="BE767" s="101"/>
      <c r="BF767" s="101"/>
      <c r="BG767" s="101"/>
      <c r="BH767" s="101"/>
      <c r="BI767" s="101"/>
      <c r="BJ767" s="101"/>
      <c r="BK767" s="101"/>
      <c r="BL767" s="101"/>
      <c r="BM767" s="101"/>
      <c r="BN767" s="101"/>
      <c r="BO767" s="101"/>
      <c r="BP767" s="101"/>
      <c r="BQ767" s="101"/>
      <c r="BR767" s="101"/>
      <c r="BS767" s="101"/>
      <c r="BT767" s="101"/>
    </row>
    <row r="768" spans="1:72" ht="12" customHeight="1">
      <c r="A768" s="120"/>
      <c r="B768" s="116" t="s">
        <v>249</v>
      </c>
      <c r="C768" s="126"/>
      <c r="D768" s="101"/>
      <c r="E768" s="101"/>
      <c r="F768" s="101"/>
      <c r="G768" s="101"/>
      <c r="H768" s="101"/>
      <c r="I768" s="101"/>
      <c r="J768" s="101"/>
      <c r="K768" s="101"/>
      <c r="L768" s="101"/>
      <c r="M768" s="101"/>
      <c r="N768" s="101"/>
      <c r="O768" s="101"/>
      <c r="P768" s="101"/>
      <c r="Q768" s="101"/>
      <c r="R768" s="128"/>
      <c r="S768" s="566"/>
      <c r="T768" s="116" t="s">
        <v>249</v>
      </c>
      <c r="U768" s="126"/>
      <c r="V768" s="101"/>
      <c r="W768" s="101"/>
      <c r="X768" s="101"/>
      <c r="Y768" s="101"/>
      <c r="Z768" s="101"/>
      <c r="AA768" s="101"/>
      <c r="AB768" s="101"/>
      <c r="AC768" s="101"/>
      <c r="AD768" s="101"/>
      <c r="AE768" s="101"/>
      <c r="AF768" s="101"/>
      <c r="AG768" s="101"/>
      <c r="AH768" s="101"/>
      <c r="AI768" s="101"/>
      <c r="AJ768" s="128"/>
      <c r="AK768" s="566"/>
      <c r="AL768" s="116" t="s">
        <v>249</v>
      </c>
      <c r="AM768" s="126"/>
      <c r="AN768" s="101"/>
      <c r="AO768" s="101"/>
      <c r="AP768" s="101"/>
      <c r="AQ768" s="101"/>
      <c r="AR768" s="101"/>
      <c r="AS768" s="101"/>
      <c r="AT768" s="101"/>
      <c r="AU768" s="101"/>
      <c r="AV768" s="101"/>
      <c r="AW768" s="101"/>
      <c r="AX768" s="101"/>
      <c r="AY768" s="101"/>
      <c r="AZ768" s="101"/>
      <c r="BA768" s="101"/>
      <c r="BB768" s="128"/>
      <c r="BC768" s="101"/>
      <c r="BD768" s="101"/>
      <c r="BE768" s="101"/>
      <c r="BF768" s="101"/>
      <c r="BG768" s="101"/>
      <c r="BH768" s="101"/>
      <c r="BI768" s="101"/>
      <c r="BJ768" s="101"/>
      <c r="BK768" s="101"/>
      <c r="BL768" s="101"/>
      <c r="BM768" s="101"/>
      <c r="BN768" s="101"/>
      <c r="BO768" s="101"/>
      <c r="BP768" s="101"/>
      <c r="BQ768" s="101"/>
      <c r="BR768" s="101"/>
      <c r="BS768" s="101"/>
      <c r="BT768" s="101"/>
    </row>
    <row r="769" spans="1:72" ht="12" customHeight="1">
      <c r="A769" s="120"/>
      <c r="B769" s="116" t="s">
        <v>245</v>
      </c>
      <c r="C769" s="126"/>
      <c r="D769" s="101"/>
      <c r="E769" s="101"/>
      <c r="F769" s="101"/>
      <c r="G769" s="101"/>
      <c r="H769" s="101"/>
      <c r="I769" s="101"/>
      <c r="J769" s="101"/>
      <c r="K769" s="101"/>
      <c r="L769" s="101"/>
      <c r="M769" s="101"/>
      <c r="N769" s="101"/>
      <c r="O769" s="101"/>
      <c r="P769" s="101"/>
      <c r="Q769" s="101"/>
      <c r="R769" s="128"/>
      <c r="S769" s="566"/>
      <c r="T769" s="116" t="s">
        <v>245</v>
      </c>
      <c r="U769" s="126"/>
      <c r="V769" s="101"/>
      <c r="W769" s="101"/>
      <c r="X769" s="101"/>
      <c r="Y769" s="101"/>
      <c r="Z769" s="101"/>
      <c r="AA769" s="101"/>
      <c r="AB769" s="101"/>
      <c r="AC769" s="101"/>
      <c r="AD769" s="101"/>
      <c r="AE769" s="101"/>
      <c r="AF769" s="101"/>
      <c r="AG769" s="101"/>
      <c r="AH769" s="101"/>
      <c r="AI769" s="101"/>
      <c r="AJ769" s="128"/>
      <c r="AK769" s="566"/>
      <c r="AL769" s="116" t="s">
        <v>245</v>
      </c>
      <c r="AM769" s="126"/>
      <c r="AN769" s="101"/>
      <c r="AO769" s="101"/>
      <c r="AP769" s="101"/>
      <c r="AQ769" s="101"/>
      <c r="AR769" s="101"/>
      <c r="AS769" s="101"/>
      <c r="AT769" s="101"/>
      <c r="AU769" s="101"/>
      <c r="AV769" s="101"/>
      <c r="AW769" s="101"/>
      <c r="AX769" s="101"/>
      <c r="AY769" s="101"/>
      <c r="AZ769" s="101"/>
      <c r="BA769" s="101"/>
      <c r="BB769" s="128"/>
      <c r="BC769" s="101"/>
      <c r="BD769" s="101"/>
      <c r="BE769" s="101"/>
      <c r="BF769" s="101"/>
      <c r="BG769" s="101"/>
      <c r="BH769" s="101"/>
      <c r="BI769" s="101"/>
      <c r="BJ769" s="101"/>
      <c r="BK769" s="101"/>
      <c r="BL769" s="101"/>
      <c r="BM769" s="101"/>
      <c r="BN769" s="101"/>
      <c r="BO769" s="101"/>
      <c r="BP769" s="101"/>
      <c r="BQ769" s="101"/>
      <c r="BR769" s="101"/>
      <c r="BS769" s="101"/>
      <c r="BT769" s="101"/>
    </row>
    <row r="770" spans="1:72" ht="12" customHeight="1">
      <c r="A770" s="120"/>
      <c r="B770" s="121" t="s">
        <v>238</v>
      </c>
      <c r="C770" s="122"/>
      <c r="D770" s="123"/>
      <c r="E770" s="123"/>
      <c r="F770" s="123"/>
      <c r="G770" s="123"/>
      <c r="H770" s="123"/>
      <c r="I770" s="123"/>
      <c r="J770" s="123"/>
      <c r="K770" s="123"/>
      <c r="L770" s="123"/>
      <c r="M770" s="123"/>
      <c r="N770" s="123"/>
      <c r="O770" s="123"/>
      <c r="P770" s="123"/>
      <c r="Q770" s="123"/>
      <c r="R770" s="124"/>
      <c r="S770" s="566"/>
      <c r="T770" s="121" t="s">
        <v>238</v>
      </c>
      <c r="U770" s="122"/>
      <c r="V770" s="123"/>
      <c r="W770" s="123"/>
      <c r="X770" s="123"/>
      <c r="Y770" s="123"/>
      <c r="Z770" s="123"/>
      <c r="AA770" s="123"/>
      <c r="AB770" s="123"/>
      <c r="AC770" s="123"/>
      <c r="AD770" s="123"/>
      <c r="AE770" s="123"/>
      <c r="AF770" s="123"/>
      <c r="AG770" s="123"/>
      <c r="AH770" s="123"/>
      <c r="AI770" s="123"/>
      <c r="AJ770" s="124"/>
      <c r="AK770" s="566"/>
      <c r="AL770" s="121" t="s">
        <v>238</v>
      </c>
      <c r="AM770" s="122"/>
      <c r="AN770" s="123"/>
      <c r="AO770" s="123"/>
      <c r="AP770" s="123"/>
      <c r="AQ770" s="123"/>
      <c r="AR770" s="123"/>
      <c r="AS770" s="123"/>
      <c r="AT770" s="123"/>
      <c r="AU770" s="123"/>
      <c r="AV770" s="123"/>
      <c r="AW770" s="123"/>
      <c r="AX770" s="123"/>
      <c r="AY770" s="123"/>
      <c r="AZ770" s="123"/>
      <c r="BA770" s="123"/>
      <c r="BB770" s="124"/>
      <c r="BC770" s="101"/>
      <c r="BD770" s="101"/>
      <c r="BE770" s="101"/>
      <c r="BF770" s="101"/>
      <c r="BG770" s="101"/>
      <c r="BH770" s="101"/>
      <c r="BI770" s="101"/>
      <c r="BJ770" s="101"/>
      <c r="BK770" s="101"/>
      <c r="BL770" s="101"/>
      <c r="BM770" s="101"/>
      <c r="BN770" s="101"/>
      <c r="BO770" s="101"/>
      <c r="BP770" s="101"/>
      <c r="BQ770" s="101"/>
      <c r="BR770" s="101"/>
      <c r="BS770" s="101"/>
      <c r="BT770" s="101"/>
    </row>
    <row r="771" spans="1:72" ht="12" customHeight="1">
      <c r="A771" s="120"/>
      <c r="B771" s="121" t="s">
        <v>239</v>
      </c>
      <c r="C771" s="122"/>
      <c r="D771" s="123"/>
      <c r="E771" s="123"/>
      <c r="F771" s="123"/>
      <c r="G771" s="123"/>
      <c r="H771" s="123"/>
      <c r="I771" s="123"/>
      <c r="J771" s="123"/>
      <c r="K771" s="123"/>
      <c r="L771" s="123"/>
      <c r="M771" s="123"/>
      <c r="N771" s="123"/>
      <c r="O771" s="123"/>
      <c r="P771" s="123"/>
      <c r="Q771" s="123"/>
      <c r="R771" s="124"/>
      <c r="S771" s="566"/>
      <c r="T771" s="121" t="s">
        <v>239</v>
      </c>
      <c r="U771" s="122"/>
      <c r="V771" s="123"/>
      <c r="W771" s="123"/>
      <c r="X771" s="123"/>
      <c r="Y771" s="123"/>
      <c r="Z771" s="123"/>
      <c r="AA771" s="123"/>
      <c r="AB771" s="123"/>
      <c r="AC771" s="123"/>
      <c r="AD771" s="123"/>
      <c r="AE771" s="123"/>
      <c r="AF771" s="123"/>
      <c r="AG771" s="123"/>
      <c r="AH771" s="123"/>
      <c r="AI771" s="123"/>
      <c r="AJ771" s="124"/>
      <c r="AK771" s="566"/>
      <c r="AL771" s="121" t="s">
        <v>239</v>
      </c>
      <c r="AM771" s="122"/>
      <c r="AN771" s="123"/>
      <c r="AO771" s="123"/>
      <c r="AP771" s="123"/>
      <c r="AQ771" s="123"/>
      <c r="AR771" s="123"/>
      <c r="AS771" s="123"/>
      <c r="AT771" s="123"/>
      <c r="AU771" s="123"/>
      <c r="AV771" s="123"/>
      <c r="AW771" s="123"/>
      <c r="AX771" s="123"/>
      <c r="AY771" s="123"/>
      <c r="AZ771" s="123"/>
      <c r="BA771" s="123"/>
      <c r="BB771" s="124"/>
      <c r="BC771" s="101"/>
      <c r="BD771" s="101"/>
      <c r="BE771" s="101"/>
      <c r="BF771" s="101"/>
      <c r="BG771" s="101"/>
      <c r="BH771" s="101"/>
      <c r="BI771" s="101"/>
      <c r="BJ771" s="101"/>
      <c r="BK771" s="101"/>
      <c r="BL771" s="101"/>
      <c r="BM771" s="101"/>
      <c r="BN771" s="101"/>
      <c r="BO771" s="101"/>
      <c r="BP771" s="101"/>
      <c r="BQ771" s="101"/>
      <c r="BR771" s="101"/>
      <c r="BS771" s="101"/>
      <c r="BT771" s="101"/>
    </row>
    <row r="772" spans="1:72" ht="12" customHeight="1">
      <c r="A772" s="120"/>
      <c r="B772" s="116" t="s">
        <v>301</v>
      </c>
      <c r="C772" s="126"/>
      <c r="D772" s="101"/>
      <c r="E772" s="101"/>
      <c r="F772" s="101"/>
      <c r="G772" s="101"/>
      <c r="H772" s="101"/>
      <c r="I772" s="101"/>
      <c r="J772" s="101"/>
      <c r="K772" s="101"/>
      <c r="L772" s="101"/>
      <c r="M772" s="101"/>
      <c r="N772" s="101"/>
      <c r="O772" s="101"/>
      <c r="P772" s="101"/>
      <c r="Q772" s="101"/>
      <c r="R772" s="128"/>
      <c r="S772" s="566"/>
      <c r="T772" s="116" t="s">
        <v>301</v>
      </c>
      <c r="U772" s="126"/>
      <c r="V772" s="101"/>
      <c r="W772" s="101"/>
      <c r="X772" s="101"/>
      <c r="Y772" s="101"/>
      <c r="Z772" s="101"/>
      <c r="AA772" s="101"/>
      <c r="AB772" s="101"/>
      <c r="AC772" s="101"/>
      <c r="AD772" s="101"/>
      <c r="AE772" s="101"/>
      <c r="AF772" s="101"/>
      <c r="AG772" s="101"/>
      <c r="AH772" s="101"/>
      <c r="AI772" s="101"/>
      <c r="AJ772" s="128"/>
      <c r="AK772" s="566"/>
      <c r="AL772" s="116" t="s">
        <v>301</v>
      </c>
      <c r="AM772" s="126"/>
      <c r="AN772" s="101"/>
      <c r="AO772" s="101"/>
      <c r="AP772" s="101"/>
      <c r="AQ772" s="101"/>
      <c r="AR772" s="101"/>
      <c r="AS772" s="101"/>
      <c r="AT772" s="101"/>
      <c r="AU772" s="101"/>
      <c r="AV772" s="101"/>
      <c r="AW772" s="101"/>
      <c r="AX772" s="101"/>
      <c r="AY772" s="101"/>
      <c r="AZ772" s="101"/>
      <c r="BA772" s="101"/>
      <c r="BB772" s="128"/>
      <c r="BC772" s="101"/>
      <c r="BD772" s="101"/>
      <c r="BE772" s="101"/>
      <c r="BF772" s="101"/>
      <c r="BG772" s="101"/>
      <c r="BH772" s="101"/>
      <c r="BI772" s="101"/>
      <c r="BJ772" s="101"/>
      <c r="BK772" s="101"/>
      <c r="BL772" s="101"/>
      <c r="BM772" s="101"/>
      <c r="BN772" s="101"/>
      <c r="BO772" s="101"/>
      <c r="BP772" s="101"/>
      <c r="BQ772" s="101"/>
      <c r="BR772" s="101"/>
      <c r="BS772" s="101"/>
      <c r="BT772" s="101"/>
    </row>
    <row r="773" spans="1:72" ht="12" customHeight="1">
      <c r="A773" s="120"/>
      <c r="B773" s="116" t="s">
        <v>302</v>
      </c>
      <c r="C773" s="126"/>
      <c r="D773" s="101"/>
      <c r="E773" s="101"/>
      <c r="F773" s="101"/>
      <c r="G773" s="101"/>
      <c r="H773" s="101"/>
      <c r="I773" s="101"/>
      <c r="J773" s="101"/>
      <c r="K773" s="101"/>
      <c r="L773" s="101"/>
      <c r="M773" s="101"/>
      <c r="N773" s="101"/>
      <c r="O773" s="101"/>
      <c r="P773" s="101"/>
      <c r="Q773" s="101"/>
      <c r="R773" s="128"/>
      <c r="S773" s="566"/>
      <c r="T773" s="116" t="s">
        <v>302</v>
      </c>
      <c r="U773" s="126"/>
      <c r="V773" s="101"/>
      <c r="W773" s="101"/>
      <c r="X773" s="101"/>
      <c r="Y773" s="101"/>
      <c r="Z773" s="101"/>
      <c r="AA773" s="101"/>
      <c r="AB773" s="101"/>
      <c r="AC773" s="101"/>
      <c r="AD773" s="101"/>
      <c r="AE773" s="101"/>
      <c r="AF773" s="101"/>
      <c r="AG773" s="101"/>
      <c r="AH773" s="101"/>
      <c r="AI773" s="101"/>
      <c r="AJ773" s="128"/>
      <c r="AK773" s="566"/>
      <c r="AL773" s="116" t="s">
        <v>302</v>
      </c>
      <c r="AM773" s="126"/>
      <c r="AN773" s="101"/>
      <c r="AO773" s="101"/>
      <c r="AP773" s="101"/>
      <c r="AQ773" s="101"/>
      <c r="AR773" s="101"/>
      <c r="AS773" s="101"/>
      <c r="AT773" s="101"/>
      <c r="AU773" s="101"/>
      <c r="AV773" s="101"/>
      <c r="AW773" s="101"/>
      <c r="AX773" s="101"/>
      <c r="AY773" s="101"/>
      <c r="AZ773" s="101"/>
      <c r="BA773" s="101"/>
      <c r="BB773" s="128"/>
      <c r="BC773" s="101"/>
      <c r="BD773" s="101"/>
      <c r="BE773" s="101"/>
      <c r="BF773" s="101"/>
      <c r="BG773" s="101"/>
      <c r="BH773" s="101"/>
      <c r="BI773" s="101"/>
      <c r="BJ773" s="101"/>
      <c r="BK773" s="101"/>
      <c r="BL773" s="101"/>
      <c r="BM773" s="101"/>
      <c r="BN773" s="101"/>
      <c r="BO773" s="101"/>
      <c r="BP773" s="101"/>
      <c r="BQ773" s="101"/>
      <c r="BR773" s="101"/>
      <c r="BS773" s="101"/>
      <c r="BT773" s="101"/>
    </row>
    <row r="774" spans="1:72" ht="12" customHeight="1">
      <c r="A774" s="120"/>
      <c r="B774" s="121" t="s">
        <v>303</v>
      </c>
      <c r="C774" s="122">
        <f t="shared" ref="C774:K774" si="19">SUM(U774,AM774)</f>
        <v>10</v>
      </c>
      <c r="D774" s="123">
        <f t="shared" si="19"/>
        <v>11</v>
      </c>
      <c r="E774" s="123">
        <f t="shared" si="19"/>
        <v>7</v>
      </c>
      <c r="F774" s="123">
        <f t="shared" si="19"/>
        <v>3</v>
      </c>
      <c r="G774" s="123">
        <f t="shared" si="19"/>
        <v>3</v>
      </c>
      <c r="H774" s="123">
        <f t="shared" si="19"/>
        <v>6</v>
      </c>
      <c r="I774" s="123">
        <f t="shared" si="19"/>
        <v>2</v>
      </c>
      <c r="J774" s="123">
        <f t="shared" si="19"/>
        <v>3</v>
      </c>
      <c r="K774" s="123">
        <f t="shared" si="19"/>
        <v>4</v>
      </c>
      <c r="L774" s="123"/>
      <c r="M774" s="123"/>
      <c r="N774" s="123"/>
      <c r="O774" s="123">
        <f>SUM(AG774,AY774)</f>
        <v>2</v>
      </c>
      <c r="P774" s="123"/>
      <c r="Q774" s="123"/>
      <c r="R774" s="124"/>
      <c r="S774" s="566"/>
      <c r="T774" s="121" t="s">
        <v>303</v>
      </c>
      <c r="U774" s="122">
        <v>2</v>
      </c>
      <c r="V774" s="123">
        <v>4</v>
      </c>
      <c r="W774" s="123">
        <v>1</v>
      </c>
      <c r="X774" s="123">
        <v>1</v>
      </c>
      <c r="Y774" s="123"/>
      <c r="Z774" s="123"/>
      <c r="AA774" s="123">
        <v>2</v>
      </c>
      <c r="AB774" s="123"/>
      <c r="AC774" s="123">
        <v>1</v>
      </c>
      <c r="AD774" s="123"/>
      <c r="AE774" s="123"/>
      <c r="AF774" s="123"/>
      <c r="AG774" s="123">
        <v>1</v>
      </c>
      <c r="AH774" s="123"/>
      <c r="AI774" s="123"/>
      <c r="AJ774" s="124"/>
      <c r="AK774" s="566"/>
      <c r="AL774" s="121" t="s">
        <v>303</v>
      </c>
      <c r="AM774" s="122">
        <v>8</v>
      </c>
      <c r="AN774" s="123">
        <v>7</v>
      </c>
      <c r="AO774" s="123">
        <v>6</v>
      </c>
      <c r="AP774" s="123">
        <v>2</v>
      </c>
      <c r="AQ774" s="123">
        <v>3</v>
      </c>
      <c r="AR774" s="123">
        <v>6</v>
      </c>
      <c r="AS774" s="123"/>
      <c r="AT774" s="123">
        <v>3</v>
      </c>
      <c r="AU774" s="123">
        <v>3</v>
      </c>
      <c r="AV774" s="123"/>
      <c r="AW774" s="123"/>
      <c r="AX774" s="123"/>
      <c r="AY774" s="123">
        <v>1</v>
      </c>
      <c r="AZ774" s="123"/>
      <c r="BA774" s="123"/>
      <c r="BB774" s="124"/>
      <c r="BC774" s="101"/>
      <c r="BD774" s="101"/>
      <c r="BE774" s="101"/>
      <c r="BF774" s="101"/>
      <c r="BG774" s="101"/>
      <c r="BH774" s="101"/>
      <c r="BI774" s="101"/>
      <c r="BJ774" s="101"/>
      <c r="BK774" s="101"/>
      <c r="BL774" s="101"/>
      <c r="BM774" s="101"/>
      <c r="BN774" s="101"/>
      <c r="BO774" s="101"/>
      <c r="BP774" s="101"/>
      <c r="BQ774" s="101"/>
      <c r="BR774" s="101"/>
      <c r="BS774" s="101"/>
      <c r="BT774" s="101"/>
    </row>
    <row r="775" spans="1:72" ht="12" customHeight="1">
      <c r="A775" s="120"/>
      <c r="B775" s="116" t="s">
        <v>250</v>
      </c>
      <c r="C775" s="126"/>
      <c r="D775" s="101"/>
      <c r="E775" s="101"/>
      <c r="F775" s="101"/>
      <c r="G775" s="101"/>
      <c r="H775" s="101"/>
      <c r="I775" s="101"/>
      <c r="J775" s="101"/>
      <c r="K775" s="101"/>
      <c r="L775" s="101"/>
      <c r="M775" s="101"/>
      <c r="N775" s="101"/>
      <c r="O775" s="101"/>
      <c r="P775" s="101"/>
      <c r="Q775" s="101"/>
      <c r="R775" s="128"/>
      <c r="S775" s="566"/>
      <c r="T775" s="116" t="s">
        <v>250</v>
      </c>
      <c r="U775" s="126"/>
      <c r="V775" s="101"/>
      <c r="W775" s="101"/>
      <c r="X775" s="101"/>
      <c r="Y775" s="101"/>
      <c r="Z775" s="101"/>
      <c r="AA775" s="101"/>
      <c r="AB775" s="101"/>
      <c r="AC775" s="101"/>
      <c r="AD775" s="101"/>
      <c r="AE775" s="101"/>
      <c r="AF775" s="101"/>
      <c r="AG775" s="101"/>
      <c r="AH775" s="101"/>
      <c r="AI775" s="101"/>
      <c r="AJ775" s="128"/>
      <c r="AK775" s="566"/>
      <c r="AL775" s="116" t="s">
        <v>250</v>
      </c>
      <c r="AM775" s="126"/>
      <c r="AN775" s="101"/>
      <c r="AO775" s="101"/>
      <c r="AP775" s="101"/>
      <c r="AQ775" s="101"/>
      <c r="AR775" s="101"/>
      <c r="AS775" s="101"/>
      <c r="AT775" s="101"/>
      <c r="AU775" s="101"/>
      <c r="AV775" s="101"/>
      <c r="AW775" s="101"/>
      <c r="AX775" s="101"/>
      <c r="AY775" s="101"/>
      <c r="AZ775" s="101"/>
      <c r="BA775" s="101"/>
      <c r="BB775" s="128"/>
      <c r="BC775" s="101"/>
      <c r="BD775" s="101"/>
      <c r="BE775" s="101"/>
      <c r="BF775" s="101"/>
      <c r="BG775" s="101"/>
      <c r="BH775" s="101"/>
      <c r="BI775" s="101"/>
      <c r="BJ775" s="101"/>
      <c r="BK775" s="101"/>
      <c r="BL775" s="101"/>
      <c r="BM775" s="101"/>
      <c r="BN775" s="101"/>
      <c r="BO775" s="101"/>
      <c r="BP775" s="101"/>
      <c r="BQ775" s="101"/>
      <c r="BR775" s="101"/>
      <c r="BS775" s="101"/>
      <c r="BT775" s="101"/>
    </row>
    <row r="776" spans="1:72" ht="12" customHeight="1">
      <c r="A776" s="120"/>
      <c r="B776" s="116" t="s">
        <v>251</v>
      </c>
      <c r="C776" s="126"/>
      <c r="D776" s="101"/>
      <c r="E776" s="101"/>
      <c r="F776" s="101"/>
      <c r="G776" s="101"/>
      <c r="H776" s="101"/>
      <c r="I776" s="101"/>
      <c r="J776" s="101"/>
      <c r="K776" s="101"/>
      <c r="L776" s="101"/>
      <c r="M776" s="101"/>
      <c r="N776" s="101"/>
      <c r="O776" s="101"/>
      <c r="P776" s="101"/>
      <c r="Q776" s="101"/>
      <c r="R776" s="128"/>
      <c r="S776" s="566"/>
      <c r="T776" s="116" t="s">
        <v>251</v>
      </c>
      <c r="U776" s="126"/>
      <c r="V776" s="101"/>
      <c r="W776" s="101"/>
      <c r="X776" s="101"/>
      <c r="Y776" s="101"/>
      <c r="Z776" s="101"/>
      <c r="AA776" s="101"/>
      <c r="AB776" s="101"/>
      <c r="AC776" s="101"/>
      <c r="AD776" s="101"/>
      <c r="AE776" s="101"/>
      <c r="AF776" s="101"/>
      <c r="AG776" s="101"/>
      <c r="AH776" s="101"/>
      <c r="AI776" s="101"/>
      <c r="AJ776" s="128"/>
      <c r="AK776" s="566"/>
      <c r="AL776" s="116" t="s">
        <v>251</v>
      </c>
      <c r="AM776" s="126"/>
      <c r="AN776" s="101"/>
      <c r="AO776" s="101"/>
      <c r="AP776" s="101"/>
      <c r="AQ776" s="101"/>
      <c r="AR776" s="101"/>
      <c r="AS776" s="101"/>
      <c r="AT776" s="101"/>
      <c r="AU776" s="101"/>
      <c r="AV776" s="101"/>
      <c r="AW776" s="101"/>
      <c r="AX776" s="101"/>
      <c r="AY776" s="101"/>
      <c r="AZ776" s="101"/>
      <c r="BA776" s="101"/>
      <c r="BB776" s="128"/>
      <c r="BC776" s="101"/>
      <c r="BD776" s="101"/>
      <c r="BE776" s="101"/>
      <c r="BF776" s="101"/>
      <c r="BG776" s="101"/>
      <c r="BH776" s="101"/>
      <c r="BI776" s="101"/>
      <c r="BJ776" s="101"/>
      <c r="BK776" s="101"/>
      <c r="BL776" s="101"/>
      <c r="BM776" s="101"/>
      <c r="BN776" s="101"/>
      <c r="BO776" s="101"/>
      <c r="BP776" s="101"/>
      <c r="BQ776" s="101"/>
      <c r="BR776" s="101"/>
      <c r="BS776" s="101"/>
      <c r="BT776" s="101"/>
    </row>
    <row r="777" spans="1:72" ht="12" customHeight="1">
      <c r="A777" s="120"/>
      <c r="B777" s="116" t="s">
        <v>252</v>
      </c>
      <c r="C777" s="126"/>
      <c r="D777" s="101"/>
      <c r="E777" s="101"/>
      <c r="F777" s="101"/>
      <c r="G777" s="101"/>
      <c r="H777" s="101"/>
      <c r="I777" s="101"/>
      <c r="J777" s="101"/>
      <c r="K777" s="101"/>
      <c r="L777" s="101"/>
      <c r="M777" s="101"/>
      <c r="N777" s="101"/>
      <c r="O777" s="101"/>
      <c r="P777" s="101"/>
      <c r="Q777" s="101"/>
      <c r="R777" s="128"/>
      <c r="S777" s="566"/>
      <c r="T777" s="116" t="s">
        <v>252</v>
      </c>
      <c r="U777" s="126"/>
      <c r="V777" s="101"/>
      <c r="W777" s="101"/>
      <c r="X777" s="101"/>
      <c r="Y777" s="101"/>
      <c r="Z777" s="101"/>
      <c r="AA777" s="101"/>
      <c r="AB777" s="101"/>
      <c r="AC777" s="101"/>
      <c r="AD777" s="101"/>
      <c r="AE777" s="101"/>
      <c r="AF777" s="101"/>
      <c r="AG777" s="101"/>
      <c r="AH777" s="101"/>
      <c r="AI777" s="101"/>
      <c r="AJ777" s="128"/>
      <c r="AK777" s="566"/>
      <c r="AL777" s="116" t="s">
        <v>252</v>
      </c>
      <c r="AM777" s="126"/>
      <c r="AN777" s="101"/>
      <c r="AO777" s="101"/>
      <c r="AP777" s="101"/>
      <c r="AQ777" s="101"/>
      <c r="AR777" s="101"/>
      <c r="AS777" s="101"/>
      <c r="AT777" s="101"/>
      <c r="AU777" s="101"/>
      <c r="AV777" s="101"/>
      <c r="AW777" s="101"/>
      <c r="AX777" s="101"/>
      <c r="AY777" s="101"/>
      <c r="AZ777" s="101"/>
      <c r="BA777" s="101"/>
      <c r="BB777" s="128"/>
      <c r="BC777" s="101"/>
      <c r="BD777" s="101"/>
      <c r="BE777" s="101"/>
      <c r="BF777" s="101"/>
      <c r="BG777" s="101"/>
      <c r="BH777" s="101"/>
      <c r="BI777" s="101"/>
      <c r="BJ777" s="101"/>
      <c r="BK777" s="101"/>
      <c r="BL777" s="101"/>
      <c r="BM777" s="101"/>
      <c r="BN777" s="101"/>
      <c r="BO777" s="101"/>
      <c r="BP777" s="101"/>
      <c r="BQ777" s="101"/>
      <c r="BR777" s="101"/>
      <c r="BS777" s="101"/>
      <c r="BT777" s="101"/>
    </row>
    <row r="778" spans="1:72" ht="12" customHeight="1">
      <c r="A778" s="120"/>
      <c r="B778" s="116" t="s">
        <v>253</v>
      </c>
      <c r="C778" s="126"/>
      <c r="D778" s="101"/>
      <c r="E778" s="101"/>
      <c r="F778" s="101"/>
      <c r="G778" s="101"/>
      <c r="H778" s="101"/>
      <c r="I778" s="101"/>
      <c r="J778" s="101"/>
      <c r="K778" s="101"/>
      <c r="L778" s="101"/>
      <c r="M778" s="101"/>
      <c r="N778" s="101"/>
      <c r="O778" s="101"/>
      <c r="P778" s="101"/>
      <c r="Q778" s="101"/>
      <c r="R778" s="128"/>
      <c r="S778" s="566"/>
      <c r="T778" s="116" t="s">
        <v>253</v>
      </c>
      <c r="U778" s="126"/>
      <c r="V778" s="101"/>
      <c r="W778" s="101"/>
      <c r="X778" s="101"/>
      <c r="Y778" s="101"/>
      <c r="Z778" s="101"/>
      <c r="AA778" s="101"/>
      <c r="AB778" s="101"/>
      <c r="AC778" s="101"/>
      <c r="AD778" s="101"/>
      <c r="AE778" s="101"/>
      <c r="AF778" s="101"/>
      <c r="AG778" s="101"/>
      <c r="AH778" s="101"/>
      <c r="AI778" s="101"/>
      <c r="AJ778" s="128"/>
      <c r="AK778" s="566"/>
      <c r="AL778" s="116" t="s">
        <v>253</v>
      </c>
      <c r="AM778" s="126"/>
      <c r="AN778" s="101"/>
      <c r="AO778" s="101"/>
      <c r="AP778" s="101"/>
      <c r="AQ778" s="101"/>
      <c r="AR778" s="101"/>
      <c r="AS778" s="101"/>
      <c r="AT778" s="101"/>
      <c r="AU778" s="101"/>
      <c r="AV778" s="101"/>
      <c r="AW778" s="101"/>
      <c r="AX778" s="101"/>
      <c r="AY778" s="101"/>
      <c r="AZ778" s="101"/>
      <c r="BA778" s="101"/>
      <c r="BB778" s="128"/>
      <c r="BC778" s="101"/>
      <c r="BD778" s="101"/>
      <c r="BE778" s="101"/>
      <c r="BF778" s="101"/>
      <c r="BG778" s="101"/>
      <c r="BH778" s="101"/>
      <c r="BI778" s="101"/>
      <c r="BJ778" s="101"/>
      <c r="BK778" s="101"/>
      <c r="BL778" s="101"/>
      <c r="BM778" s="101"/>
      <c r="BN778" s="101"/>
      <c r="BO778" s="101"/>
      <c r="BP778" s="101"/>
      <c r="BQ778" s="101"/>
      <c r="BR778" s="101"/>
      <c r="BS778" s="101"/>
      <c r="BT778" s="101"/>
    </row>
    <row r="779" spans="1:72" ht="12" customHeight="1">
      <c r="A779" s="120"/>
      <c r="B779" s="116" t="s">
        <v>254</v>
      </c>
      <c r="C779" s="126"/>
      <c r="D779" s="101"/>
      <c r="E779" s="101"/>
      <c r="F779" s="101"/>
      <c r="G779" s="101"/>
      <c r="H779" s="101"/>
      <c r="I779" s="101"/>
      <c r="J779" s="101"/>
      <c r="K779" s="101"/>
      <c r="L779" s="101"/>
      <c r="M779" s="101"/>
      <c r="N779" s="101"/>
      <c r="O779" s="101"/>
      <c r="P779" s="101"/>
      <c r="Q779" s="101"/>
      <c r="R779" s="128"/>
      <c r="S779" s="566"/>
      <c r="T779" s="116" t="s">
        <v>254</v>
      </c>
      <c r="U779" s="126"/>
      <c r="V779" s="101"/>
      <c r="W779" s="101"/>
      <c r="X779" s="101"/>
      <c r="Y779" s="101"/>
      <c r="Z779" s="101"/>
      <c r="AA779" s="101"/>
      <c r="AB779" s="101"/>
      <c r="AC779" s="101"/>
      <c r="AD779" s="101"/>
      <c r="AE779" s="101"/>
      <c r="AF779" s="101"/>
      <c r="AG779" s="101"/>
      <c r="AH779" s="101"/>
      <c r="AI779" s="101"/>
      <c r="AJ779" s="128"/>
      <c r="AK779" s="566"/>
      <c r="AL779" s="116" t="s">
        <v>254</v>
      </c>
      <c r="AM779" s="126"/>
      <c r="AN779" s="101"/>
      <c r="AO779" s="101"/>
      <c r="AP779" s="101"/>
      <c r="AQ779" s="101"/>
      <c r="AR779" s="101"/>
      <c r="AS779" s="101"/>
      <c r="AT779" s="101"/>
      <c r="AU779" s="101"/>
      <c r="AV779" s="101"/>
      <c r="AW779" s="101"/>
      <c r="AX779" s="101"/>
      <c r="AY779" s="101"/>
      <c r="AZ779" s="101"/>
      <c r="BA779" s="101"/>
      <c r="BB779" s="128"/>
      <c r="BC779" s="101"/>
      <c r="BD779" s="101"/>
      <c r="BE779" s="101"/>
      <c r="BF779" s="101"/>
      <c r="BG779" s="101"/>
      <c r="BH779" s="101"/>
      <c r="BI779" s="101"/>
      <c r="BJ779" s="101"/>
      <c r="BK779" s="101"/>
      <c r="BL779" s="101"/>
      <c r="BM779" s="101"/>
      <c r="BN779" s="101"/>
      <c r="BO779" s="101"/>
      <c r="BP779" s="101"/>
      <c r="BQ779" s="101"/>
      <c r="BR779" s="101"/>
      <c r="BS779" s="101"/>
      <c r="BT779" s="101"/>
    </row>
    <row r="780" spans="1:72" ht="12" customHeight="1">
      <c r="A780" s="120"/>
      <c r="B780" s="116" t="s">
        <v>255</v>
      </c>
      <c r="C780" s="126"/>
      <c r="D780" s="101"/>
      <c r="E780" s="101"/>
      <c r="F780" s="101"/>
      <c r="G780" s="101"/>
      <c r="H780" s="101"/>
      <c r="I780" s="101"/>
      <c r="J780" s="101"/>
      <c r="K780" s="101"/>
      <c r="L780" s="101"/>
      <c r="M780" s="101"/>
      <c r="N780" s="101"/>
      <c r="O780" s="101"/>
      <c r="P780" s="101"/>
      <c r="Q780" s="101"/>
      <c r="R780" s="128"/>
      <c r="S780" s="566"/>
      <c r="T780" s="116" t="s">
        <v>255</v>
      </c>
      <c r="U780" s="126"/>
      <c r="V780" s="101"/>
      <c r="W780" s="101"/>
      <c r="X780" s="101"/>
      <c r="Y780" s="101"/>
      <c r="Z780" s="101"/>
      <c r="AA780" s="101"/>
      <c r="AB780" s="101"/>
      <c r="AC780" s="101"/>
      <c r="AD780" s="101"/>
      <c r="AE780" s="101"/>
      <c r="AF780" s="101"/>
      <c r="AG780" s="101"/>
      <c r="AH780" s="101"/>
      <c r="AI780" s="101"/>
      <c r="AJ780" s="128"/>
      <c r="AK780" s="566"/>
      <c r="AL780" s="116" t="s">
        <v>255</v>
      </c>
      <c r="AM780" s="126"/>
      <c r="AN780" s="101"/>
      <c r="AO780" s="101"/>
      <c r="AP780" s="101"/>
      <c r="AQ780" s="101"/>
      <c r="AR780" s="101"/>
      <c r="AS780" s="101"/>
      <c r="AT780" s="101"/>
      <c r="AU780" s="101"/>
      <c r="AV780" s="101"/>
      <c r="AW780" s="101"/>
      <c r="AX780" s="101"/>
      <c r="AY780" s="101"/>
      <c r="AZ780" s="101"/>
      <c r="BA780" s="101"/>
      <c r="BB780" s="128"/>
      <c r="BC780" s="101"/>
      <c r="BD780" s="101"/>
      <c r="BE780" s="101"/>
      <c r="BF780" s="101"/>
      <c r="BG780" s="101"/>
      <c r="BH780" s="101"/>
      <c r="BI780" s="101"/>
      <c r="BJ780" s="101"/>
      <c r="BK780" s="101"/>
      <c r="BL780" s="101"/>
      <c r="BM780" s="101"/>
      <c r="BN780" s="101"/>
      <c r="BO780" s="101"/>
      <c r="BP780" s="101"/>
      <c r="BQ780" s="101"/>
      <c r="BR780" s="101"/>
      <c r="BS780" s="101"/>
      <c r="BT780" s="101"/>
    </row>
    <row r="781" spans="1:72" ht="12" customHeight="1">
      <c r="A781" s="120"/>
      <c r="B781" s="183" t="s">
        <v>256</v>
      </c>
      <c r="C781" s="168"/>
      <c r="D781" s="169"/>
      <c r="E781" s="169"/>
      <c r="F781" s="169"/>
      <c r="G781" s="169"/>
      <c r="H781" s="169"/>
      <c r="I781" s="169"/>
      <c r="J781" s="169"/>
      <c r="K781" s="169"/>
      <c r="L781" s="169"/>
      <c r="M781" s="169"/>
      <c r="N781" s="169"/>
      <c r="O781" s="169"/>
      <c r="P781" s="169"/>
      <c r="Q781" s="169"/>
      <c r="R781" s="170"/>
      <c r="S781" s="566"/>
      <c r="T781" s="183" t="s">
        <v>256</v>
      </c>
      <c r="U781" s="168"/>
      <c r="V781" s="169"/>
      <c r="W781" s="169"/>
      <c r="X781" s="169"/>
      <c r="Y781" s="169"/>
      <c r="Z781" s="169"/>
      <c r="AA781" s="169"/>
      <c r="AB781" s="169"/>
      <c r="AC781" s="169"/>
      <c r="AD781" s="169"/>
      <c r="AE781" s="169"/>
      <c r="AF781" s="169"/>
      <c r="AG781" s="169"/>
      <c r="AH781" s="169"/>
      <c r="AI781" s="169"/>
      <c r="AJ781" s="170"/>
      <c r="AK781" s="566"/>
      <c r="AL781" s="183" t="s">
        <v>256</v>
      </c>
      <c r="AM781" s="168"/>
      <c r="AN781" s="169"/>
      <c r="AO781" s="169"/>
      <c r="AP781" s="169"/>
      <c r="AQ781" s="169"/>
      <c r="AR781" s="169"/>
      <c r="AS781" s="169"/>
      <c r="AT781" s="169"/>
      <c r="AU781" s="169"/>
      <c r="AV781" s="169"/>
      <c r="AW781" s="169"/>
      <c r="AX781" s="169"/>
      <c r="AY781" s="169"/>
      <c r="AZ781" s="169"/>
      <c r="BA781" s="169"/>
      <c r="BB781" s="170"/>
      <c r="BC781" s="101"/>
      <c r="BD781" s="101"/>
      <c r="BE781" s="101"/>
      <c r="BF781" s="101"/>
      <c r="BG781" s="101"/>
      <c r="BH781" s="101"/>
      <c r="BI781" s="101"/>
      <c r="BJ781" s="101"/>
      <c r="BK781" s="101"/>
      <c r="BL781" s="101"/>
      <c r="BM781" s="101"/>
      <c r="BN781" s="101"/>
      <c r="BO781" s="101"/>
      <c r="BP781" s="101"/>
      <c r="BQ781" s="101"/>
      <c r="BR781" s="101"/>
      <c r="BS781" s="101"/>
      <c r="BT781" s="101"/>
    </row>
    <row r="782" spans="1:72" ht="12" customHeight="1">
      <c r="A782" s="120"/>
      <c r="B782" s="138" t="s">
        <v>10</v>
      </c>
      <c r="C782" s="126"/>
      <c r="D782" s="101"/>
      <c r="E782" s="101"/>
      <c r="F782" s="101"/>
      <c r="G782" s="101"/>
      <c r="H782" s="101"/>
      <c r="I782" s="101"/>
      <c r="J782" s="101"/>
      <c r="K782" s="101"/>
      <c r="L782" s="101"/>
      <c r="M782" s="101"/>
      <c r="N782" s="101"/>
      <c r="O782" s="101"/>
      <c r="P782" s="101"/>
      <c r="Q782" s="101"/>
      <c r="R782" s="128"/>
      <c r="S782" s="566"/>
      <c r="T782" s="138" t="s">
        <v>10</v>
      </c>
      <c r="U782" s="126"/>
      <c r="V782" s="101"/>
      <c r="W782" s="101"/>
      <c r="X782" s="101"/>
      <c r="Y782" s="101"/>
      <c r="Z782" s="101"/>
      <c r="AA782" s="101"/>
      <c r="AB782" s="101"/>
      <c r="AC782" s="101"/>
      <c r="AD782" s="101"/>
      <c r="AE782" s="101"/>
      <c r="AF782" s="101"/>
      <c r="AG782" s="101"/>
      <c r="AH782" s="101"/>
      <c r="AI782" s="101"/>
      <c r="AJ782" s="128"/>
      <c r="AK782" s="566"/>
      <c r="AL782" s="138" t="s">
        <v>10</v>
      </c>
      <c r="AM782" s="126"/>
      <c r="AN782" s="101"/>
      <c r="AO782" s="101"/>
      <c r="AP782" s="101"/>
      <c r="AQ782" s="101"/>
      <c r="AR782" s="101"/>
      <c r="AS782" s="101"/>
      <c r="AT782" s="101"/>
      <c r="AU782" s="101"/>
      <c r="AV782" s="101"/>
      <c r="AW782" s="101"/>
      <c r="AX782" s="101"/>
      <c r="AY782" s="101"/>
      <c r="AZ782" s="101"/>
      <c r="BA782" s="101"/>
      <c r="BB782" s="128"/>
      <c r="BC782" s="101"/>
      <c r="BD782" s="101"/>
      <c r="BE782" s="101"/>
      <c r="BF782" s="101"/>
      <c r="BG782" s="101"/>
      <c r="BH782" s="101"/>
      <c r="BI782" s="101"/>
      <c r="BJ782" s="101"/>
      <c r="BK782" s="101"/>
      <c r="BL782" s="101"/>
      <c r="BM782" s="101"/>
      <c r="BN782" s="101"/>
      <c r="BO782" s="101"/>
      <c r="BP782" s="101"/>
      <c r="BQ782" s="101"/>
      <c r="BR782" s="101"/>
      <c r="BS782" s="101"/>
      <c r="BT782" s="101"/>
    </row>
    <row r="783" spans="1:72" ht="12" customHeight="1">
      <c r="A783" s="120"/>
      <c r="B783" s="138" t="s">
        <v>11</v>
      </c>
      <c r="C783" s="126"/>
      <c r="D783" s="101"/>
      <c r="E783" s="101"/>
      <c r="F783" s="101"/>
      <c r="G783" s="101"/>
      <c r="H783" s="101"/>
      <c r="I783" s="101"/>
      <c r="J783" s="101"/>
      <c r="K783" s="101"/>
      <c r="L783" s="101"/>
      <c r="M783" s="101"/>
      <c r="N783" s="101"/>
      <c r="O783" s="101"/>
      <c r="P783" s="101"/>
      <c r="Q783" s="101"/>
      <c r="R783" s="128"/>
      <c r="S783" s="566"/>
      <c r="T783" s="138" t="s">
        <v>11</v>
      </c>
      <c r="U783" s="126"/>
      <c r="V783" s="101"/>
      <c r="W783" s="101"/>
      <c r="X783" s="101"/>
      <c r="Y783" s="101"/>
      <c r="Z783" s="101"/>
      <c r="AA783" s="101"/>
      <c r="AB783" s="101"/>
      <c r="AC783" s="101"/>
      <c r="AD783" s="101"/>
      <c r="AE783" s="101"/>
      <c r="AF783" s="101"/>
      <c r="AG783" s="101"/>
      <c r="AH783" s="101"/>
      <c r="AI783" s="101"/>
      <c r="AJ783" s="128"/>
      <c r="AK783" s="566"/>
      <c r="AL783" s="138" t="s">
        <v>11</v>
      </c>
      <c r="AM783" s="126"/>
      <c r="AN783" s="101"/>
      <c r="AO783" s="101"/>
      <c r="AP783" s="101"/>
      <c r="AQ783" s="101"/>
      <c r="AR783" s="101"/>
      <c r="AS783" s="101"/>
      <c r="AT783" s="101"/>
      <c r="AU783" s="101"/>
      <c r="AV783" s="101"/>
      <c r="AW783" s="101"/>
      <c r="AX783" s="101"/>
      <c r="AY783" s="101"/>
      <c r="AZ783" s="101"/>
      <c r="BA783" s="101"/>
      <c r="BB783" s="128"/>
      <c r="BC783" s="101"/>
      <c r="BD783" s="101"/>
      <c r="BE783" s="101"/>
      <c r="BF783" s="101"/>
      <c r="BG783" s="101"/>
      <c r="BH783" s="101"/>
      <c r="BI783" s="101"/>
      <c r="BJ783" s="101"/>
      <c r="BK783" s="101"/>
      <c r="BL783" s="101"/>
      <c r="BM783" s="101"/>
      <c r="BN783" s="101"/>
      <c r="BO783" s="101"/>
      <c r="BP783" s="101"/>
      <c r="BQ783" s="101"/>
      <c r="BR783" s="101"/>
      <c r="BS783" s="101"/>
      <c r="BT783" s="101"/>
    </row>
    <row r="784" spans="1:72" ht="12" customHeight="1">
      <c r="A784" s="120"/>
      <c r="B784" s="138" t="s">
        <v>259</v>
      </c>
      <c r="C784" s="126"/>
      <c r="D784" s="101"/>
      <c r="E784" s="101"/>
      <c r="F784" s="101"/>
      <c r="G784" s="101"/>
      <c r="H784" s="101"/>
      <c r="I784" s="101"/>
      <c r="J784" s="101"/>
      <c r="K784" s="101"/>
      <c r="L784" s="101"/>
      <c r="M784" s="101"/>
      <c r="N784" s="101"/>
      <c r="O784" s="101"/>
      <c r="P784" s="101"/>
      <c r="Q784" s="101"/>
      <c r="R784" s="128"/>
      <c r="S784" s="566"/>
      <c r="T784" s="138" t="s">
        <v>259</v>
      </c>
      <c r="U784" s="126"/>
      <c r="V784" s="101"/>
      <c r="W784" s="101"/>
      <c r="X784" s="101"/>
      <c r="Y784" s="101"/>
      <c r="Z784" s="101"/>
      <c r="AA784" s="101"/>
      <c r="AB784" s="101"/>
      <c r="AC784" s="101"/>
      <c r="AD784" s="101"/>
      <c r="AE784" s="101"/>
      <c r="AF784" s="101"/>
      <c r="AG784" s="101"/>
      <c r="AH784" s="101"/>
      <c r="AI784" s="101"/>
      <c r="AJ784" s="128"/>
      <c r="AK784" s="566"/>
      <c r="AL784" s="138" t="s">
        <v>259</v>
      </c>
      <c r="AM784" s="126"/>
      <c r="AN784" s="101"/>
      <c r="AO784" s="101"/>
      <c r="AP784" s="101"/>
      <c r="AQ784" s="101"/>
      <c r="AR784" s="101"/>
      <c r="AS784" s="101"/>
      <c r="AT784" s="101"/>
      <c r="AU784" s="101"/>
      <c r="AV784" s="101"/>
      <c r="AW784" s="101"/>
      <c r="AX784" s="101"/>
      <c r="AY784" s="101"/>
      <c r="AZ784" s="101"/>
      <c r="BA784" s="101"/>
      <c r="BB784" s="128"/>
      <c r="BC784" s="101"/>
      <c r="BD784" s="101"/>
      <c r="BE784" s="101"/>
      <c r="BF784" s="101"/>
      <c r="BG784" s="101"/>
      <c r="BH784" s="101"/>
      <c r="BI784" s="101"/>
      <c r="BJ784" s="101"/>
      <c r="BK784" s="101"/>
      <c r="BL784" s="101"/>
      <c r="BM784" s="101"/>
      <c r="BN784" s="101"/>
      <c r="BO784" s="101"/>
      <c r="BP784" s="101"/>
      <c r="BQ784" s="101"/>
      <c r="BR784" s="101"/>
      <c r="BS784" s="101"/>
      <c r="BT784" s="101"/>
    </row>
    <row r="785" spans="1:72" ht="12" customHeight="1">
      <c r="A785" s="120"/>
      <c r="B785" s="116" t="s">
        <v>13</v>
      </c>
      <c r="C785" s="126"/>
      <c r="D785" s="101"/>
      <c r="E785" s="101"/>
      <c r="F785" s="101"/>
      <c r="G785" s="101"/>
      <c r="H785" s="101"/>
      <c r="I785" s="101"/>
      <c r="J785" s="101"/>
      <c r="K785" s="101"/>
      <c r="L785" s="101"/>
      <c r="M785" s="101"/>
      <c r="N785" s="101"/>
      <c r="O785" s="101"/>
      <c r="P785" s="101"/>
      <c r="Q785" s="101"/>
      <c r="R785" s="128"/>
      <c r="S785" s="566"/>
      <c r="T785" s="116" t="s">
        <v>13</v>
      </c>
      <c r="U785" s="126"/>
      <c r="V785" s="101"/>
      <c r="W785" s="101"/>
      <c r="X785" s="101"/>
      <c r="Y785" s="101"/>
      <c r="Z785" s="101"/>
      <c r="AA785" s="101"/>
      <c r="AB785" s="101"/>
      <c r="AC785" s="101"/>
      <c r="AD785" s="101"/>
      <c r="AE785" s="101"/>
      <c r="AF785" s="101"/>
      <c r="AG785" s="101"/>
      <c r="AH785" s="101"/>
      <c r="AI785" s="101"/>
      <c r="AJ785" s="128"/>
      <c r="AK785" s="566"/>
      <c r="AL785" s="116" t="s">
        <v>13</v>
      </c>
      <c r="AM785" s="126"/>
      <c r="AN785" s="101"/>
      <c r="AO785" s="101"/>
      <c r="AP785" s="101"/>
      <c r="AQ785" s="101"/>
      <c r="AR785" s="101"/>
      <c r="AS785" s="101"/>
      <c r="AT785" s="101"/>
      <c r="AU785" s="101"/>
      <c r="AV785" s="101"/>
      <c r="AW785" s="101"/>
      <c r="AX785" s="101"/>
      <c r="AY785" s="101"/>
      <c r="AZ785" s="101"/>
      <c r="BA785" s="101"/>
      <c r="BB785" s="128"/>
      <c r="BC785" s="101"/>
      <c r="BD785" s="101"/>
      <c r="BE785" s="101"/>
      <c r="BF785" s="101"/>
      <c r="BG785" s="101"/>
      <c r="BH785" s="101"/>
      <c r="BI785" s="101"/>
      <c r="BJ785" s="101"/>
      <c r="BK785" s="101"/>
      <c r="BL785" s="101"/>
      <c r="BM785" s="101"/>
      <c r="BN785" s="101"/>
      <c r="BO785" s="101"/>
      <c r="BP785" s="101"/>
      <c r="BQ785" s="101"/>
      <c r="BR785" s="101"/>
      <c r="BS785" s="101"/>
      <c r="BT785" s="101"/>
    </row>
    <row r="786" spans="1:72" ht="12" customHeight="1">
      <c r="A786" s="120"/>
      <c r="B786" s="138" t="s">
        <v>260</v>
      </c>
      <c r="C786" s="126"/>
      <c r="D786" s="101"/>
      <c r="E786" s="101"/>
      <c r="F786" s="101"/>
      <c r="G786" s="101"/>
      <c r="H786" s="101"/>
      <c r="I786" s="101"/>
      <c r="J786" s="101"/>
      <c r="K786" s="101"/>
      <c r="L786" s="101"/>
      <c r="M786" s="101"/>
      <c r="N786" s="101"/>
      <c r="O786" s="101"/>
      <c r="P786" s="101"/>
      <c r="Q786" s="101"/>
      <c r="R786" s="128"/>
      <c r="S786" s="566"/>
      <c r="T786" s="138" t="s">
        <v>260</v>
      </c>
      <c r="U786" s="126"/>
      <c r="V786" s="101"/>
      <c r="W786" s="101"/>
      <c r="X786" s="101"/>
      <c r="Y786" s="101"/>
      <c r="Z786" s="101"/>
      <c r="AA786" s="101"/>
      <c r="AB786" s="101"/>
      <c r="AC786" s="101"/>
      <c r="AD786" s="101"/>
      <c r="AE786" s="101"/>
      <c r="AF786" s="101"/>
      <c r="AG786" s="101"/>
      <c r="AH786" s="101"/>
      <c r="AI786" s="101"/>
      <c r="AJ786" s="128"/>
      <c r="AK786" s="566"/>
      <c r="AL786" s="138" t="s">
        <v>260</v>
      </c>
      <c r="AM786" s="126"/>
      <c r="AN786" s="101"/>
      <c r="AO786" s="101"/>
      <c r="AP786" s="101"/>
      <c r="AQ786" s="101"/>
      <c r="AR786" s="101"/>
      <c r="AS786" s="101"/>
      <c r="AT786" s="101"/>
      <c r="AU786" s="101">
        <v>1</v>
      </c>
      <c r="AV786" s="101"/>
      <c r="AW786" s="101"/>
      <c r="AX786" s="101"/>
      <c r="AY786" s="101"/>
      <c r="AZ786" s="101"/>
      <c r="BA786" s="101"/>
      <c r="BB786" s="128"/>
      <c r="BC786" s="101"/>
      <c r="BD786" s="101"/>
      <c r="BE786" s="101"/>
      <c r="BF786" s="101"/>
      <c r="BG786" s="101"/>
      <c r="BH786" s="101"/>
      <c r="BI786" s="101"/>
      <c r="BJ786" s="101"/>
      <c r="BK786" s="101"/>
      <c r="BL786" s="101"/>
      <c r="BM786" s="101"/>
      <c r="BN786" s="101"/>
      <c r="BO786" s="101"/>
      <c r="BP786" s="101"/>
      <c r="BQ786" s="101"/>
      <c r="BR786" s="101"/>
      <c r="BS786" s="101"/>
      <c r="BT786" s="101"/>
    </row>
    <row r="787" spans="1:72" ht="12" customHeight="1">
      <c r="A787" s="120"/>
      <c r="B787" s="122" t="s">
        <v>304</v>
      </c>
      <c r="C787" s="122"/>
      <c r="D787" s="123"/>
      <c r="E787" s="123"/>
      <c r="F787" s="123"/>
      <c r="G787" s="123"/>
      <c r="H787" s="123"/>
      <c r="I787" s="123"/>
      <c r="J787" s="123"/>
      <c r="K787" s="123"/>
      <c r="L787" s="123"/>
      <c r="M787" s="123"/>
      <c r="N787" s="123"/>
      <c r="O787" s="123"/>
      <c r="P787" s="123"/>
      <c r="Q787" s="123"/>
      <c r="R787" s="124"/>
      <c r="S787" s="566"/>
      <c r="T787" s="122" t="s">
        <v>304</v>
      </c>
      <c r="U787" s="122"/>
      <c r="V787" s="123"/>
      <c r="W787" s="123"/>
      <c r="X787" s="123"/>
      <c r="Y787" s="123"/>
      <c r="Z787" s="123"/>
      <c r="AA787" s="123"/>
      <c r="AB787" s="123"/>
      <c r="AC787" s="123"/>
      <c r="AD787" s="123"/>
      <c r="AE787" s="123"/>
      <c r="AF787" s="123"/>
      <c r="AG787" s="123"/>
      <c r="AH787" s="123"/>
      <c r="AI787" s="123"/>
      <c r="AJ787" s="124"/>
      <c r="AK787" s="566"/>
      <c r="AL787" s="122" t="s">
        <v>304</v>
      </c>
      <c r="AM787" s="122"/>
      <c r="AN787" s="123"/>
      <c r="AO787" s="123"/>
      <c r="AP787" s="123"/>
      <c r="AQ787" s="123"/>
      <c r="AR787" s="123"/>
      <c r="AS787" s="123"/>
      <c r="AT787" s="123"/>
      <c r="AU787" s="123"/>
      <c r="AV787" s="123"/>
      <c r="AW787" s="123"/>
      <c r="AX787" s="123"/>
      <c r="AY787" s="123"/>
      <c r="AZ787" s="123"/>
      <c r="BA787" s="123"/>
      <c r="BB787" s="124"/>
      <c r="BC787" s="101"/>
      <c r="BD787" s="101"/>
      <c r="BE787" s="101"/>
      <c r="BF787" s="101"/>
      <c r="BG787" s="101"/>
      <c r="BH787" s="101"/>
      <c r="BI787" s="101"/>
      <c r="BJ787" s="101"/>
      <c r="BK787" s="101"/>
      <c r="BL787" s="101"/>
      <c r="BM787" s="101"/>
      <c r="BN787" s="101"/>
      <c r="BO787" s="101"/>
      <c r="BP787" s="101"/>
      <c r="BQ787" s="101"/>
      <c r="BR787" s="101"/>
      <c r="BS787" s="101"/>
      <c r="BT787" s="101"/>
    </row>
    <row r="788" spans="1:72" ht="12" customHeight="1">
      <c r="A788" s="120"/>
      <c r="B788" s="122" t="s">
        <v>305</v>
      </c>
      <c r="C788" s="122"/>
      <c r="D788" s="123"/>
      <c r="E788" s="123"/>
      <c r="F788" s="123"/>
      <c r="G788" s="123"/>
      <c r="H788" s="123"/>
      <c r="I788" s="123"/>
      <c r="J788" s="123"/>
      <c r="K788" s="123"/>
      <c r="L788" s="123"/>
      <c r="M788" s="123"/>
      <c r="N788" s="123"/>
      <c r="O788" s="123"/>
      <c r="P788" s="123"/>
      <c r="Q788" s="123"/>
      <c r="R788" s="124"/>
      <c r="S788" s="566"/>
      <c r="T788" s="122" t="s">
        <v>305</v>
      </c>
      <c r="U788" s="122"/>
      <c r="V788" s="123"/>
      <c r="W788" s="123"/>
      <c r="X788" s="123"/>
      <c r="Y788" s="123"/>
      <c r="Z788" s="123"/>
      <c r="AA788" s="123"/>
      <c r="AB788" s="123"/>
      <c r="AC788" s="123"/>
      <c r="AD788" s="123"/>
      <c r="AE788" s="123"/>
      <c r="AF788" s="123"/>
      <c r="AG788" s="123"/>
      <c r="AH788" s="123"/>
      <c r="AI788" s="123"/>
      <c r="AJ788" s="124"/>
      <c r="AK788" s="566"/>
      <c r="AL788" s="122" t="s">
        <v>305</v>
      </c>
      <c r="AM788" s="122"/>
      <c r="AN788" s="123"/>
      <c r="AO788" s="123"/>
      <c r="AP788" s="123"/>
      <c r="AQ788" s="123"/>
      <c r="AR788" s="123"/>
      <c r="AS788" s="123"/>
      <c r="AT788" s="123"/>
      <c r="AU788" s="123"/>
      <c r="AV788" s="123"/>
      <c r="AW788" s="123"/>
      <c r="AX788" s="123"/>
      <c r="AY788" s="123"/>
      <c r="AZ788" s="123"/>
      <c r="BA788" s="123"/>
      <c r="BB788" s="124"/>
      <c r="BC788" s="101"/>
      <c r="BD788" s="101"/>
      <c r="BE788" s="101"/>
      <c r="BF788" s="101"/>
      <c r="BG788" s="101"/>
      <c r="BH788" s="101"/>
      <c r="BI788" s="101"/>
      <c r="BJ788" s="101"/>
      <c r="BK788" s="101"/>
      <c r="BL788" s="101"/>
      <c r="BM788" s="101"/>
      <c r="BN788" s="101"/>
      <c r="BO788" s="101"/>
      <c r="BP788" s="101"/>
      <c r="BQ788" s="101"/>
      <c r="BR788" s="101"/>
      <c r="BS788" s="101"/>
      <c r="BT788" s="101"/>
    </row>
    <row r="789" spans="1:72" ht="12" customHeight="1">
      <c r="A789" s="120"/>
      <c r="B789" s="122" t="s">
        <v>306</v>
      </c>
      <c r="C789" s="122"/>
      <c r="D789" s="123"/>
      <c r="E789" s="123"/>
      <c r="F789" s="123"/>
      <c r="G789" s="123"/>
      <c r="H789" s="123"/>
      <c r="I789" s="123"/>
      <c r="J789" s="123"/>
      <c r="K789" s="123"/>
      <c r="L789" s="123"/>
      <c r="M789" s="123"/>
      <c r="N789" s="123"/>
      <c r="O789" s="123"/>
      <c r="P789" s="123"/>
      <c r="Q789" s="123"/>
      <c r="R789" s="124"/>
      <c r="S789" s="566"/>
      <c r="T789" s="122" t="s">
        <v>306</v>
      </c>
      <c r="U789" s="122"/>
      <c r="V789" s="123"/>
      <c r="W789" s="123"/>
      <c r="X789" s="123"/>
      <c r="Y789" s="123"/>
      <c r="Z789" s="123"/>
      <c r="AA789" s="123"/>
      <c r="AB789" s="123"/>
      <c r="AC789" s="123"/>
      <c r="AD789" s="123"/>
      <c r="AE789" s="123"/>
      <c r="AF789" s="123"/>
      <c r="AG789" s="123"/>
      <c r="AH789" s="123"/>
      <c r="AI789" s="123"/>
      <c r="AJ789" s="124"/>
      <c r="AK789" s="566"/>
      <c r="AL789" s="122" t="s">
        <v>306</v>
      </c>
      <c r="AM789" s="122"/>
      <c r="AN789" s="123"/>
      <c r="AO789" s="123"/>
      <c r="AP789" s="123"/>
      <c r="AQ789" s="123"/>
      <c r="AR789" s="123"/>
      <c r="AS789" s="123"/>
      <c r="AT789" s="123"/>
      <c r="AU789" s="123"/>
      <c r="AV789" s="123"/>
      <c r="AW789" s="123"/>
      <c r="AX789" s="123"/>
      <c r="AY789" s="123"/>
      <c r="AZ789" s="123"/>
      <c r="BA789" s="123"/>
      <c r="BB789" s="124"/>
      <c r="BC789" s="101"/>
      <c r="BD789" s="101"/>
      <c r="BE789" s="101"/>
      <c r="BF789" s="101"/>
      <c r="BG789" s="101"/>
      <c r="BH789" s="101"/>
      <c r="BI789" s="101"/>
      <c r="BJ789" s="101"/>
      <c r="BK789" s="101"/>
      <c r="BL789" s="101"/>
      <c r="BM789" s="101"/>
      <c r="BN789" s="101"/>
      <c r="BO789" s="101"/>
      <c r="BP789" s="101"/>
      <c r="BQ789" s="101"/>
      <c r="BR789" s="101"/>
      <c r="BS789" s="101"/>
      <c r="BT789" s="101"/>
    </row>
    <row r="790" spans="1:72" ht="12" customHeight="1">
      <c r="A790" s="120"/>
      <c r="B790" s="122" t="s">
        <v>307</v>
      </c>
      <c r="C790" s="122"/>
      <c r="D790" s="123"/>
      <c r="E790" s="123"/>
      <c r="F790" s="123"/>
      <c r="G790" s="123"/>
      <c r="H790" s="123"/>
      <c r="I790" s="123"/>
      <c r="J790" s="123"/>
      <c r="K790" s="123"/>
      <c r="L790" s="123"/>
      <c r="M790" s="123"/>
      <c r="N790" s="123"/>
      <c r="O790" s="123"/>
      <c r="P790" s="123"/>
      <c r="Q790" s="123"/>
      <c r="R790" s="124"/>
      <c r="S790" s="566"/>
      <c r="T790" s="122" t="s">
        <v>307</v>
      </c>
      <c r="U790" s="122"/>
      <c r="V790" s="123"/>
      <c r="W790" s="123"/>
      <c r="X790" s="123"/>
      <c r="Y790" s="123"/>
      <c r="Z790" s="123"/>
      <c r="AA790" s="123"/>
      <c r="AB790" s="123"/>
      <c r="AC790" s="123"/>
      <c r="AD790" s="123"/>
      <c r="AE790" s="123"/>
      <c r="AF790" s="123"/>
      <c r="AG790" s="123"/>
      <c r="AH790" s="123"/>
      <c r="AI790" s="123"/>
      <c r="AJ790" s="124"/>
      <c r="AK790" s="566"/>
      <c r="AL790" s="122" t="s">
        <v>307</v>
      </c>
      <c r="AM790" s="122"/>
      <c r="AN790" s="123"/>
      <c r="AO790" s="123"/>
      <c r="AP790" s="123"/>
      <c r="AQ790" s="123"/>
      <c r="AR790" s="123"/>
      <c r="AS790" s="123"/>
      <c r="AT790" s="123"/>
      <c r="AU790" s="123"/>
      <c r="AV790" s="123"/>
      <c r="AW790" s="123"/>
      <c r="AX790" s="123"/>
      <c r="AY790" s="123"/>
      <c r="AZ790" s="123"/>
      <c r="BA790" s="123"/>
      <c r="BB790" s="124"/>
      <c r="BC790" s="101"/>
      <c r="BD790" s="101"/>
      <c r="BE790" s="101"/>
      <c r="BF790" s="101"/>
      <c r="BG790" s="101"/>
      <c r="BH790" s="101"/>
      <c r="BI790" s="101"/>
      <c r="BJ790" s="101"/>
      <c r="BK790" s="101"/>
      <c r="BL790" s="101"/>
      <c r="BM790" s="101"/>
      <c r="BN790" s="101"/>
      <c r="BO790" s="101"/>
      <c r="BP790" s="101"/>
      <c r="BQ790" s="101"/>
      <c r="BR790" s="101"/>
      <c r="BS790" s="101"/>
      <c r="BT790" s="101"/>
    </row>
    <row r="791" spans="1:72" ht="12" customHeight="1">
      <c r="A791" s="120"/>
      <c r="B791" s="122" t="s">
        <v>308</v>
      </c>
      <c r="C791" s="157"/>
      <c r="D791" s="158"/>
      <c r="E791" s="158"/>
      <c r="F791" s="158"/>
      <c r="G791" s="158"/>
      <c r="H791" s="158"/>
      <c r="I791" s="158"/>
      <c r="J791" s="158"/>
      <c r="K791" s="158"/>
      <c r="L791" s="158"/>
      <c r="M791" s="158"/>
      <c r="N791" s="158"/>
      <c r="O791" s="158"/>
      <c r="P791" s="158"/>
      <c r="Q791" s="158"/>
      <c r="R791" s="159"/>
      <c r="S791" s="566"/>
      <c r="T791" s="122" t="s">
        <v>308</v>
      </c>
      <c r="U791" s="157"/>
      <c r="V791" s="158"/>
      <c r="W791" s="158"/>
      <c r="X791" s="158"/>
      <c r="Y791" s="158"/>
      <c r="Z791" s="158"/>
      <c r="AA791" s="158"/>
      <c r="AB791" s="158"/>
      <c r="AC791" s="158"/>
      <c r="AD791" s="158"/>
      <c r="AE791" s="158"/>
      <c r="AF791" s="158"/>
      <c r="AG791" s="158"/>
      <c r="AH791" s="158"/>
      <c r="AI791" s="158"/>
      <c r="AJ791" s="159"/>
      <c r="AK791" s="566"/>
      <c r="AL791" s="122" t="s">
        <v>308</v>
      </c>
      <c r="AM791" s="157"/>
      <c r="AN791" s="158"/>
      <c r="AO791" s="158"/>
      <c r="AP791" s="158"/>
      <c r="AQ791" s="158"/>
      <c r="AR791" s="158"/>
      <c r="AS791" s="158"/>
      <c r="AT791" s="158"/>
      <c r="AU791" s="158"/>
      <c r="AV791" s="158"/>
      <c r="AW791" s="158"/>
      <c r="AX791" s="158"/>
      <c r="AY791" s="158"/>
      <c r="AZ791" s="158"/>
      <c r="BA791" s="158"/>
      <c r="BB791" s="159"/>
      <c r="BC791" s="101"/>
      <c r="BD791" s="101"/>
      <c r="BE791" s="101"/>
      <c r="BF791" s="101"/>
      <c r="BG791" s="101"/>
      <c r="BH791" s="101"/>
      <c r="BI791" s="101"/>
      <c r="BJ791" s="101"/>
      <c r="BK791" s="101"/>
      <c r="BL791" s="101"/>
      <c r="BM791" s="101"/>
      <c r="BN791" s="101"/>
      <c r="BO791" s="101"/>
      <c r="BP791" s="101"/>
      <c r="BQ791" s="101"/>
      <c r="BR791" s="101"/>
      <c r="BS791" s="101"/>
      <c r="BT791" s="101"/>
    </row>
    <row r="792" spans="1:72" ht="12" customHeight="1">
      <c r="A792" s="120"/>
      <c r="B792" s="122" t="s">
        <v>309</v>
      </c>
      <c r="C792" s="157"/>
      <c r="D792" s="158"/>
      <c r="E792" s="158"/>
      <c r="F792" s="158"/>
      <c r="G792" s="158"/>
      <c r="H792" s="158"/>
      <c r="I792" s="158"/>
      <c r="J792" s="158"/>
      <c r="K792" s="158"/>
      <c r="L792" s="158"/>
      <c r="M792" s="158"/>
      <c r="N792" s="158"/>
      <c r="O792" s="158"/>
      <c r="P792" s="158"/>
      <c r="Q792" s="158"/>
      <c r="R792" s="159"/>
      <c r="S792" s="566"/>
      <c r="T792" s="122" t="s">
        <v>309</v>
      </c>
      <c r="U792" s="157"/>
      <c r="V792" s="158"/>
      <c r="W792" s="158"/>
      <c r="X792" s="158"/>
      <c r="Y792" s="158"/>
      <c r="Z792" s="158"/>
      <c r="AA792" s="158"/>
      <c r="AB792" s="158"/>
      <c r="AC792" s="158"/>
      <c r="AD792" s="158"/>
      <c r="AE792" s="158"/>
      <c r="AF792" s="158"/>
      <c r="AG792" s="158"/>
      <c r="AH792" s="158"/>
      <c r="AI792" s="158"/>
      <c r="AJ792" s="159"/>
      <c r="AK792" s="566"/>
      <c r="AL792" s="122" t="s">
        <v>309</v>
      </c>
      <c r="AM792" s="157"/>
      <c r="AN792" s="158"/>
      <c r="AO792" s="158"/>
      <c r="AP792" s="158"/>
      <c r="AQ792" s="158"/>
      <c r="AR792" s="158"/>
      <c r="AS792" s="158"/>
      <c r="AT792" s="158"/>
      <c r="AU792" s="158"/>
      <c r="AV792" s="158"/>
      <c r="AW792" s="158"/>
      <c r="AX792" s="158"/>
      <c r="AY792" s="158"/>
      <c r="AZ792" s="158"/>
      <c r="BA792" s="158"/>
      <c r="BB792" s="159"/>
      <c r="BC792" s="101"/>
      <c r="BD792" s="101"/>
      <c r="BE792" s="101"/>
      <c r="BF792" s="101"/>
      <c r="BG792" s="101"/>
      <c r="BH792" s="101"/>
      <c r="BI792" s="101"/>
      <c r="BJ792" s="101"/>
      <c r="BK792" s="101"/>
      <c r="BL792" s="101"/>
      <c r="BM792" s="101"/>
      <c r="BN792" s="101"/>
      <c r="BO792" s="101"/>
      <c r="BP792" s="101"/>
      <c r="BQ792" s="101"/>
      <c r="BR792" s="101"/>
      <c r="BS792" s="101"/>
      <c r="BT792" s="101"/>
    </row>
    <row r="793" spans="1:72" ht="12" customHeight="1">
      <c r="A793" s="120"/>
      <c r="B793" s="122" t="s">
        <v>48</v>
      </c>
      <c r="C793" s="157"/>
      <c r="D793" s="158"/>
      <c r="E793" s="158"/>
      <c r="F793" s="158"/>
      <c r="G793" s="158"/>
      <c r="H793" s="158"/>
      <c r="I793" s="158"/>
      <c r="J793" s="158"/>
      <c r="K793" s="158"/>
      <c r="L793" s="158"/>
      <c r="M793" s="158"/>
      <c r="N793" s="158"/>
      <c r="O793" s="158"/>
      <c r="P793" s="158"/>
      <c r="Q793" s="158"/>
      <c r="R793" s="159"/>
      <c r="S793" s="566"/>
      <c r="T793" s="122" t="s">
        <v>48</v>
      </c>
      <c r="U793" s="157"/>
      <c r="V793" s="158"/>
      <c r="W793" s="158"/>
      <c r="X793" s="158"/>
      <c r="Y793" s="158"/>
      <c r="Z793" s="158"/>
      <c r="AA793" s="158"/>
      <c r="AB793" s="158"/>
      <c r="AC793" s="158"/>
      <c r="AD793" s="158"/>
      <c r="AE793" s="158"/>
      <c r="AF793" s="158"/>
      <c r="AG793" s="158"/>
      <c r="AH793" s="158"/>
      <c r="AI793" s="158"/>
      <c r="AJ793" s="159"/>
      <c r="AK793" s="566"/>
      <c r="AL793" s="122" t="s">
        <v>48</v>
      </c>
      <c r="AM793" s="157"/>
      <c r="AN793" s="158"/>
      <c r="AO793" s="158"/>
      <c r="AP793" s="158"/>
      <c r="AQ793" s="158"/>
      <c r="AR793" s="158"/>
      <c r="AS793" s="158"/>
      <c r="AT793" s="158"/>
      <c r="AU793" s="158"/>
      <c r="AV793" s="158"/>
      <c r="AW793" s="158"/>
      <c r="AX793" s="158"/>
      <c r="AY793" s="158"/>
      <c r="AZ793" s="158"/>
      <c r="BA793" s="158"/>
      <c r="BB793" s="159"/>
      <c r="BC793" s="101"/>
      <c r="BD793" s="101"/>
      <c r="BE793" s="101"/>
      <c r="BF793" s="101"/>
      <c r="BG793" s="101"/>
      <c r="BH793" s="101"/>
      <c r="BI793" s="101"/>
      <c r="BJ793" s="101"/>
      <c r="BK793" s="101"/>
      <c r="BL793" s="101"/>
      <c r="BM793" s="101"/>
      <c r="BN793" s="101"/>
      <c r="BO793" s="101"/>
      <c r="BP793" s="101"/>
      <c r="BQ793" s="101"/>
      <c r="BR793" s="101"/>
      <c r="BS793" s="101"/>
      <c r="BT793" s="101"/>
    </row>
    <row r="794" spans="1:72" ht="12" customHeight="1">
      <c r="A794" s="120"/>
      <c r="B794" s="122" t="s">
        <v>49</v>
      </c>
      <c r="C794" s="157"/>
      <c r="D794" s="158"/>
      <c r="E794" s="158"/>
      <c r="F794" s="158"/>
      <c r="G794" s="158"/>
      <c r="H794" s="158"/>
      <c r="I794" s="158"/>
      <c r="J794" s="158"/>
      <c r="K794" s="158"/>
      <c r="L794" s="158"/>
      <c r="M794" s="158"/>
      <c r="N794" s="158"/>
      <c r="O794" s="158"/>
      <c r="P794" s="158"/>
      <c r="Q794" s="158"/>
      <c r="R794" s="159"/>
      <c r="S794" s="566"/>
      <c r="T794" s="122" t="s">
        <v>49</v>
      </c>
      <c r="U794" s="157"/>
      <c r="V794" s="158"/>
      <c r="W794" s="158"/>
      <c r="X794" s="158"/>
      <c r="Y794" s="158"/>
      <c r="Z794" s="158"/>
      <c r="AA794" s="158"/>
      <c r="AB794" s="158"/>
      <c r="AC794" s="158"/>
      <c r="AD794" s="158"/>
      <c r="AE794" s="158"/>
      <c r="AF794" s="158"/>
      <c r="AG794" s="158"/>
      <c r="AH794" s="158"/>
      <c r="AI794" s="158"/>
      <c r="AJ794" s="159"/>
      <c r="AK794" s="566"/>
      <c r="AL794" s="122" t="s">
        <v>49</v>
      </c>
      <c r="AM794" s="157"/>
      <c r="AN794" s="158"/>
      <c r="AO794" s="158"/>
      <c r="AP794" s="158"/>
      <c r="AQ794" s="158"/>
      <c r="AR794" s="158"/>
      <c r="AS794" s="158"/>
      <c r="AT794" s="158"/>
      <c r="AU794" s="158"/>
      <c r="AV794" s="158"/>
      <c r="AW794" s="158"/>
      <c r="AX794" s="158"/>
      <c r="AY794" s="158"/>
      <c r="AZ794" s="158"/>
      <c r="BA794" s="158"/>
      <c r="BB794" s="159"/>
      <c r="BC794" s="101"/>
      <c r="BD794" s="101"/>
      <c r="BE794" s="101"/>
      <c r="BF794" s="101"/>
      <c r="BG794" s="101"/>
      <c r="BH794" s="101"/>
      <c r="BI794" s="101"/>
      <c r="BJ794" s="101"/>
      <c r="BK794" s="101"/>
      <c r="BL794" s="101"/>
      <c r="BM794" s="101"/>
      <c r="BN794" s="101"/>
      <c r="BO794" s="101"/>
      <c r="BP794" s="101"/>
      <c r="BQ794" s="101"/>
      <c r="BR794" s="101"/>
      <c r="BS794" s="101"/>
      <c r="BT794" s="101"/>
    </row>
    <row r="795" spans="1:72" ht="12" customHeight="1">
      <c r="A795" s="120"/>
      <c r="B795" s="138" t="s">
        <v>310</v>
      </c>
      <c r="C795" s="126"/>
      <c r="D795" s="101"/>
      <c r="E795" s="101"/>
      <c r="F795" s="101"/>
      <c r="G795" s="101"/>
      <c r="H795" s="101"/>
      <c r="I795" s="101"/>
      <c r="J795" s="101"/>
      <c r="K795" s="101"/>
      <c r="L795" s="101"/>
      <c r="M795" s="101"/>
      <c r="N795" s="101"/>
      <c r="O795" s="101"/>
      <c r="P795" s="101"/>
      <c r="Q795" s="101"/>
      <c r="R795" s="128"/>
      <c r="S795" s="566"/>
      <c r="T795" s="138" t="s">
        <v>310</v>
      </c>
      <c r="U795" s="126"/>
      <c r="V795" s="101"/>
      <c r="W795" s="101"/>
      <c r="X795" s="101"/>
      <c r="Y795" s="101"/>
      <c r="Z795" s="101"/>
      <c r="AA795" s="101"/>
      <c r="AB795" s="101"/>
      <c r="AC795" s="101"/>
      <c r="AD795" s="101"/>
      <c r="AE795" s="101"/>
      <c r="AF795" s="101"/>
      <c r="AG795" s="101"/>
      <c r="AH795" s="101"/>
      <c r="AI795" s="101"/>
      <c r="AJ795" s="128"/>
      <c r="AK795" s="566"/>
      <c r="AL795" s="138" t="s">
        <v>310</v>
      </c>
      <c r="AM795" s="126"/>
      <c r="AN795" s="101"/>
      <c r="AO795" s="101"/>
      <c r="AP795" s="101"/>
      <c r="AQ795" s="101"/>
      <c r="AR795" s="101"/>
      <c r="AS795" s="101"/>
      <c r="AT795" s="101"/>
      <c r="AU795" s="101"/>
      <c r="AV795" s="101"/>
      <c r="AW795" s="101"/>
      <c r="AX795" s="101"/>
      <c r="AY795" s="101"/>
      <c r="AZ795" s="101"/>
      <c r="BA795" s="101"/>
      <c r="BB795" s="128"/>
      <c r="BC795" s="101"/>
      <c r="BD795" s="101"/>
      <c r="BE795" s="101"/>
      <c r="BF795" s="101"/>
      <c r="BG795" s="101"/>
      <c r="BH795" s="101"/>
      <c r="BI795" s="101"/>
      <c r="BJ795" s="101"/>
      <c r="BK795" s="101"/>
      <c r="BL795" s="101"/>
      <c r="BM795" s="101"/>
      <c r="BN795" s="101"/>
      <c r="BO795" s="101"/>
      <c r="BP795" s="101"/>
      <c r="BQ795" s="101"/>
      <c r="BR795" s="101"/>
      <c r="BS795" s="101"/>
      <c r="BT795" s="101"/>
    </row>
    <row r="796" spans="1:72" ht="12" customHeight="1">
      <c r="A796" s="120"/>
      <c r="B796" s="138" t="s">
        <v>311</v>
      </c>
      <c r="C796" s="126"/>
      <c r="D796" s="101"/>
      <c r="E796" s="101"/>
      <c r="F796" s="101"/>
      <c r="G796" s="101"/>
      <c r="H796" s="101"/>
      <c r="I796" s="101"/>
      <c r="J796" s="101"/>
      <c r="K796" s="101"/>
      <c r="L796" s="101"/>
      <c r="M796" s="101"/>
      <c r="N796" s="101"/>
      <c r="O796" s="101"/>
      <c r="P796" s="101"/>
      <c r="Q796" s="101"/>
      <c r="R796" s="128"/>
      <c r="S796" s="566"/>
      <c r="T796" s="138" t="s">
        <v>311</v>
      </c>
      <c r="U796" s="126"/>
      <c r="V796" s="101"/>
      <c r="W796" s="101"/>
      <c r="X796" s="101"/>
      <c r="Y796" s="101"/>
      <c r="Z796" s="101"/>
      <c r="AA796" s="101"/>
      <c r="AB796" s="101"/>
      <c r="AC796" s="101"/>
      <c r="AD796" s="101"/>
      <c r="AE796" s="101"/>
      <c r="AF796" s="101"/>
      <c r="AG796" s="101"/>
      <c r="AH796" s="101"/>
      <c r="AI796" s="101"/>
      <c r="AJ796" s="128"/>
      <c r="AK796" s="566"/>
      <c r="AL796" s="138" t="s">
        <v>311</v>
      </c>
      <c r="AM796" s="126"/>
      <c r="AN796" s="101"/>
      <c r="AO796" s="101"/>
      <c r="AP796" s="101"/>
      <c r="AQ796" s="101"/>
      <c r="AR796" s="101"/>
      <c r="AS796" s="101"/>
      <c r="AT796" s="101"/>
      <c r="AU796" s="101"/>
      <c r="AV796" s="101"/>
      <c r="AW796" s="101"/>
      <c r="AX796" s="101"/>
      <c r="AY796" s="101"/>
      <c r="AZ796" s="101"/>
      <c r="BA796" s="101"/>
      <c r="BB796" s="128"/>
      <c r="BC796" s="101"/>
      <c r="BD796" s="101"/>
      <c r="BE796" s="101"/>
      <c r="BF796" s="101"/>
      <c r="BG796" s="101"/>
      <c r="BH796" s="101"/>
      <c r="BI796" s="101"/>
      <c r="BJ796" s="101"/>
      <c r="BK796" s="101"/>
      <c r="BL796" s="101"/>
      <c r="BM796" s="101"/>
      <c r="BN796" s="101"/>
      <c r="BO796" s="101"/>
      <c r="BP796" s="101"/>
      <c r="BQ796" s="101"/>
      <c r="BR796" s="101"/>
      <c r="BS796" s="101"/>
      <c r="BT796" s="101"/>
    </row>
    <row r="797" spans="1:72" ht="12" customHeight="1">
      <c r="A797" s="120"/>
      <c r="B797" s="138" t="s">
        <v>312</v>
      </c>
      <c r="C797" s="126"/>
      <c r="D797" s="101"/>
      <c r="E797" s="101"/>
      <c r="F797" s="101"/>
      <c r="G797" s="101"/>
      <c r="H797" s="101"/>
      <c r="I797" s="101"/>
      <c r="J797" s="101"/>
      <c r="K797" s="101"/>
      <c r="L797" s="101"/>
      <c r="M797" s="101"/>
      <c r="N797" s="101"/>
      <c r="O797" s="101"/>
      <c r="P797" s="101"/>
      <c r="Q797" s="101"/>
      <c r="R797" s="128"/>
      <c r="S797" s="566"/>
      <c r="T797" s="138" t="s">
        <v>312</v>
      </c>
      <c r="U797" s="126"/>
      <c r="V797" s="101"/>
      <c r="W797" s="101"/>
      <c r="X797" s="101"/>
      <c r="Y797" s="101"/>
      <c r="Z797" s="101"/>
      <c r="AA797" s="101"/>
      <c r="AB797" s="101"/>
      <c r="AC797" s="101"/>
      <c r="AD797" s="101"/>
      <c r="AE797" s="101"/>
      <c r="AF797" s="101"/>
      <c r="AG797" s="101"/>
      <c r="AH797" s="101"/>
      <c r="AI797" s="101"/>
      <c r="AJ797" s="128"/>
      <c r="AK797" s="566"/>
      <c r="AL797" s="138" t="s">
        <v>312</v>
      </c>
      <c r="AM797" s="126"/>
      <c r="AN797" s="101"/>
      <c r="AO797" s="101"/>
      <c r="AP797" s="101"/>
      <c r="AQ797" s="101"/>
      <c r="AR797" s="101"/>
      <c r="AS797" s="101"/>
      <c r="AT797" s="101"/>
      <c r="AU797" s="101"/>
      <c r="AV797" s="101"/>
      <c r="AW797" s="101"/>
      <c r="AX797" s="101"/>
      <c r="AY797" s="101"/>
      <c r="AZ797" s="101"/>
      <c r="BA797" s="101"/>
      <c r="BB797" s="128"/>
      <c r="BC797" s="101"/>
      <c r="BD797" s="101"/>
      <c r="BE797" s="101"/>
      <c r="BF797" s="101"/>
      <c r="BG797" s="101"/>
      <c r="BH797" s="101"/>
      <c r="BI797" s="101"/>
      <c r="BJ797" s="101"/>
      <c r="BK797" s="101"/>
      <c r="BL797" s="101"/>
      <c r="BM797" s="101"/>
      <c r="BN797" s="101"/>
      <c r="BO797" s="101"/>
      <c r="BP797" s="101"/>
      <c r="BQ797" s="101"/>
      <c r="BR797" s="101"/>
      <c r="BS797" s="101"/>
      <c r="BT797" s="101"/>
    </row>
    <row r="798" spans="1:72" ht="12" customHeight="1">
      <c r="A798" s="120"/>
      <c r="B798" s="138" t="s">
        <v>313</v>
      </c>
      <c r="C798" s="126"/>
      <c r="D798" s="101"/>
      <c r="E798" s="101"/>
      <c r="F798" s="101"/>
      <c r="G798" s="101"/>
      <c r="H798" s="101"/>
      <c r="I798" s="101"/>
      <c r="J798" s="101"/>
      <c r="K798" s="101"/>
      <c r="L798" s="101"/>
      <c r="M798" s="101"/>
      <c r="N798" s="101"/>
      <c r="O798" s="101"/>
      <c r="P798" s="101"/>
      <c r="Q798" s="101"/>
      <c r="R798" s="128"/>
      <c r="S798" s="566"/>
      <c r="T798" s="138" t="s">
        <v>313</v>
      </c>
      <c r="U798" s="126"/>
      <c r="V798" s="101"/>
      <c r="W798" s="101"/>
      <c r="X798" s="101"/>
      <c r="Y798" s="101"/>
      <c r="Z798" s="101"/>
      <c r="AA798" s="101"/>
      <c r="AB798" s="101"/>
      <c r="AC798" s="101"/>
      <c r="AD798" s="101"/>
      <c r="AE798" s="101"/>
      <c r="AF798" s="101"/>
      <c r="AG798" s="101"/>
      <c r="AH798" s="101"/>
      <c r="AI798" s="101"/>
      <c r="AJ798" s="128"/>
      <c r="AK798" s="566"/>
      <c r="AL798" s="138" t="s">
        <v>313</v>
      </c>
      <c r="AM798" s="126"/>
      <c r="AN798" s="101"/>
      <c r="AO798" s="101"/>
      <c r="AP798" s="101"/>
      <c r="AQ798" s="101"/>
      <c r="AR798" s="101"/>
      <c r="AS798" s="101"/>
      <c r="AT798" s="101"/>
      <c r="AU798" s="101"/>
      <c r="AV798" s="101"/>
      <c r="AW798" s="101"/>
      <c r="AX798" s="101"/>
      <c r="AY798" s="101"/>
      <c r="AZ798" s="101"/>
      <c r="BA798" s="101"/>
      <c r="BB798" s="128"/>
      <c r="BC798" s="101"/>
      <c r="BD798" s="101"/>
      <c r="BE798" s="101"/>
      <c r="BF798" s="101"/>
      <c r="BG798" s="101"/>
      <c r="BH798" s="101"/>
      <c r="BI798" s="101"/>
      <c r="BJ798" s="101"/>
      <c r="BK798" s="101"/>
      <c r="BL798" s="101"/>
      <c r="BM798" s="101"/>
      <c r="BN798" s="101"/>
      <c r="BO798" s="101"/>
      <c r="BP798" s="101"/>
      <c r="BQ798" s="101"/>
      <c r="BR798" s="101"/>
      <c r="BS798" s="101"/>
      <c r="BT798" s="101"/>
    </row>
    <row r="799" spans="1:72" ht="12" customHeight="1">
      <c r="A799" s="120"/>
      <c r="B799" s="121" t="s">
        <v>37</v>
      </c>
      <c r="C799" s="122"/>
      <c r="D799" s="123"/>
      <c r="E799" s="123"/>
      <c r="F799" s="123"/>
      <c r="G799" s="123"/>
      <c r="H799" s="123"/>
      <c r="I799" s="123"/>
      <c r="J799" s="123"/>
      <c r="K799" s="123"/>
      <c r="L799" s="123"/>
      <c r="M799" s="123"/>
      <c r="N799" s="123"/>
      <c r="O799" s="123"/>
      <c r="P799" s="123"/>
      <c r="Q799" s="123"/>
      <c r="R799" s="124"/>
      <c r="S799" s="566"/>
      <c r="T799" s="121" t="s">
        <v>37</v>
      </c>
      <c r="U799" s="122"/>
      <c r="V799" s="123"/>
      <c r="W799" s="123"/>
      <c r="X799" s="123"/>
      <c r="Y799" s="123"/>
      <c r="Z799" s="123"/>
      <c r="AA799" s="123"/>
      <c r="AB799" s="123"/>
      <c r="AC799" s="123"/>
      <c r="AD799" s="123"/>
      <c r="AE799" s="123"/>
      <c r="AF799" s="123"/>
      <c r="AG799" s="123"/>
      <c r="AH799" s="123"/>
      <c r="AI799" s="123"/>
      <c r="AJ799" s="124"/>
      <c r="AK799" s="566"/>
      <c r="AL799" s="121" t="s">
        <v>37</v>
      </c>
      <c r="AM799" s="122"/>
      <c r="AN799" s="123"/>
      <c r="AO799" s="123"/>
      <c r="AP799" s="123"/>
      <c r="AQ799" s="123"/>
      <c r="AR799" s="123"/>
      <c r="AS799" s="123"/>
      <c r="AT799" s="123"/>
      <c r="AU799" s="123"/>
      <c r="AV799" s="123"/>
      <c r="AW799" s="123"/>
      <c r="AX799" s="123"/>
      <c r="AY799" s="123"/>
      <c r="AZ799" s="123"/>
      <c r="BA799" s="123"/>
      <c r="BB799" s="124"/>
      <c r="BC799" s="101"/>
      <c r="BD799" s="101"/>
      <c r="BE799" s="101"/>
      <c r="BF799" s="101"/>
      <c r="BG799" s="101"/>
      <c r="BH799" s="101"/>
      <c r="BI799" s="101"/>
      <c r="BJ799" s="101"/>
      <c r="BK799" s="101"/>
      <c r="BL799" s="101"/>
      <c r="BM799" s="101"/>
      <c r="BN799" s="101"/>
      <c r="BO799" s="101"/>
      <c r="BP799" s="101"/>
      <c r="BQ799" s="101"/>
      <c r="BR799" s="101"/>
      <c r="BS799" s="101"/>
      <c r="BT799" s="101"/>
    </row>
    <row r="800" spans="1:72" ht="12" customHeight="1">
      <c r="A800" s="120"/>
      <c r="B800" s="121" t="s">
        <v>38</v>
      </c>
      <c r="C800" s="122"/>
      <c r="D800" s="123"/>
      <c r="E800" s="123"/>
      <c r="F800" s="123"/>
      <c r="G800" s="123"/>
      <c r="H800" s="123"/>
      <c r="I800" s="123"/>
      <c r="J800" s="123"/>
      <c r="K800" s="123"/>
      <c r="L800" s="123"/>
      <c r="M800" s="123"/>
      <c r="N800" s="123"/>
      <c r="O800" s="123"/>
      <c r="P800" s="123"/>
      <c r="Q800" s="123"/>
      <c r="R800" s="124"/>
      <c r="S800" s="566"/>
      <c r="T800" s="121" t="s">
        <v>38</v>
      </c>
      <c r="U800" s="122"/>
      <c r="V800" s="123"/>
      <c r="W800" s="123"/>
      <c r="X800" s="123"/>
      <c r="Y800" s="123"/>
      <c r="Z800" s="123"/>
      <c r="AA800" s="123"/>
      <c r="AB800" s="123"/>
      <c r="AC800" s="123"/>
      <c r="AD800" s="123"/>
      <c r="AE800" s="123"/>
      <c r="AF800" s="123"/>
      <c r="AG800" s="123"/>
      <c r="AH800" s="123"/>
      <c r="AI800" s="123"/>
      <c r="AJ800" s="124"/>
      <c r="AK800" s="566"/>
      <c r="AL800" s="121" t="s">
        <v>38</v>
      </c>
      <c r="AM800" s="122"/>
      <c r="AN800" s="123"/>
      <c r="AO800" s="123"/>
      <c r="AP800" s="123"/>
      <c r="AQ800" s="123"/>
      <c r="AR800" s="123"/>
      <c r="AS800" s="123"/>
      <c r="AT800" s="123"/>
      <c r="AU800" s="123"/>
      <c r="AV800" s="123"/>
      <c r="AW800" s="123"/>
      <c r="AX800" s="123"/>
      <c r="AY800" s="123"/>
      <c r="AZ800" s="123"/>
      <c r="BA800" s="123"/>
      <c r="BB800" s="124"/>
      <c r="BC800" s="101"/>
      <c r="BD800" s="101"/>
      <c r="BE800" s="101"/>
      <c r="BF800" s="101"/>
      <c r="BG800" s="101"/>
      <c r="BH800" s="101"/>
      <c r="BI800" s="101"/>
      <c r="BJ800" s="101"/>
      <c r="BK800" s="101"/>
      <c r="BL800" s="101"/>
      <c r="BM800" s="101"/>
      <c r="BN800" s="101"/>
      <c r="BO800" s="101"/>
      <c r="BP800" s="101"/>
      <c r="BQ800" s="101"/>
      <c r="BR800" s="101"/>
      <c r="BS800" s="101"/>
      <c r="BT800" s="101"/>
    </row>
    <row r="801" spans="1:72" ht="12" customHeight="1">
      <c r="A801" s="120"/>
      <c r="B801" s="121" t="s">
        <v>39</v>
      </c>
      <c r="C801" s="122"/>
      <c r="D801" s="123"/>
      <c r="E801" s="123"/>
      <c r="F801" s="123"/>
      <c r="G801" s="123"/>
      <c r="H801" s="123"/>
      <c r="I801" s="123"/>
      <c r="J801" s="123"/>
      <c r="K801" s="123"/>
      <c r="L801" s="123"/>
      <c r="M801" s="123"/>
      <c r="N801" s="123"/>
      <c r="O801" s="123"/>
      <c r="P801" s="123"/>
      <c r="Q801" s="123"/>
      <c r="R801" s="124"/>
      <c r="S801" s="566"/>
      <c r="T801" s="121" t="s">
        <v>39</v>
      </c>
      <c r="U801" s="122"/>
      <c r="V801" s="123"/>
      <c r="W801" s="123"/>
      <c r="X801" s="123"/>
      <c r="Y801" s="123"/>
      <c r="Z801" s="123"/>
      <c r="AA801" s="123"/>
      <c r="AB801" s="123"/>
      <c r="AC801" s="123"/>
      <c r="AD801" s="123"/>
      <c r="AE801" s="123"/>
      <c r="AF801" s="123"/>
      <c r="AG801" s="123"/>
      <c r="AH801" s="123"/>
      <c r="AI801" s="123"/>
      <c r="AJ801" s="124"/>
      <c r="AK801" s="566"/>
      <c r="AL801" s="121" t="s">
        <v>39</v>
      </c>
      <c r="AM801" s="122"/>
      <c r="AN801" s="123"/>
      <c r="AO801" s="123"/>
      <c r="AP801" s="123"/>
      <c r="AQ801" s="123"/>
      <c r="AR801" s="123"/>
      <c r="AS801" s="123"/>
      <c r="AT801" s="123"/>
      <c r="AU801" s="123"/>
      <c r="AV801" s="123"/>
      <c r="AW801" s="123"/>
      <c r="AX801" s="123"/>
      <c r="AY801" s="123"/>
      <c r="AZ801" s="123"/>
      <c r="BA801" s="123"/>
      <c r="BB801" s="124"/>
      <c r="BC801" s="101"/>
      <c r="BD801" s="101"/>
      <c r="BE801" s="101"/>
      <c r="BF801" s="101"/>
      <c r="BG801" s="101"/>
      <c r="BH801" s="101"/>
      <c r="BI801" s="101"/>
      <c r="BJ801" s="101"/>
      <c r="BK801" s="101"/>
      <c r="BL801" s="101"/>
      <c r="BM801" s="101"/>
      <c r="BN801" s="101"/>
      <c r="BO801" s="101"/>
      <c r="BP801" s="101"/>
      <c r="BQ801" s="101"/>
      <c r="BR801" s="101"/>
      <c r="BS801" s="101"/>
      <c r="BT801" s="101"/>
    </row>
    <row r="802" spans="1:72" ht="12" customHeight="1">
      <c r="A802" s="120"/>
      <c r="B802" s="121" t="s">
        <v>40</v>
      </c>
      <c r="C802" s="122"/>
      <c r="D802" s="123"/>
      <c r="E802" s="123"/>
      <c r="F802" s="123"/>
      <c r="G802" s="123"/>
      <c r="H802" s="123"/>
      <c r="I802" s="123"/>
      <c r="J802" s="123"/>
      <c r="K802" s="123"/>
      <c r="L802" s="123"/>
      <c r="M802" s="123"/>
      <c r="N802" s="123"/>
      <c r="O802" s="123"/>
      <c r="P802" s="123"/>
      <c r="Q802" s="123"/>
      <c r="R802" s="124"/>
      <c r="S802" s="566"/>
      <c r="T802" s="121" t="s">
        <v>40</v>
      </c>
      <c r="U802" s="122"/>
      <c r="V802" s="123"/>
      <c r="W802" s="123"/>
      <c r="X802" s="123"/>
      <c r="Y802" s="123"/>
      <c r="Z802" s="123"/>
      <c r="AA802" s="123"/>
      <c r="AB802" s="123"/>
      <c r="AC802" s="123"/>
      <c r="AD802" s="123"/>
      <c r="AE802" s="123"/>
      <c r="AF802" s="123"/>
      <c r="AG802" s="123"/>
      <c r="AH802" s="123"/>
      <c r="AI802" s="123"/>
      <c r="AJ802" s="124"/>
      <c r="AK802" s="566"/>
      <c r="AL802" s="121" t="s">
        <v>40</v>
      </c>
      <c r="AM802" s="122"/>
      <c r="AN802" s="123"/>
      <c r="AO802" s="123"/>
      <c r="AP802" s="123"/>
      <c r="AQ802" s="123"/>
      <c r="AR802" s="123"/>
      <c r="AS802" s="123"/>
      <c r="AT802" s="123"/>
      <c r="AU802" s="123"/>
      <c r="AV802" s="123"/>
      <c r="AW802" s="123"/>
      <c r="AX802" s="123"/>
      <c r="AY802" s="123"/>
      <c r="AZ802" s="123"/>
      <c r="BA802" s="123"/>
      <c r="BB802" s="124"/>
      <c r="BC802" s="101"/>
      <c r="BD802" s="101"/>
      <c r="BE802" s="101"/>
      <c r="BF802" s="101"/>
      <c r="BG802" s="101"/>
      <c r="BH802" s="101"/>
      <c r="BI802" s="101"/>
      <c r="BJ802" s="101"/>
      <c r="BK802" s="101"/>
      <c r="BL802" s="101"/>
      <c r="BM802" s="101"/>
      <c r="BN802" s="101"/>
      <c r="BO802" s="101"/>
      <c r="BP802" s="101"/>
      <c r="BQ802" s="101"/>
      <c r="BR802" s="101"/>
      <c r="BS802" s="101"/>
      <c r="BT802" s="101"/>
    </row>
    <row r="803" spans="1:72" ht="12" customHeight="1">
      <c r="A803" s="129"/>
      <c r="B803" s="308" t="s">
        <v>41</v>
      </c>
      <c r="C803" s="309"/>
      <c r="D803" s="310"/>
      <c r="E803" s="310"/>
      <c r="F803" s="310"/>
      <c r="G803" s="310"/>
      <c r="H803" s="310"/>
      <c r="I803" s="310"/>
      <c r="J803" s="310"/>
      <c r="K803" s="310">
        <f>SUM(AC803,AU803)</f>
        <v>2</v>
      </c>
      <c r="L803" s="310"/>
      <c r="M803" s="310"/>
      <c r="N803" s="310"/>
      <c r="O803" s="310"/>
      <c r="P803" s="310"/>
      <c r="Q803" s="310"/>
      <c r="R803" s="311"/>
      <c r="S803" s="567"/>
      <c r="T803" s="308" t="s">
        <v>41</v>
      </c>
      <c r="U803" s="309"/>
      <c r="V803" s="310"/>
      <c r="W803" s="310"/>
      <c r="X803" s="310"/>
      <c r="Y803" s="310"/>
      <c r="Z803" s="310"/>
      <c r="AA803" s="310"/>
      <c r="AB803" s="310"/>
      <c r="AC803" s="310"/>
      <c r="AD803" s="310"/>
      <c r="AE803" s="310"/>
      <c r="AF803" s="310"/>
      <c r="AG803" s="310"/>
      <c r="AH803" s="310"/>
      <c r="AI803" s="310"/>
      <c r="AJ803" s="311"/>
      <c r="AK803" s="567"/>
      <c r="AL803" s="308" t="s">
        <v>41</v>
      </c>
      <c r="AM803" s="309"/>
      <c r="AN803" s="310"/>
      <c r="AO803" s="310"/>
      <c r="AP803" s="310"/>
      <c r="AQ803" s="310"/>
      <c r="AR803" s="310"/>
      <c r="AS803" s="310"/>
      <c r="AT803" s="310"/>
      <c r="AU803" s="310">
        <v>2</v>
      </c>
      <c r="AV803" s="310"/>
      <c r="AW803" s="310"/>
      <c r="AX803" s="310"/>
      <c r="AY803" s="310"/>
      <c r="AZ803" s="310"/>
      <c r="BA803" s="310"/>
      <c r="BB803" s="311"/>
      <c r="BC803" s="101"/>
      <c r="BD803" s="101"/>
      <c r="BE803" s="101"/>
      <c r="BF803" s="101"/>
      <c r="BG803" s="101"/>
      <c r="BH803" s="101"/>
      <c r="BI803" s="101"/>
      <c r="BJ803" s="101"/>
      <c r="BK803" s="101"/>
      <c r="BL803" s="101"/>
      <c r="BM803" s="101"/>
      <c r="BN803" s="101"/>
      <c r="BO803" s="101"/>
      <c r="BP803" s="101"/>
      <c r="BQ803" s="101"/>
      <c r="BR803" s="101"/>
      <c r="BS803" s="101"/>
      <c r="BT803" s="101"/>
    </row>
    <row r="804" spans="1:72" ht="12" customHeight="1">
      <c r="A804" s="312"/>
      <c r="B804" s="204"/>
      <c r="C804" s="101"/>
      <c r="D804" s="101"/>
      <c r="E804" s="101"/>
      <c r="F804" s="101"/>
      <c r="G804" s="101"/>
      <c r="H804" s="101"/>
      <c r="I804" s="101"/>
      <c r="J804" s="101"/>
      <c r="K804" s="101"/>
      <c r="L804" s="101"/>
      <c r="M804" s="101"/>
      <c r="N804" s="101"/>
      <c r="O804" s="101"/>
      <c r="P804" s="101"/>
      <c r="Q804" s="101"/>
      <c r="R804" s="101"/>
      <c r="S804" s="203"/>
      <c r="T804" s="204"/>
      <c r="U804" s="101"/>
      <c r="V804" s="101"/>
      <c r="W804" s="101"/>
      <c r="X804" s="101"/>
      <c r="Y804" s="101"/>
      <c r="Z804" s="101"/>
      <c r="AA804" s="101"/>
      <c r="AB804" s="101"/>
      <c r="AC804" s="101"/>
      <c r="AD804" s="101"/>
      <c r="AE804" s="101"/>
      <c r="AF804" s="101"/>
      <c r="AG804" s="101"/>
      <c r="AH804" s="101"/>
      <c r="AI804" s="101"/>
      <c r="AJ804" s="101"/>
      <c r="AK804" s="203"/>
      <c r="AL804" s="204"/>
      <c r="AM804" s="101"/>
      <c r="AN804" s="101"/>
      <c r="AO804" s="101"/>
      <c r="AP804" s="101"/>
      <c r="AQ804" s="101"/>
      <c r="AR804" s="101"/>
      <c r="AS804" s="101"/>
      <c r="AT804" s="101"/>
      <c r="AU804" s="101"/>
      <c r="AV804" s="101"/>
      <c r="AW804" s="101"/>
      <c r="AX804" s="101"/>
      <c r="AY804" s="101"/>
      <c r="AZ804" s="101"/>
      <c r="BA804" s="101"/>
      <c r="BB804" s="101"/>
      <c r="BC804" s="101"/>
      <c r="BD804" s="101"/>
      <c r="BE804" s="101"/>
      <c r="BF804" s="101"/>
      <c r="BG804" s="101"/>
      <c r="BH804" s="101"/>
      <c r="BI804" s="101"/>
      <c r="BJ804" s="101"/>
      <c r="BK804" s="101"/>
      <c r="BL804" s="101"/>
      <c r="BM804" s="101"/>
      <c r="BN804" s="101"/>
      <c r="BO804" s="101"/>
      <c r="BP804" s="101"/>
      <c r="BQ804" s="101"/>
      <c r="BR804" s="101"/>
      <c r="BS804" s="101"/>
      <c r="BT804" s="101"/>
    </row>
    <row r="805" spans="1:72" ht="12" customHeight="1">
      <c r="A805" s="312"/>
      <c r="B805" s="204"/>
      <c r="C805" s="101"/>
      <c r="D805" s="101"/>
      <c r="E805" s="101"/>
      <c r="F805" s="101"/>
      <c r="G805" s="101"/>
      <c r="H805" s="101"/>
      <c r="I805" s="101"/>
      <c r="J805" s="101"/>
      <c r="K805" s="101"/>
      <c r="L805" s="101"/>
      <c r="M805" s="101"/>
      <c r="N805" s="101"/>
      <c r="O805" s="101"/>
      <c r="P805" s="101"/>
      <c r="Q805" s="101"/>
      <c r="R805" s="101"/>
      <c r="S805" s="203"/>
      <c r="T805" s="204"/>
      <c r="U805" s="101"/>
      <c r="V805" s="101"/>
      <c r="W805" s="101"/>
      <c r="X805" s="101"/>
      <c r="Y805" s="101"/>
      <c r="Z805" s="101"/>
      <c r="AA805" s="101"/>
      <c r="AB805" s="101"/>
      <c r="AC805" s="101"/>
      <c r="AD805" s="101"/>
      <c r="AE805" s="101"/>
      <c r="AF805" s="101"/>
      <c r="AG805" s="101"/>
      <c r="AH805" s="101"/>
      <c r="AI805" s="101"/>
      <c r="AJ805" s="101"/>
      <c r="AK805" s="203"/>
      <c r="AL805" s="204"/>
      <c r="AM805" s="101"/>
      <c r="AN805" s="101"/>
      <c r="AO805" s="101"/>
      <c r="AP805" s="101"/>
      <c r="AQ805" s="101"/>
      <c r="AR805" s="101"/>
      <c r="AS805" s="101"/>
      <c r="AT805" s="101"/>
      <c r="AU805" s="101"/>
      <c r="AV805" s="101"/>
      <c r="AW805" s="101"/>
      <c r="AX805" s="101"/>
      <c r="AY805" s="101"/>
      <c r="AZ805" s="101"/>
      <c r="BA805" s="101"/>
      <c r="BB805" s="101"/>
      <c r="BC805" s="101"/>
      <c r="BD805" s="101"/>
      <c r="BE805" s="101"/>
      <c r="BF805" s="101"/>
      <c r="BG805" s="101"/>
      <c r="BH805" s="101"/>
      <c r="BI805" s="101"/>
      <c r="BJ805" s="101"/>
      <c r="BK805" s="101"/>
      <c r="BL805" s="101"/>
      <c r="BM805" s="101"/>
      <c r="BN805" s="101"/>
      <c r="BO805" s="101"/>
      <c r="BP805" s="101"/>
      <c r="BQ805" s="101"/>
      <c r="BR805" s="101"/>
      <c r="BS805" s="101"/>
      <c r="BT805" s="101"/>
    </row>
    <row r="806" spans="1:72" ht="12" customHeight="1">
      <c r="A806" s="312"/>
      <c r="B806" s="204"/>
      <c r="C806" s="101"/>
      <c r="D806" s="101"/>
      <c r="E806" s="101"/>
      <c r="F806" s="101"/>
      <c r="G806" s="101"/>
      <c r="H806" s="101"/>
      <c r="I806" s="101"/>
      <c r="J806" s="101"/>
      <c r="K806" s="101"/>
      <c r="L806" s="101"/>
      <c r="M806" s="101"/>
      <c r="N806" s="101"/>
      <c r="O806" s="101"/>
      <c r="P806" s="101"/>
      <c r="Q806" s="101"/>
      <c r="R806" s="101"/>
      <c r="S806" s="203"/>
      <c r="T806" s="204"/>
      <c r="U806" s="101"/>
      <c r="V806" s="101"/>
      <c r="W806" s="101"/>
      <c r="X806" s="101"/>
      <c r="Y806" s="101"/>
      <c r="Z806" s="101"/>
      <c r="AA806" s="101"/>
      <c r="AB806" s="101"/>
      <c r="AC806" s="101"/>
      <c r="AD806" s="101"/>
      <c r="AE806" s="101"/>
      <c r="AF806" s="101"/>
      <c r="AG806" s="101"/>
      <c r="AH806" s="101"/>
      <c r="AI806" s="101"/>
      <c r="AJ806" s="101"/>
      <c r="AK806" s="203"/>
      <c r="AL806" s="204"/>
      <c r="AM806" s="101"/>
      <c r="AN806" s="101"/>
      <c r="AO806" s="101"/>
      <c r="AP806" s="101"/>
      <c r="AQ806" s="101"/>
      <c r="AR806" s="101"/>
      <c r="AS806" s="101"/>
      <c r="AT806" s="101"/>
      <c r="AU806" s="101"/>
      <c r="AV806" s="101"/>
      <c r="AW806" s="101"/>
      <c r="AX806" s="101"/>
      <c r="AY806" s="101"/>
      <c r="AZ806" s="101"/>
      <c r="BA806" s="101"/>
      <c r="BB806" s="101"/>
      <c r="BC806" s="101"/>
      <c r="BD806" s="101"/>
      <c r="BE806" s="101"/>
      <c r="BF806" s="101"/>
      <c r="BG806" s="101"/>
      <c r="BH806" s="101"/>
      <c r="BI806" s="101"/>
      <c r="BJ806" s="101"/>
      <c r="BK806" s="101"/>
      <c r="BL806" s="101"/>
      <c r="BM806" s="101"/>
      <c r="BN806" s="101"/>
      <c r="BO806" s="101"/>
      <c r="BP806" s="101"/>
      <c r="BQ806" s="101"/>
      <c r="BR806" s="101"/>
      <c r="BS806" s="101"/>
      <c r="BT806" s="101"/>
    </row>
    <row r="807" spans="1:72" ht="12" customHeight="1">
      <c r="A807" s="312"/>
      <c r="B807" s="204"/>
      <c r="C807" s="101"/>
      <c r="D807" s="101"/>
      <c r="E807" s="101"/>
      <c r="F807" s="101"/>
      <c r="G807" s="101"/>
      <c r="H807" s="101"/>
      <c r="I807" s="101"/>
      <c r="J807" s="101"/>
      <c r="K807" s="101"/>
      <c r="L807" s="101"/>
      <c r="M807" s="101"/>
      <c r="N807" s="101"/>
      <c r="O807" s="101"/>
      <c r="P807" s="101"/>
      <c r="Q807" s="101"/>
      <c r="R807" s="101"/>
      <c r="S807" s="203"/>
      <c r="T807" s="204"/>
      <c r="U807" s="101"/>
      <c r="V807" s="101"/>
      <c r="W807" s="101"/>
      <c r="X807" s="101"/>
      <c r="Y807" s="101"/>
      <c r="Z807" s="101"/>
      <c r="AA807" s="101"/>
      <c r="AB807" s="101"/>
      <c r="AC807" s="101"/>
      <c r="AD807" s="101"/>
      <c r="AE807" s="101"/>
      <c r="AF807" s="101"/>
      <c r="AG807" s="101"/>
      <c r="AH807" s="101"/>
      <c r="AI807" s="101"/>
      <c r="AJ807" s="101"/>
      <c r="AK807" s="203"/>
      <c r="AL807" s="204"/>
      <c r="AM807" s="101"/>
      <c r="AN807" s="101"/>
      <c r="AO807" s="101"/>
      <c r="AP807" s="101"/>
      <c r="AQ807" s="101"/>
      <c r="AR807" s="101"/>
      <c r="AS807" s="101"/>
      <c r="AT807" s="101"/>
      <c r="AU807" s="101"/>
      <c r="AV807" s="101"/>
      <c r="AW807" s="101"/>
      <c r="AX807" s="101"/>
      <c r="AY807" s="101"/>
      <c r="AZ807" s="101"/>
      <c r="BA807" s="101"/>
      <c r="BB807" s="101"/>
      <c r="BC807" s="101"/>
      <c r="BD807" s="101"/>
      <c r="BE807" s="101"/>
      <c r="BF807" s="101"/>
      <c r="BG807" s="101"/>
      <c r="BH807" s="101"/>
      <c r="BI807" s="101"/>
      <c r="BJ807" s="101"/>
      <c r="BK807" s="101"/>
      <c r="BL807" s="101"/>
      <c r="BM807" s="101"/>
      <c r="BN807" s="101"/>
      <c r="BO807" s="101"/>
      <c r="BP807" s="101"/>
      <c r="BQ807" s="101"/>
      <c r="BR807" s="101"/>
      <c r="BS807" s="101"/>
      <c r="BT807" s="101"/>
    </row>
    <row r="808" spans="1:72" ht="12" customHeight="1">
      <c r="A808" s="312"/>
      <c r="B808" s="204"/>
      <c r="C808" s="101"/>
      <c r="D808" s="101"/>
      <c r="E808" s="101"/>
      <c r="F808" s="101"/>
      <c r="G808" s="101"/>
      <c r="H808" s="101"/>
      <c r="I808" s="101"/>
      <c r="J808" s="101"/>
      <c r="K808" s="101"/>
      <c r="L808" s="101"/>
      <c r="M808" s="101"/>
      <c r="N808" s="101"/>
      <c r="O808" s="101"/>
      <c r="P808" s="101"/>
      <c r="Q808" s="101"/>
      <c r="R808" s="101"/>
      <c r="S808" s="203"/>
      <c r="T808" s="204"/>
      <c r="U808" s="101"/>
      <c r="V808" s="101"/>
      <c r="W808" s="101"/>
      <c r="X808" s="101"/>
      <c r="Y808" s="101"/>
      <c r="Z808" s="101"/>
      <c r="AA808" s="101"/>
      <c r="AB808" s="101"/>
      <c r="AC808" s="101"/>
      <c r="AD808" s="101"/>
      <c r="AE808" s="101"/>
      <c r="AF808" s="101"/>
      <c r="AG808" s="101"/>
      <c r="AH808" s="101"/>
      <c r="AI808" s="101"/>
      <c r="AJ808" s="101"/>
      <c r="AK808" s="203"/>
      <c r="AL808" s="204"/>
      <c r="AM808" s="101"/>
      <c r="AN808" s="101"/>
      <c r="AO808" s="101"/>
      <c r="AP808" s="101"/>
      <c r="AQ808" s="101"/>
      <c r="AR808" s="101"/>
      <c r="AS808" s="101"/>
      <c r="AT808" s="101"/>
      <c r="AU808" s="101"/>
      <c r="AV808" s="101"/>
      <c r="AW808" s="101"/>
      <c r="AX808" s="101"/>
      <c r="AY808" s="101"/>
      <c r="AZ808" s="101"/>
      <c r="BA808" s="101"/>
      <c r="BB808" s="101"/>
      <c r="BC808" s="101"/>
      <c r="BD808" s="101"/>
      <c r="BE808" s="101"/>
      <c r="BF808" s="101"/>
      <c r="BG808" s="101"/>
      <c r="BH808" s="101"/>
      <c r="BI808" s="101"/>
      <c r="BJ808" s="101"/>
      <c r="BK808" s="101"/>
      <c r="BL808" s="101"/>
      <c r="BM808" s="101"/>
      <c r="BN808" s="101"/>
      <c r="BO808" s="101"/>
      <c r="BP808" s="101"/>
      <c r="BQ808" s="101"/>
      <c r="BR808" s="101"/>
      <c r="BS808" s="101"/>
      <c r="BT808" s="101"/>
    </row>
    <row r="809" spans="1:72" ht="12" customHeight="1">
      <c r="A809" s="312"/>
      <c r="B809" s="204"/>
      <c r="C809" s="101"/>
      <c r="D809" s="101"/>
      <c r="E809" s="101"/>
      <c r="F809" s="101"/>
      <c r="G809" s="101"/>
      <c r="H809" s="101"/>
      <c r="I809" s="101"/>
      <c r="J809" s="101"/>
      <c r="K809" s="101"/>
      <c r="L809" s="101"/>
      <c r="M809" s="101"/>
      <c r="N809" s="101"/>
      <c r="O809" s="101"/>
      <c r="P809" s="101"/>
      <c r="Q809" s="101"/>
      <c r="R809" s="101"/>
      <c r="S809" s="203"/>
      <c r="T809" s="204"/>
      <c r="U809" s="101"/>
      <c r="V809" s="101"/>
      <c r="W809" s="101"/>
      <c r="X809" s="101"/>
      <c r="Y809" s="101"/>
      <c r="Z809" s="101"/>
      <c r="AA809" s="101"/>
      <c r="AB809" s="101"/>
      <c r="AC809" s="101"/>
      <c r="AD809" s="101"/>
      <c r="AE809" s="101"/>
      <c r="AF809" s="101"/>
      <c r="AG809" s="101"/>
      <c r="AH809" s="101"/>
      <c r="AI809" s="101"/>
      <c r="AJ809" s="101"/>
      <c r="AK809" s="203"/>
      <c r="AL809" s="204"/>
      <c r="AM809" s="101"/>
      <c r="AN809" s="101"/>
      <c r="AO809" s="101"/>
      <c r="AP809" s="101"/>
      <c r="AQ809" s="101"/>
      <c r="AR809" s="101"/>
      <c r="AS809" s="101"/>
      <c r="AT809" s="101"/>
      <c r="AU809" s="101"/>
      <c r="AV809" s="101"/>
      <c r="AW809" s="101"/>
      <c r="AX809" s="101"/>
      <c r="AY809" s="101"/>
      <c r="AZ809" s="101"/>
      <c r="BA809" s="101"/>
      <c r="BB809" s="101"/>
      <c r="BC809" s="101"/>
      <c r="BD809" s="101"/>
      <c r="BE809" s="101"/>
      <c r="BF809" s="101"/>
      <c r="BG809" s="101"/>
      <c r="BH809" s="101"/>
      <c r="BI809" s="101"/>
      <c r="BJ809" s="101"/>
      <c r="BK809" s="101"/>
      <c r="BL809" s="101"/>
      <c r="BM809" s="101"/>
      <c r="BN809" s="101"/>
      <c r="BO809" s="101"/>
      <c r="BP809" s="101"/>
      <c r="BQ809" s="101"/>
      <c r="BR809" s="101"/>
      <c r="BS809" s="101"/>
      <c r="BT809" s="101"/>
    </row>
    <row r="810" spans="1:72" ht="12" customHeight="1">
      <c r="A810" s="312"/>
      <c r="B810" s="204"/>
      <c r="C810" s="101"/>
      <c r="D810" s="101"/>
      <c r="E810" s="101"/>
      <c r="F810" s="101"/>
      <c r="G810" s="101"/>
      <c r="H810" s="101"/>
      <c r="I810" s="101"/>
      <c r="J810" s="101"/>
      <c r="K810" s="101"/>
      <c r="L810" s="101"/>
      <c r="M810" s="101"/>
      <c r="N810" s="101"/>
      <c r="O810" s="101"/>
      <c r="P810" s="101"/>
      <c r="Q810" s="101"/>
      <c r="R810" s="101"/>
      <c r="S810" s="203"/>
      <c r="T810" s="204"/>
      <c r="U810" s="101"/>
      <c r="V810" s="101"/>
      <c r="W810" s="101"/>
      <c r="X810" s="101"/>
      <c r="Y810" s="101"/>
      <c r="Z810" s="101"/>
      <c r="AA810" s="101"/>
      <c r="AB810" s="101"/>
      <c r="AC810" s="101"/>
      <c r="AD810" s="101"/>
      <c r="AE810" s="101"/>
      <c r="AF810" s="101"/>
      <c r="AG810" s="101"/>
      <c r="AH810" s="101"/>
      <c r="AI810" s="101"/>
      <c r="AJ810" s="101"/>
      <c r="AK810" s="203"/>
      <c r="AL810" s="204"/>
      <c r="AM810" s="101"/>
      <c r="AN810" s="101"/>
      <c r="AO810" s="101"/>
      <c r="AP810" s="101"/>
      <c r="AQ810" s="101"/>
      <c r="AR810" s="101"/>
      <c r="AS810" s="101"/>
      <c r="AT810" s="101"/>
      <c r="AU810" s="101"/>
      <c r="AV810" s="101"/>
      <c r="AW810" s="101"/>
      <c r="AX810" s="101"/>
      <c r="AY810" s="101"/>
      <c r="AZ810" s="101"/>
      <c r="BA810" s="101"/>
      <c r="BB810" s="101"/>
      <c r="BC810" s="101"/>
      <c r="BD810" s="101"/>
      <c r="BE810" s="101"/>
      <c r="BF810" s="101"/>
      <c r="BG810" s="101"/>
      <c r="BH810" s="101"/>
      <c r="BI810" s="101"/>
      <c r="BJ810" s="101"/>
      <c r="BK810" s="101"/>
      <c r="BL810" s="101"/>
      <c r="BM810" s="101"/>
      <c r="BN810" s="101"/>
      <c r="BO810" s="101"/>
      <c r="BP810" s="101"/>
      <c r="BQ810" s="101"/>
      <c r="BR810" s="101"/>
      <c r="BS810" s="101"/>
      <c r="BT810" s="101"/>
    </row>
    <row r="811" spans="1:72" ht="12" customHeight="1">
      <c r="A811" s="312"/>
      <c r="B811" s="204"/>
      <c r="C811" s="101"/>
      <c r="D811" s="101"/>
      <c r="E811" s="101"/>
      <c r="F811" s="101"/>
      <c r="G811" s="101"/>
      <c r="H811" s="101"/>
      <c r="I811" s="101"/>
      <c r="J811" s="101"/>
      <c r="K811" s="101"/>
      <c r="L811" s="101"/>
      <c r="M811" s="101"/>
      <c r="N811" s="101"/>
      <c r="O811" s="101"/>
      <c r="P811" s="101"/>
      <c r="Q811" s="101"/>
      <c r="R811" s="101"/>
      <c r="S811" s="203"/>
      <c r="T811" s="204"/>
      <c r="U811" s="101"/>
      <c r="V811" s="101"/>
      <c r="W811" s="101"/>
      <c r="X811" s="101"/>
      <c r="Y811" s="101"/>
      <c r="Z811" s="101"/>
      <c r="AA811" s="101"/>
      <c r="AB811" s="101"/>
      <c r="AC811" s="101"/>
      <c r="AD811" s="101"/>
      <c r="AE811" s="101"/>
      <c r="AF811" s="101"/>
      <c r="AG811" s="101"/>
      <c r="AH811" s="101"/>
      <c r="AI811" s="101"/>
      <c r="AJ811" s="101"/>
      <c r="AK811" s="203"/>
      <c r="AL811" s="204"/>
      <c r="AM811" s="101"/>
      <c r="AN811" s="101"/>
      <c r="AO811" s="101"/>
      <c r="AP811" s="101"/>
      <c r="AQ811" s="101"/>
      <c r="AR811" s="101"/>
      <c r="AS811" s="101"/>
      <c r="AT811" s="101"/>
      <c r="AU811" s="101"/>
      <c r="AV811" s="101"/>
      <c r="AW811" s="101"/>
      <c r="AX811" s="101"/>
      <c r="AY811" s="101"/>
      <c r="AZ811" s="101"/>
      <c r="BA811" s="101"/>
      <c r="BB811" s="101"/>
      <c r="BC811" s="101"/>
      <c r="BD811" s="101"/>
      <c r="BE811" s="101"/>
      <c r="BF811" s="101"/>
      <c r="BG811" s="101"/>
      <c r="BH811" s="101"/>
      <c r="BI811" s="101"/>
      <c r="BJ811" s="101"/>
      <c r="BK811" s="101"/>
      <c r="BL811" s="101"/>
      <c r="BM811" s="101"/>
      <c r="BN811" s="101"/>
      <c r="BO811" s="101"/>
      <c r="BP811" s="101"/>
      <c r="BQ811" s="101"/>
      <c r="BR811" s="101"/>
      <c r="BS811" s="101"/>
      <c r="BT811" s="101"/>
    </row>
    <row r="812" spans="1:72" ht="12" customHeight="1">
      <c r="A812" s="312"/>
      <c r="B812" s="204"/>
      <c r="C812" s="101"/>
      <c r="D812" s="101"/>
      <c r="E812" s="101"/>
      <c r="F812" s="101"/>
      <c r="G812" s="101"/>
      <c r="H812" s="101"/>
      <c r="I812" s="101"/>
      <c r="J812" s="101"/>
      <c r="K812" s="101"/>
      <c r="L812" s="101"/>
      <c r="M812" s="101"/>
      <c r="N812" s="101"/>
      <c r="O812" s="101"/>
      <c r="P812" s="101"/>
      <c r="Q812" s="101"/>
      <c r="R812" s="101"/>
      <c r="S812" s="203"/>
      <c r="T812" s="204"/>
      <c r="U812" s="101"/>
      <c r="V812" s="101"/>
      <c r="W812" s="101"/>
      <c r="X812" s="101"/>
      <c r="Y812" s="101"/>
      <c r="Z812" s="101"/>
      <c r="AA812" s="101"/>
      <c r="AB812" s="101"/>
      <c r="AC812" s="101"/>
      <c r="AD812" s="101"/>
      <c r="AE812" s="101"/>
      <c r="AF812" s="101"/>
      <c r="AG812" s="101"/>
      <c r="AH812" s="101"/>
      <c r="AI812" s="101"/>
      <c r="AJ812" s="101"/>
      <c r="AK812" s="203"/>
      <c r="AL812" s="204"/>
      <c r="AM812" s="101"/>
      <c r="AN812" s="101"/>
      <c r="AO812" s="101"/>
      <c r="AP812" s="101"/>
      <c r="AQ812" s="101"/>
      <c r="AR812" s="101"/>
      <c r="AS812" s="101"/>
      <c r="AT812" s="101"/>
      <c r="AU812" s="101"/>
      <c r="AV812" s="101"/>
      <c r="AW812" s="101"/>
      <c r="AX812" s="101"/>
      <c r="AY812" s="101"/>
      <c r="AZ812" s="101"/>
      <c r="BA812" s="101"/>
      <c r="BB812" s="101"/>
      <c r="BC812" s="101"/>
      <c r="BD812" s="101"/>
      <c r="BE812" s="101"/>
      <c r="BF812" s="101"/>
      <c r="BG812" s="101"/>
      <c r="BH812" s="101"/>
      <c r="BI812" s="101"/>
      <c r="BJ812" s="101"/>
      <c r="BK812" s="101"/>
      <c r="BL812" s="101"/>
      <c r="BM812" s="101"/>
      <c r="BN812" s="101"/>
      <c r="BO812" s="101"/>
      <c r="BP812" s="101"/>
      <c r="BQ812" s="101"/>
      <c r="BR812" s="101"/>
      <c r="BS812" s="101"/>
      <c r="BT812" s="101"/>
    </row>
    <row r="813" spans="1:72" ht="12" customHeight="1">
      <c r="A813" s="312"/>
      <c r="B813" s="204"/>
      <c r="C813" s="101"/>
      <c r="D813" s="101"/>
      <c r="E813" s="101"/>
      <c r="F813" s="101"/>
      <c r="G813" s="101"/>
      <c r="H813" s="101"/>
      <c r="I813" s="101"/>
      <c r="J813" s="101"/>
      <c r="K813" s="101"/>
      <c r="L813" s="101"/>
      <c r="M813" s="101"/>
      <c r="N813" s="101"/>
      <c r="O813" s="101"/>
      <c r="P813" s="101"/>
      <c r="Q813" s="101"/>
      <c r="R813" s="101"/>
      <c r="S813" s="203"/>
      <c r="T813" s="204"/>
      <c r="U813" s="101"/>
      <c r="V813" s="101"/>
      <c r="W813" s="101"/>
      <c r="X813" s="101"/>
      <c r="Y813" s="101"/>
      <c r="Z813" s="101"/>
      <c r="AA813" s="101"/>
      <c r="AB813" s="101"/>
      <c r="AC813" s="101"/>
      <c r="AD813" s="101"/>
      <c r="AE813" s="101"/>
      <c r="AF813" s="101"/>
      <c r="AG813" s="101"/>
      <c r="AH813" s="101"/>
      <c r="AI813" s="101"/>
      <c r="AJ813" s="101"/>
      <c r="AK813" s="203"/>
      <c r="AL813" s="204"/>
      <c r="AM813" s="101"/>
      <c r="AN813" s="101"/>
      <c r="AO813" s="101"/>
      <c r="AP813" s="101"/>
      <c r="AQ813" s="101"/>
      <c r="AR813" s="101"/>
      <c r="AS813" s="101"/>
      <c r="AT813" s="101"/>
      <c r="AU813" s="101"/>
      <c r="AV813" s="101"/>
      <c r="AW813" s="101"/>
      <c r="AX813" s="101"/>
      <c r="AY813" s="101"/>
      <c r="AZ813" s="101"/>
      <c r="BA813" s="101"/>
      <c r="BB813" s="101"/>
      <c r="BC813" s="101"/>
      <c r="BD813" s="101"/>
      <c r="BE813" s="101"/>
      <c r="BF813" s="101"/>
      <c r="BG813" s="101"/>
      <c r="BH813" s="101"/>
      <c r="BI813" s="101"/>
      <c r="BJ813" s="101"/>
      <c r="BK813" s="101"/>
      <c r="BL813" s="101"/>
      <c r="BM813" s="101"/>
      <c r="BN813" s="101"/>
      <c r="BO813" s="101"/>
      <c r="BP813" s="101"/>
      <c r="BQ813" s="101"/>
      <c r="BR813" s="101"/>
      <c r="BS813" s="101"/>
      <c r="BT813" s="101"/>
    </row>
  </sheetData>
  <mergeCells count="7">
    <mergeCell ref="AL611:BB611"/>
    <mergeCell ref="BD611:BT611"/>
    <mergeCell ref="S767:S803"/>
    <mergeCell ref="AK767:AK803"/>
    <mergeCell ref="A1:R1"/>
    <mergeCell ref="A2:R2"/>
    <mergeCell ref="T611:AJ61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showGridLines="0" workbookViewId="0">
      <pane xSplit="2" ySplit="7" topLeftCell="C118" activePane="bottomRight" state="frozen"/>
      <selection activeCell="C8" sqref="C8"/>
      <selection pane="topRight" activeCell="C8" sqref="C8"/>
      <selection pane="bottomLeft" activeCell="C8" sqref="C8"/>
      <selection pane="bottomRight" activeCell="C8" sqref="C8"/>
    </sheetView>
  </sheetViews>
  <sheetFormatPr defaultColWidth="14.44140625" defaultRowHeight="15" customHeight="1"/>
  <cols>
    <col min="1" max="1" width="21.44140625" customWidth="1"/>
    <col min="2" max="2" width="5.77734375" customWidth="1"/>
    <col min="3" max="18" width="5.5546875" customWidth="1"/>
    <col min="19" max="19" width="6" customWidth="1"/>
    <col min="20" max="26" width="8" customWidth="1"/>
  </cols>
  <sheetData>
    <row r="1" spans="1:26" ht="14.25" customHeight="1">
      <c r="A1" s="578" t="s">
        <v>71</v>
      </c>
      <c r="B1" s="561"/>
      <c r="C1" s="561"/>
      <c r="D1" s="561"/>
      <c r="E1" s="561"/>
      <c r="F1" s="561"/>
      <c r="G1" s="561"/>
      <c r="H1" s="561"/>
      <c r="I1" s="561"/>
      <c r="J1" s="561"/>
      <c r="K1" s="561"/>
      <c r="L1" s="561"/>
      <c r="M1" s="561"/>
      <c r="N1" s="561"/>
      <c r="O1" s="561"/>
      <c r="P1" s="561"/>
      <c r="Q1" s="561"/>
      <c r="R1" s="561"/>
      <c r="S1" s="561"/>
      <c r="T1" s="101"/>
      <c r="U1" s="101"/>
      <c r="V1" s="101"/>
      <c r="W1" s="101"/>
      <c r="X1" s="101"/>
      <c r="Y1" s="101"/>
      <c r="Z1" s="101"/>
    </row>
    <row r="2" spans="1:26" ht="14.25" customHeight="1">
      <c r="A2" s="578" t="s">
        <v>266</v>
      </c>
      <c r="B2" s="561"/>
      <c r="C2" s="561"/>
      <c r="D2" s="561"/>
      <c r="E2" s="561"/>
      <c r="F2" s="561"/>
      <c r="G2" s="561"/>
      <c r="H2" s="561"/>
      <c r="I2" s="561"/>
      <c r="J2" s="561"/>
      <c r="K2" s="561"/>
      <c r="L2" s="561"/>
      <c r="M2" s="561"/>
      <c r="N2" s="561"/>
      <c r="O2" s="561"/>
      <c r="P2" s="561"/>
      <c r="Q2" s="561"/>
      <c r="R2" s="561"/>
      <c r="S2" s="561"/>
      <c r="T2" s="101"/>
      <c r="U2" s="101"/>
      <c r="V2" s="101"/>
      <c r="W2" s="101"/>
      <c r="X2" s="101"/>
      <c r="Y2" s="101"/>
      <c r="Z2" s="101"/>
    </row>
    <row r="3" spans="1:26" ht="12" customHeight="1">
      <c r="A3" s="313"/>
      <c r="B3" s="314"/>
      <c r="C3" s="314"/>
      <c r="D3" s="314"/>
      <c r="E3" s="314"/>
      <c r="F3" s="314"/>
      <c r="G3" s="314"/>
      <c r="H3" s="314"/>
      <c r="I3" s="314"/>
      <c r="J3" s="314"/>
      <c r="K3" s="314"/>
      <c r="L3" s="314"/>
      <c r="M3" s="314"/>
      <c r="N3" s="314"/>
      <c r="O3" s="314"/>
      <c r="P3" s="314"/>
      <c r="Q3" s="314"/>
      <c r="R3" s="314"/>
      <c r="S3" s="314"/>
      <c r="T3" s="101"/>
      <c r="U3" s="101"/>
      <c r="V3" s="101"/>
      <c r="W3" s="101"/>
      <c r="X3" s="101"/>
      <c r="Y3" s="101"/>
      <c r="Z3" s="101"/>
    </row>
    <row r="4" spans="1:26" ht="12" customHeight="1">
      <c r="A4" s="315" t="s">
        <v>267</v>
      </c>
      <c r="B4" s="315" t="s">
        <v>231</v>
      </c>
      <c r="C4" s="579" t="s">
        <v>232</v>
      </c>
      <c r="D4" s="572"/>
      <c r="E4" s="572"/>
      <c r="F4" s="572"/>
      <c r="G4" s="572"/>
      <c r="H4" s="572"/>
      <c r="I4" s="572"/>
      <c r="J4" s="572"/>
      <c r="K4" s="572"/>
      <c r="L4" s="572"/>
      <c r="M4" s="572"/>
      <c r="N4" s="572"/>
      <c r="O4" s="572"/>
      <c r="P4" s="572"/>
      <c r="Q4" s="572"/>
      <c r="R4" s="572"/>
      <c r="S4" s="573"/>
      <c r="T4" s="101"/>
      <c r="U4" s="101"/>
      <c r="V4" s="101"/>
      <c r="W4" s="101"/>
      <c r="X4" s="101"/>
      <c r="Y4" s="101"/>
      <c r="Z4" s="101"/>
    </row>
    <row r="5" spans="1:26" ht="12" customHeight="1">
      <c r="A5" s="316" t="s">
        <v>268</v>
      </c>
      <c r="B5" s="316"/>
      <c r="C5" s="317" t="s">
        <v>167</v>
      </c>
      <c r="D5" s="318" t="s">
        <v>168</v>
      </c>
      <c r="E5" s="318" t="s">
        <v>169</v>
      </c>
      <c r="F5" s="318" t="s">
        <v>170</v>
      </c>
      <c r="G5" s="318" t="s">
        <v>171</v>
      </c>
      <c r="H5" s="318" t="s">
        <v>172</v>
      </c>
      <c r="I5" s="318" t="s">
        <v>173</v>
      </c>
      <c r="J5" s="318" t="s">
        <v>174</v>
      </c>
      <c r="K5" s="318" t="s">
        <v>175</v>
      </c>
      <c r="L5" s="318" t="s">
        <v>176</v>
      </c>
      <c r="M5" s="318" t="s">
        <v>177</v>
      </c>
      <c r="N5" s="318" t="s">
        <v>178</v>
      </c>
      <c r="O5" s="318" t="s">
        <v>179</v>
      </c>
      <c r="P5" s="318" t="s">
        <v>180</v>
      </c>
      <c r="Q5" s="318" t="s">
        <v>181</v>
      </c>
      <c r="R5" s="318" t="s">
        <v>182</v>
      </c>
      <c r="S5" s="315" t="s">
        <v>183</v>
      </c>
      <c r="T5" s="101"/>
      <c r="U5" s="101"/>
      <c r="V5" s="101"/>
      <c r="W5" s="101"/>
      <c r="X5" s="101"/>
      <c r="Y5" s="101"/>
      <c r="Z5" s="101"/>
    </row>
    <row r="6" spans="1:26" ht="12" customHeight="1">
      <c r="A6" s="316"/>
      <c r="B6" s="316"/>
      <c r="C6" s="317" t="s">
        <v>184</v>
      </c>
      <c r="D6" s="318" t="s">
        <v>184</v>
      </c>
      <c r="E6" s="318" t="s">
        <v>184</v>
      </c>
      <c r="F6" s="318" t="s">
        <v>184</v>
      </c>
      <c r="G6" s="318" t="s">
        <v>184</v>
      </c>
      <c r="H6" s="318" t="s">
        <v>184</v>
      </c>
      <c r="I6" s="318" t="s">
        <v>184</v>
      </c>
      <c r="J6" s="318" t="s">
        <v>184</v>
      </c>
      <c r="K6" s="318" t="s">
        <v>184</v>
      </c>
      <c r="L6" s="318" t="s">
        <v>184</v>
      </c>
      <c r="M6" s="318" t="s">
        <v>184</v>
      </c>
      <c r="N6" s="318" t="s">
        <v>184</v>
      </c>
      <c r="O6" s="318" t="s">
        <v>184</v>
      </c>
      <c r="P6" s="318" t="s">
        <v>184</v>
      </c>
      <c r="Q6" s="318" t="s">
        <v>184</v>
      </c>
      <c r="R6" s="318" t="s">
        <v>184</v>
      </c>
      <c r="S6" s="316"/>
      <c r="T6" s="101"/>
      <c r="U6" s="101"/>
      <c r="V6" s="101"/>
      <c r="W6" s="101"/>
      <c r="X6" s="101"/>
      <c r="Y6" s="101"/>
      <c r="Z6" s="101"/>
    </row>
    <row r="7" spans="1:26" ht="12.75" customHeight="1">
      <c r="A7" s="319"/>
      <c r="B7" s="319"/>
      <c r="C7" s="320" t="s">
        <v>168</v>
      </c>
      <c r="D7" s="321" t="s">
        <v>169</v>
      </c>
      <c r="E7" s="321" t="s">
        <v>170</v>
      </c>
      <c r="F7" s="321" t="s">
        <v>171</v>
      </c>
      <c r="G7" s="321" t="s">
        <v>172</v>
      </c>
      <c r="H7" s="321" t="s">
        <v>173</v>
      </c>
      <c r="I7" s="321" t="s">
        <v>174</v>
      </c>
      <c r="J7" s="321" t="s">
        <v>175</v>
      </c>
      <c r="K7" s="321" t="s">
        <v>176</v>
      </c>
      <c r="L7" s="321" t="s">
        <v>177</v>
      </c>
      <c r="M7" s="321" t="s">
        <v>178</v>
      </c>
      <c r="N7" s="321" t="s">
        <v>179</v>
      </c>
      <c r="O7" s="321" t="s">
        <v>180</v>
      </c>
      <c r="P7" s="321" t="s">
        <v>181</v>
      </c>
      <c r="Q7" s="321" t="s">
        <v>182</v>
      </c>
      <c r="R7" s="321" t="s">
        <v>185</v>
      </c>
      <c r="S7" s="319"/>
      <c r="T7" s="101"/>
      <c r="U7" s="101"/>
      <c r="V7" s="101"/>
      <c r="W7" s="101"/>
      <c r="X7" s="101"/>
      <c r="Y7" s="101"/>
      <c r="Z7" s="101"/>
    </row>
    <row r="8" spans="1:26" ht="12" customHeight="1">
      <c r="A8" s="322" t="s">
        <v>269</v>
      </c>
      <c r="B8" s="323">
        <v>30</v>
      </c>
      <c r="C8" s="324">
        <v>1</v>
      </c>
      <c r="D8" s="325">
        <v>6</v>
      </c>
      <c r="E8" s="325">
        <v>1</v>
      </c>
      <c r="F8" s="325">
        <v>0</v>
      </c>
      <c r="G8" s="325">
        <v>0</v>
      </c>
      <c r="H8" s="325">
        <v>0</v>
      </c>
      <c r="I8" s="325">
        <v>0</v>
      </c>
      <c r="J8" s="325">
        <v>0</v>
      </c>
      <c r="K8" s="325">
        <v>2</v>
      </c>
      <c r="L8" s="325">
        <v>0</v>
      </c>
      <c r="M8" s="325">
        <v>0</v>
      </c>
      <c r="N8" s="325">
        <v>0</v>
      </c>
      <c r="O8" s="325">
        <v>0</v>
      </c>
      <c r="P8" s="325">
        <v>0</v>
      </c>
      <c r="Q8" s="325">
        <v>0</v>
      </c>
      <c r="R8" s="326">
        <v>0</v>
      </c>
      <c r="S8" s="326">
        <v>25</v>
      </c>
      <c r="T8" s="101"/>
      <c r="U8" s="101"/>
      <c r="V8" s="101"/>
      <c r="W8" s="101"/>
      <c r="X8" s="101"/>
      <c r="Y8" s="101"/>
      <c r="Z8" s="101"/>
    </row>
    <row r="9" spans="1:26" ht="12.75" customHeight="1">
      <c r="A9" s="327" t="s">
        <v>270</v>
      </c>
      <c r="B9" s="328">
        <v>41</v>
      </c>
      <c r="C9" s="329"/>
      <c r="D9" s="330"/>
      <c r="E9" s="330"/>
      <c r="F9" s="330"/>
      <c r="G9" s="330"/>
      <c r="H9" s="330"/>
      <c r="I9" s="330"/>
      <c r="J9" s="330"/>
      <c r="K9" s="330"/>
      <c r="L9" s="330"/>
      <c r="M9" s="330"/>
      <c r="N9" s="330"/>
      <c r="O9" s="330"/>
      <c r="P9" s="330"/>
      <c r="Q9" s="330"/>
      <c r="R9" s="331"/>
      <c r="S9" s="332">
        <v>0</v>
      </c>
      <c r="T9" s="101"/>
      <c r="U9" s="101"/>
      <c r="V9" s="101"/>
      <c r="W9" s="101"/>
      <c r="X9" s="101"/>
      <c r="Y9" s="101"/>
      <c r="Z9" s="101"/>
    </row>
    <row r="10" spans="1:26" ht="12.75" customHeight="1">
      <c r="A10" s="327" t="s">
        <v>271</v>
      </c>
      <c r="B10" s="328">
        <v>101</v>
      </c>
      <c r="C10" s="329"/>
      <c r="D10" s="330"/>
      <c r="E10" s="330"/>
      <c r="F10" s="330"/>
      <c r="G10" s="330"/>
      <c r="H10" s="330"/>
      <c r="I10" s="330"/>
      <c r="J10" s="330"/>
      <c r="K10" s="330"/>
      <c r="L10" s="330"/>
      <c r="M10" s="330"/>
      <c r="N10" s="330"/>
      <c r="O10" s="330"/>
      <c r="P10" s="330"/>
      <c r="Q10" s="330"/>
      <c r="R10" s="331"/>
      <c r="S10" s="332">
        <v>0</v>
      </c>
      <c r="T10" s="101"/>
      <c r="U10" s="101"/>
      <c r="V10" s="101"/>
      <c r="W10" s="101"/>
      <c r="X10" s="101"/>
      <c r="Y10" s="101"/>
      <c r="Z10" s="101"/>
    </row>
    <row r="11" spans="1:26" ht="12.75" customHeight="1">
      <c r="A11" s="327" t="s">
        <v>272</v>
      </c>
      <c r="B11" s="328">
        <v>150</v>
      </c>
      <c r="C11" s="329"/>
      <c r="D11" s="330"/>
      <c r="E11" s="330"/>
      <c r="F11" s="330"/>
      <c r="G11" s="330"/>
      <c r="H11" s="330"/>
      <c r="I11" s="330"/>
      <c r="J11" s="330"/>
      <c r="K11" s="330"/>
      <c r="L11" s="330"/>
      <c r="M11" s="330"/>
      <c r="N11" s="330"/>
      <c r="O11" s="330"/>
      <c r="P11" s="330"/>
      <c r="Q11" s="330"/>
      <c r="R11" s="331"/>
      <c r="S11" s="332">
        <v>0</v>
      </c>
      <c r="T11" s="101"/>
      <c r="U11" s="101"/>
      <c r="V11" s="101"/>
      <c r="W11" s="101"/>
      <c r="X11" s="101"/>
      <c r="Y11" s="101"/>
      <c r="Z11" s="101"/>
    </row>
    <row r="12" spans="1:26" ht="12.75" customHeight="1">
      <c r="A12" s="327" t="s">
        <v>273</v>
      </c>
      <c r="B12" s="328">
        <v>201</v>
      </c>
      <c r="C12" s="329"/>
      <c r="D12" s="330"/>
      <c r="E12" s="330"/>
      <c r="F12" s="330"/>
      <c r="G12" s="330"/>
      <c r="H12" s="330"/>
      <c r="I12" s="330"/>
      <c r="J12" s="330"/>
      <c r="K12" s="330"/>
      <c r="L12" s="330"/>
      <c r="M12" s="330"/>
      <c r="N12" s="330"/>
      <c r="O12" s="330"/>
      <c r="P12" s="330"/>
      <c r="Q12" s="330"/>
      <c r="R12" s="331"/>
      <c r="S12" s="332">
        <v>0</v>
      </c>
      <c r="T12" s="101"/>
      <c r="U12" s="101"/>
      <c r="V12" s="101"/>
      <c r="W12" s="101"/>
      <c r="X12" s="101"/>
      <c r="Y12" s="101"/>
      <c r="Z12" s="101"/>
    </row>
    <row r="13" spans="1:26" ht="12.75" customHeight="1">
      <c r="A13" s="327"/>
      <c r="B13" s="328">
        <v>202</v>
      </c>
      <c r="C13" s="329"/>
      <c r="D13" s="330"/>
      <c r="E13" s="330"/>
      <c r="F13" s="330"/>
      <c r="G13" s="330"/>
      <c r="H13" s="330"/>
      <c r="I13" s="330"/>
      <c r="J13" s="330"/>
      <c r="K13" s="330"/>
      <c r="L13" s="330"/>
      <c r="M13" s="330"/>
      <c r="N13" s="330"/>
      <c r="O13" s="330"/>
      <c r="P13" s="330"/>
      <c r="Q13" s="330"/>
      <c r="R13" s="331"/>
      <c r="S13" s="332">
        <v>0</v>
      </c>
      <c r="T13" s="101"/>
      <c r="U13" s="101"/>
      <c r="V13" s="101"/>
      <c r="W13" s="101"/>
      <c r="X13" s="101"/>
      <c r="Y13" s="101"/>
      <c r="Z13" s="101"/>
    </row>
    <row r="14" spans="1:26" ht="13.5" customHeight="1">
      <c r="A14" s="327"/>
      <c r="B14" s="328">
        <v>237</v>
      </c>
      <c r="C14" s="333"/>
      <c r="D14" s="334"/>
      <c r="E14" s="334"/>
      <c r="F14" s="334"/>
      <c r="G14" s="334"/>
      <c r="H14" s="334"/>
      <c r="I14" s="334"/>
      <c r="J14" s="334"/>
      <c r="K14" s="334"/>
      <c r="L14" s="334"/>
      <c r="M14" s="334"/>
      <c r="N14" s="334"/>
      <c r="O14" s="334"/>
      <c r="P14" s="334"/>
      <c r="Q14" s="334"/>
      <c r="R14" s="335"/>
      <c r="S14" s="336">
        <v>0</v>
      </c>
      <c r="T14" s="101"/>
      <c r="U14" s="101"/>
      <c r="V14" s="101"/>
      <c r="W14" s="101"/>
      <c r="X14" s="101"/>
      <c r="Y14" s="101"/>
      <c r="Z14" s="101"/>
    </row>
    <row r="15" spans="1:26" ht="12.75" customHeight="1">
      <c r="A15" s="327"/>
      <c r="B15" s="337" t="s">
        <v>183</v>
      </c>
      <c r="C15" s="338">
        <f t="shared" ref="C15:R15" si="0">SUM(C8:C14)</f>
        <v>1</v>
      </c>
      <c r="D15" s="339">
        <f t="shared" si="0"/>
        <v>6</v>
      </c>
      <c r="E15" s="339">
        <f t="shared" si="0"/>
        <v>1</v>
      </c>
      <c r="F15" s="339">
        <f t="shared" si="0"/>
        <v>0</v>
      </c>
      <c r="G15" s="339">
        <f t="shared" si="0"/>
        <v>0</v>
      </c>
      <c r="H15" s="339">
        <f t="shared" si="0"/>
        <v>0</v>
      </c>
      <c r="I15" s="339">
        <f t="shared" si="0"/>
        <v>0</v>
      </c>
      <c r="J15" s="339">
        <f t="shared" si="0"/>
        <v>0</v>
      </c>
      <c r="K15" s="339">
        <f t="shared" si="0"/>
        <v>2</v>
      </c>
      <c r="L15" s="339">
        <f t="shared" si="0"/>
        <v>0</v>
      </c>
      <c r="M15" s="339">
        <f t="shared" si="0"/>
        <v>0</v>
      </c>
      <c r="N15" s="339">
        <f t="shared" si="0"/>
        <v>0</v>
      </c>
      <c r="O15" s="339">
        <f t="shared" si="0"/>
        <v>0</v>
      </c>
      <c r="P15" s="339">
        <f t="shared" si="0"/>
        <v>0</v>
      </c>
      <c r="Q15" s="339">
        <f t="shared" si="0"/>
        <v>0</v>
      </c>
      <c r="R15" s="339">
        <f t="shared" si="0"/>
        <v>0</v>
      </c>
      <c r="S15" s="340">
        <f>SUM(C15:R15)</f>
        <v>10</v>
      </c>
      <c r="T15" s="101"/>
      <c r="U15" s="101"/>
      <c r="V15" s="101"/>
      <c r="W15" s="101"/>
      <c r="X15" s="101"/>
      <c r="Y15" s="101"/>
      <c r="Z15" s="101"/>
    </row>
    <row r="16" spans="1:26" ht="12" customHeight="1">
      <c r="A16" s="322" t="s">
        <v>274</v>
      </c>
      <c r="B16" s="323">
        <v>30</v>
      </c>
      <c r="C16" s="324">
        <v>0</v>
      </c>
      <c r="D16" s="325">
        <v>2</v>
      </c>
      <c r="E16" s="325">
        <v>0</v>
      </c>
      <c r="F16" s="325">
        <v>1</v>
      </c>
      <c r="G16" s="325">
        <v>1</v>
      </c>
      <c r="H16" s="325">
        <v>0</v>
      </c>
      <c r="I16" s="325">
        <v>0</v>
      </c>
      <c r="J16" s="325">
        <v>1</v>
      </c>
      <c r="K16" s="325">
        <v>3</v>
      </c>
      <c r="L16" s="325">
        <v>1</v>
      </c>
      <c r="M16" s="325">
        <v>3</v>
      </c>
      <c r="N16" s="325">
        <v>1</v>
      </c>
      <c r="O16" s="325">
        <v>1</v>
      </c>
      <c r="P16" s="325">
        <v>0</v>
      </c>
      <c r="Q16" s="325">
        <v>0</v>
      </c>
      <c r="R16" s="326">
        <v>0</v>
      </c>
      <c r="S16" s="326">
        <v>4</v>
      </c>
      <c r="T16" s="101"/>
      <c r="U16" s="101"/>
      <c r="V16" s="101"/>
      <c r="W16" s="101"/>
      <c r="X16" s="101"/>
      <c r="Y16" s="101"/>
      <c r="Z16" s="101"/>
    </row>
    <row r="17" spans="1:26" ht="12.75" customHeight="1">
      <c r="A17" s="327" t="s">
        <v>270</v>
      </c>
      <c r="B17" s="328">
        <v>41</v>
      </c>
      <c r="C17" s="329"/>
      <c r="D17" s="330"/>
      <c r="E17" s="330"/>
      <c r="F17" s="330"/>
      <c r="G17" s="330"/>
      <c r="H17" s="330"/>
      <c r="I17" s="330"/>
      <c r="J17" s="330"/>
      <c r="K17" s="330"/>
      <c r="L17" s="330"/>
      <c r="M17" s="330"/>
      <c r="N17" s="330"/>
      <c r="O17" s="330"/>
      <c r="P17" s="330"/>
      <c r="Q17" s="330"/>
      <c r="R17" s="331"/>
      <c r="S17" s="332">
        <v>0</v>
      </c>
      <c r="T17" s="101"/>
      <c r="U17" s="101"/>
      <c r="V17" s="101"/>
      <c r="W17" s="101"/>
      <c r="X17" s="101"/>
      <c r="Y17" s="101"/>
      <c r="Z17" s="101"/>
    </row>
    <row r="18" spans="1:26" ht="12" customHeight="1">
      <c r="A18" s="327" t="s">
        <v>275</v>
      </c>
      <c r="B18" s="328">
        <v>101</v>
      </c>
      <c r="C18" s="341">
        <v>0</v>
      </c>
      <c r="D18" s="342">
        <v>0</v>
      </c>
      <c r="E18" s="342">
        <v>0</v>
      </c>
      <c r="F18" s="342">
        <v>0</v>
      </c>
      <c r="G18" s="342">
        <v>0</v>
      </c>
      <c r="H18" s="342">
        <v>0</v>
      </c>
      <c r="I18" s="342">
        <v>0</v>
      </c>
      <c r="J18" s="342">
        <v>0</v>
      </c>
      <c r="K18" s="342">
        <v>0</v>
      </c>
      <c r="L18" s="342">
        <v>1</v>
      </c>
      <c r="M18" s="342">
        <v>0</v>
      </c>
      <c r="N18" s="342">
        <v>1</v>
      </c>
      <c r="O18" s="342">
        <v>0</v>
      </c>
      <c r="P18" s="342">
        <v>0</v>
      </c>
      <c r="Q18" s="342">
        <v>0</v>
      </c>
      <c r="R18" s="332">
        <v>0</v>
      </c>
      <c r="S18" s="332">
        <v>3</v>
      </c>
      <c r="T18" s="101"/>
      <c r="U18" s="101"/>
      <c r="V18" s="101"/>
      <c r="W18" s="101"/>
      <c r="X18" s="101"/>
      <c r="Y18" s="101"/>
      <c r="Z18" s="101"/>
    </row>
    <row r="19" spans="1:26" ht="12.75" customHeight="1">
      <c r="A19" s="327" t="s">
        <v>272</v>
      </c>
      <c r="B19" s="328">
        <v>150</v>
      </c>
      <c r="C19" s="329"/>
      <c r="D19" s="330"/>
      <c r="E19" s="330"/>
      <c r="F19" s="330"/>
      <c r="G19" s="330"/>
      <c r="H19" s="330"/>
      <c r="I19" s="330"/>
      <c r="J19" s="330"/>
      <c r="K19" s="330"/>
      <c r="L19" s="330"/>
      <c r="M19" s="330"/>
      <c r="N19" s="330"/>
      <c r="O19" s="330"/>
      <c r="P19" s="330"/>
      <c r="Q19" s="330"/>
      <c r="R19" s="331"/>
      <c r="S19" s="332">
        <v>0</v>
      </c>
      <c r="T19" s="101"/>
      <c r="U19" s="101"/>
      <c r="V19" s="101"/>
      <c r="W19" s="101"/>
      <c r="X19" s="101"/>
      <c r="Y19" s="101"/>
      <c r="Z19" s="101"/>
    </row>
    <row r="20" spans="1:26" ht="12.75" customHeight="1">
      <c r="A20" s="327" t="s">
        <v>276</v>
      </c>
      <c r="B20" s="328">
        <v>201</v>
      </c>
      <c r="C20" s="329"/>
      <c r="D20" s="330"/>
      <c r="E20" s="330"/>
      <c r="F20" s="330"/>
      <c r="G20" s="330"/>
      <c r="H20" s="330"/>
      <c r="I20" s="330"/>
      <c r="J20" s="330"/>
      <c r="K20" s="330"/>
      <c r="L20" s="330"/>
      <c r="M20" s="330"/>
      <c r="N20" s="330"/>
      <c r="O20" s="330"/>
      <c r="P20" s="330"/>
      <c r="Q20" s="330"/>
      <c r="R20" s="331"/>
      <c r="S20" s="332">
        <v>0</v>
      </c>
      <c r="T20" s="101"/>
      <c r="U20" s="101"/>
      <c r="V20" s="101"/>
      <c r="W20" s="101"/>
      <c r="X20" s="101"/>
      <c r="Y20" s="101"/>
      <c r="Z20" s="101"/>
    </row>
    <row r="21" spans="1:26" ht="12.75" customHeight="1">
      <c r="A21" s="327"/>
      <c r="B21" s="328">
        <v>202</v>
      </c>
      <c r="C21" s="329"/>
      <c r="D21" s="330"/>
      <c r="E21" s="330"/>
      <c r="F21" s="330"/>
      <c r="G21" s="330"/>
      <c r="H21" s="330"/>
      <c r="I21" s="330"/>
      <c r="J21" s="330"/>
      <c r="K21" s="330"/>
      <c r="L21" s="330"/>
      <c r="M21" s="330"/>
      <c r="N21" s="330"/>
      <c r="O21" s="330"/>
      <c r="P21" s="330"/>
      <c r="Q21" s="330"/>
      <c r="R21" s="331"/>
      <c r="S21" s="332">
        <v>0</v>
      </c>
      <c r="T21" s="101"/>
      <c r="U21" s="101"/>
      <c r="V21" s="101"/>
      <c r="W21" s="101"/>
      <c r="X21" s="101"/>
      <c r="Y21" s="101"/>
      <c r="Z21" s="101"/>
    </row>
    <row r="22" spans="1:26" ht="13.5" customHeight="1">
      <c r="A22" s="327"/>
      <c r="B22" s="328">
        <v>237</v>
      </c>
      <c r="C22" s="333"/>
      <c r="D22" s="334"/>
      <c r="E22" s="334"/>
      <c r="F22" s="334"/>
      <c r="G22" s="334"/>
      <c r="H22" s="334"/>
      <c r="I22" s="334"/>
      <c r="J22" s="334"/>
      <c r="K22" s="334"/>
      <c r="L22" s="334"/>
      <c r="M22" s="334"/>
      <c r="N22" s="334"/>
      <c r="O22" s="334"/>
      <c r="P22" s="334"/>
      <c r="Q22" s="334"/>
      <c r="R22" s="335"/>
      <c r="S22" s="336">
        <v>0</v>
      </c>
      <c r="T22" s="101"/>
      <c r="U22" s="101"/>
      <c r="V22" s="101"/>
      <c r="W22" s="101"/>
      <c r="X22" s="101"/>
      <c r="Y22" s="101"/>
      <c r="Z22" s="101"/>
    </row>
    <row r="23" spans="1:26" ht="12.75" customHeight="1">
      <c r="A23" s="343"/>
      <c r="B23" s="337" t="s">
        <v>183</v>
      </c>
      <c r="C23" s="338">
        <f t="shared" ref="C23:R23" si="1">SUM(C16:C22)</f>
        <v>0</v>
      </c>
      <c r="D23" s="339">
        <f t="shared" si="1"/>
        <v>2</v>
      </c>
      <c r="E23" s="339">
        <f t="shared" si="1"/>
        <v>0</v>
      </c>
      <c r="F23" s="339">
        <f t="shared" si="1"/>
        <v>1</v>
      </c>
      <c r="G23" s="339">
        <f t="shared" si="1"/>
        <v>1</v>
      </c>
      <c r="H23" s="339">
        <f t="shared" si="1"/>
        <v>0</v>
      </c>
      <c r="I23" s="339">
        <f t="shared" si="1"/>
        <v>0</v>
      </c>
      <c r="J23" s="339">
        <f t="shared" si="1"/>
        <v>1</v>
      </c>
      <c r="K23" s="339">
        <f t="shared" si="1"/>
        <v>3</v>
      </c>
      <c r="L23" s="339">
        <f t="shared" si="1"/>
        <v>2</v>
      </c>
      <c r="M23" s="339">
        <f t="shared" si="1"/>
        <v>3</v>
      </c>
      <c r="N23" s="339">
        <f t="shared" si="1"/>
        <v>2</v>
      </c>
      <c r="O23" s="339">
        <f t="shared" si="1"/>
        <v>1</v>
      </c>
      <c r="P23" s="339">
        <f t="shared" si="1"/>
        <v>0</v>
      </c>
      <c r="Q23" s="339">
        <f t="shared" si="1"/>
        <v>0</v>
      </c>
      <c r="R23" s="339">
        <f t="shared" si="1"/>
        <v>0</v>
      </c>
      <c r="S23" s="340">
        <f>SUM(C23:R23)</f>
        <v>16</v>
      </c>
      <c r="T23" s="101"/>
      <c r="U23" s="101"/>
      <c r="V23" s="101"/>
      <c r="W23" s="101"/>
      <c r="X23" s="101"/>
      <c r="Y23" s="101"/>
      <c r="Z23" s="101"/>
    </row>
    <row r="24" spans="1:26" ht="12" customHeight="1">
      <c r="A24" s="322" t="s">
        <v>277</v>
      </c>
      <c r="B24" s="323">
        <v>30</v>
      </c>
      <c r="C24" s="324"/>
      <c r="D24" s="325"/>
      <c r="E24" s="325"/>
      <c r="F24" s="325"/>
      <c r="G24" s="325"/>
      <c r="H24" s="325"/>
      <c r="I24" s="325"/>
      <c r="J24" s="325"/>
      <c r="K24" s="325"/>
      <c r="L24" s="325"/>
      <c r="M24" s="325"/>
      <c r="N24" s="325"/>
      <c r="O24" s="325"/>
      <c r="P24" s="325"/>
      <c r="Q24" s="325"/>
      <c r="R24" s="326"/>
      <c r="S24" s="326">
        <v>4</v>
      </c>
      <c r="T24" s="101"/>
      <c r="U24" s="101"/>
      <c r="V24" s="101"/>
      <c r="W24" s="101"/>
      <c r="X24" s="101"/>
      <c r="Y24" s="101"/>
      <c r="Z24" s="101"/>
    </row>
    <row r="25" spans="1:26" ht="12.75" customHeight="1">
      <c r="A25" s="327" t="s">
        <v>270</v>
      </c>
      <c r="B25" s="328">
        <v>41</v>
      </c>
      <c r="C25" s="329"/>
      <c r="D25" s="330"/>
      <c r="E25" s="330"/>
      <c r="F25" s="330"/>
      <c r="G25" s="330"/>
      <c r="H25" s="330"/>
      <c r="I25" s="330"/>
      <c r="J25" s="330"/>
      <c r="K25" s="330"/>
      <c r="L25" s="330"/>
      <c r="M25" s="330"/>
      <c r="N25" s="330"/>
      <c r="O25" s="330"/>
      <c r="P25" s="330"/>
      <c r="Q25" s="330"/>
      <c r="R25" s="331"/>
      <c r="S25" s="332">
        <v>0</v>
      </c>
      <c r="T25" s="101"/>
      <c r="U25" s="101"/>
      <c r="V25" s="101"/>
      <c r="W25" s="101"/>
      <c r="X25" s="101"/>
      <c r="Y25" s="101"/>
      <c r="Z25" s="101"/>
    </row>
    <row r="26" spans="1:26" ht="12.75" customHeight="1">
      <c r="A26" s="327" t="s">
        <v>275</v>
      </c>
      <c r="B26" s="328">
        <v>101</v>
      </c>
      <c r="C26" s="329"/>
      <c r="D26" s="330"/>
      <c r="E26" s="330"/>
      <c r="F26" s="330"/>
      <c r="G26" s="330"/>
      <c r="H26" s="330"/>
      <c r="I26" s="330"/>
      <c r="J26" s="330"/>
      <c r="K26" s="330"/>
      <c r="L26" s="330"/>
      <c r="M26" s="330"/>
      <c r="N26" s="330"/>
      <c r="O26" s="330"/>
      <c r="P26" s="330"/>
      <c r="Q26" s="330"/>
      <c r="R26" s="331"/>
      <c r="S26" s="332">
        <v>0</v>
      </c>
      <c r="T26" s="101"/>
      <c r="U26" s="101"/>
      <c r="V26" s="101"/>
      <c r="W26" s="101"/>
      <c r="X26" s="101"/>
      <c r="Y26" s="101"/>
      <c r="Z26" s="101"/>
    </row>
    <row r="27" spans="1:26" ht="12.75" customHeight="1">
      <c r="A27" s="327" t="s">
        <v>272</v>
      </c>
      <c r="B27" s="328">
        <v>150</v>
      </c>
      <c r="C27" s="329"/>
      <c r="D27" s="330"/>
      <c r="E27" s="330"/>
      <c r="F27" s="330"/>
      <c r="G27" s="330"/>
      <c r="H27" s="330"/>
      <c r="I27" s="330"/>
      <c r="J27" s="330"/>
      <c r="K27" s="330"/>
      <c r="L27" s="330"/>
      <c r="M27" s="330"/>
      <c r="N27" s="330"/>
      <c r="O27" s="330"/>
      <c r="P27" s="330"/>
      <c r="Q27" s="330"/>
      <c r="R27" s="331"/>
      <c r="S27" s="332">
        <v>0</v>
      </c>
      <c r="T27" s="101"/>
      <c r="U27" s="101"/>
      <c r="V27" s="101"/>
      <c r="W27" s="101"/>
      <c r="X27" s="101"/>
      <c r="Y27" s="101"/>
      <c r="Z27" s="101"/>
    </row>
    <row r="28" spans="1:26" ht="12.75" customHeight="1">
      <c r="A28" s="327" t="s">
        <v>276</v>
      </c>
      <c r="B28" s="328">
        <v>201</v>
      </c>
      <c r="C28" s="329"/>
      <c r="D28" s="330"/>
      <c r="E28" s="330"/>
      <c r="F28" s="330"/>
      <c r="G28" s="330"/>
      <c r="H28" s="330"/>
      <c r="I28" s="330"/>
      <c r="J28" s="330"/>
      <c r="K28" s="330"/>
      <c r="L28" s="330"/>
      <c r="M28" s="330"/>
      <c r="N28" s="330"/>
      <c r="O28" s="330"/>
      <c r="P28" s="330"/>
      <c r="Q28" s="330"/>
      <c r="R28" s="331"/>
      <c r="S28" s="332">
        <v>0</v>
      </c>
      <c r="T28" s="101"/>
      <c r="U28" s="101"/>
      <c r="V28" s="101"/>
      <c r="W28" s="101"/>
      <c r="X28" s="101"/>
      <c r="Y28" s="101"/>
      <c r="Z28" s="101"/>
    </row>
    <row r="29" spans="1:26" ht="12.75" customHeight="1">
      <c r="A29" s="327"/>
      <c r="B29" s="328">
        <v>202</v>
      </c>
      <c r="C29" s="329"/>
      <c r="D29" s="330"/>
      <c r="E29" s="330"/>
      <c r="F29" s="330"/>
      <c r="G29" s="330"/>
      <c r="H29" s="330"/>
      <c r="I29" s="330"/>
      <c r="J29" s="330"/>
      <c r="K29" s="330"/>
      <c r="L29" s="330"/>
      <c r="M29" s="330"/>
      <c r="N29" s="330"/>
      <c r="O29" s="330"/>
      <c r="P29" s="330"/>
      <c r="Q29" s="330"/>
      <c r="R29" s="331"/>
      <c r="S29" s="332">
        <v>0</v>
      </c>
      <c r="T29" s="101"/>
      <c r="U29" s="101"/>
      <c r="V29" s="101"/>
      <c r="W29" s="101"/>
      <c r="X29" s="101"/>
      <c r="Y29" s="101"/>
      <c r="Z29" s="101"/>
    </row>
    <row r="30" spans="1:26" ht="13.5" customHeight="1">
      <c r="A30" s="327"/>
      <c r="B30" s="328">
        <v>237</v>
      </c>
      <c r="C30" s="333"/>
      <c r="D30" s="334"/>
      <c r="E30" s="334"/>
      <c r="F30" s="334"/>
      <c r="G30" s="334"/>
      <c r="H30" s="334"/>
      <c r="I30" s="334"/>
      <c r="J30" s="334"/>
      <c r="K30" s="334"/>
      <c r="L30" s="334"/>
      <c r="M30" s="334"/>
      <c r="N30" s="334"/>
      <c r="O30" s="334"/>
      <c r="P30" s="334"/>
      <c r="Q30" s="334"/>
      <c r="R30" s="335"/>
      <c r="S30" s="336">
        <v>0</v>
      </c>
      <c r="T30" s="101"/>
      <c r="U30" s="101"/>
      <c r="V30" s="101"/>
      <c r="W30" s="101"/>
      <c r="X30" s="101"/>
      <c r="Y30" s="101"/>
      <c r="Z30" s="101"/>
    </row>
    <row r="31" spans="1:26" ht="12.75" customHeight="1">
      <c r="A31" s="343"/>
      <c r="B31" s="337" t="s">
        <v>183</v>
      </c>
      <c r="C31" s="338">
        <f t="shared" ref="C31:R31" si="2">SUM(C24:C30)</f>
        <v>0</v>
      </c>
      <c r="D31" s="339">
        <f t="shared" si="2"/>
        <v>0</v>
      </c>
      <c r="E31" s="339">
        <f t="shared" si="2"/>
        <v>0</v>
      </c>
      <c r="F31" s="339">
        <f t="shared" si="2"/>
        <v>0</v>
      </c>
      <c r="G31" s="339">
        <f t="shared" si="2"/>
        <v>0</v>
      </c>
      <c r="H31" s="339">
        <f t="shared" si="2"/>
        <v>0</v>
      </c>
      <c r="I31" s="339">
        <f t="shared" si="2"/>
        <v>0</v>
      </c>
      <c r="J31" s="339">
        <f t="shared" si="2"/>
        <v>0</v>
      </c>
      <c r="K31" s="339">
        <f t="shared" si="2"/>
        <v>0</v>
      </c>
      <c r="L31" s="339">
        <f t="shared" si="2"/>
        <v>0</v>
      </c>
      <c r="M31" s="339">
        <f t="shared" si="2"/>
        <v>0</v>
      </c>
      <c r="N31" s="339">
        <f t="shared" si="2"/>
        <v>0</v>
      </c>
      <c r="O31" s="339">
        <f t="shared" si="2"/>
        <v>0</v>
      </c>
      <c r="P31" s="339">
        <f t="shared" si="2"/>
        <v>0</v>
      </c>
      <c r="Q31" s="339">
        <f t="shared" si="2"/>
        <v>0</v>
      </c>
      <c r="R31" s="339">
        <f t="shared" si="2"/>
        <v>0</v>
      </c>
      <c r="S31" s="340">
        <f>SUM(C31:R31)</f>
        <v>0</v>
      </c>
      <c r="T31" s="101"/>
      <c r="U31" s="101"/>
      <c r="V31" s="101"/>
      <c r="W31" s="101"/>
      <c r="X31" s="101"/>
      <c r="Y31" s="101"/>
      <c r="Z31" s="101"/>
    </row>
    <row r="32" spans="1:26" ht="12.75" customHeight="1">
      <c r="A32" s="322" t="s">
        <v>269</v>
      </c>
      <c r="B32" s="323">
        <v>30</v>
      </c>
      <c r="C32" s="344"/>
      <c r="D32" s="345"/>
      <c r="E32" s="345"/>
      <c r="F32" s="345"/>
      <c r="G32" s="345"/>
      <c r="H32" s="345"/>
      <c r="I32" s="345"/>
      <c r="J32" s="345"/>
      <c r="K32" s="345"/>
      <c r="L32" s="345"/>
      <c r="M32" s="345"/>
      <c r="N32" s="345"/>
      <c r="O32" s="345"/>
      <c r="P32" s="345"/>
      <c r="Q32" s="345"/>
      <c r="R32" s="346"/>
      <c r="S32" s="326">
        <v>0</v>
      </c>
      <c r="T32" s="101"/>
      <c r="U32" s="101"/>
      <c r="V32" s="101"/>
      <c r="W32" s="101"/>
      <c r="X32" s="101"/>
      <c r="Y32" s="101"/>
      <c r="Z32" s="101"/>
    </row>
    <row r="33" spans="1:26" ht="12.75" customHeight="1">
      <c r="A33" s="327" t="s">
        <v>270</v>
      </c>
      <c r="B33" s="328">
        <v>41</v>
      </c>
      <c r="C33" s="329"/>
      <c r="D33" s="330"/>
      <c r="E33" s="330"/>
      <c r="F33" s="330"/>
      <c r="G33" s="330"/>
      <c r="H33" s="330"/>
      <c r="I33" s="330"/>
      <c r="J33" s="330"/>
      <c r="K33" s="330"/>
      <c r="L33" s="330"/>
      <c r="M33" s="330"/>
      <c r="N33" s="330"/>
      <c r="O33" s="330"/>
      <c r="P33" s="330"/>
      <c r="Q33" s="330"/>
      <c r="R33" s="331"/>
      <c r="S33" s="332">
        <v>0</v>
      </c>
      <c r="T33" s="101"/>
      <c r="U33" s="101"/>
      <c r="V33" s="101"/>
      <c r="W33" s="101"/>
      <c r="X33" s="101"/>
      <c r="Y33" s="101"/>
      <c r="Z33" s="101"/>
    </row>
    <row r="34" spans="1:26" ht="12" customHeight="1">
      <c r="A34" s="327" t="s">
        <v>276</v>
      </c>
      <c r="B34" s="328">
        <v>101</v>
      </c>
      <c r="C34" s="341"/>
      <c r="D34" s="342"/>
      <c r="E34" s="342"/>
      <c r="F34" s="342"/>
      <c r="G34" s="342"/>
      <c r="H34" s="342"/>
      <c r="I34" s="342"/>
      <c r="J34" s="342"/>
      <c r="K34" s="342"/>
      <c r="L34" s="342"/>
      <c r="M34" s="342"/>
      <c r="N34" s="342"/>
      <c r="O34" s="342"/>
      <c r="P34" s="342"/>
      <c r="Q34" s="342"/>
      <c r="R34" s="332"/>
      <c r="S34" s="332">
        <v>3</v>
      </c>
      <c r="T34" s="101"/>
      <c r="U34" s="101"/>
      <c r="V34" s="101"/>
      <c r="W34" s="101"/>
      <c r="X34" s="101"/>
      <c r="Y34" s="101"/>
      <c r="Z34" s="101"/>
    </row>
    <row r="35" spans="1:26" ht="12.75" customHeight="1">
      <c r="A35" s="327" t="s">
        <v>272</v>
      </c>
      <c r="B35" s="328">
        <v>150</v>
      </c>
      <c r="C35" s="329"/>
      <c r="D35" s="330"/>
      <c r="E35" s="330"/>
      <c r="F35" s="330"/>
      <c r="G35" s="330"/>
      <c r="H35" s="330"/>
      <c r="I35" s="330"/>
      <c r="J35" s="330"/>
      <c r="K35" s="330"/>
      <c r="L35" s="330"/>
      <c r="M35" s="330"/>
      <c r="N35" s="330"/>
      <c r="O35" s="330"/>
      <c r="P35" s="330"/>
      <c r="Q35" s="330"/>
      <c r="R35" s="331"/>
      <c r="S35" s="332">
        <v>0</v>
      </c>
      <c r="T35" s="101"/>
      <c r="U35" s="101"/>
      <c r="V35" s="101"/>
      <c r="W35" s="101"/>
      <c r="X35" s="101"/>
      <c r="Y35" s="101"/>
      <c r="Z35" s="101"/>
    </row>
    <row r="36" spans="1:26" ht="12.75" customHeight="1">
      <c r="A36" s="327" t="s">
        <v>278</v>
      </c>
      <c r="B36" s="328">
        <v>201</v>
      </c>
      <c r="C36" s="329"/>
      <c r="D36" s="330"/>
      <c r="E36" s="330"/>
      <c r="F36" s="330"/>
      <c r="G36" s="330"/>
      <c r="H36" s="330"/>
      <c r="I36" s="330"/>
      <c r="J36" s="330"/>
      <c r="K36" s="330"/>
      <c r="L36" s="330"/>
      <c r="M36" s="330"/>
      <c r="N36" s="330"/>
      <c r="O36" s="330"/>
      <c r="P36" s="330"/>
      <c r="Q36" s="330"/>
      <c r="R36" s="331"/>
      <c r="S36" s="332">
        <v>0</v>
      </c>
      <c r="T36" s="101"/>
      <c r="U36" s="101"/>
      <c r="V36" s="101"/>
      <c r="W36" s="101"/>
      <c r="X36" s="101"/>
      <c r="Y36" s="101"/>
      <c r="Z36" s="101"/>
    </row>
    <row r="37" spans="1:26" ht="12.75" customHeight="1">
      <c r="A37" s="327"/>
      <c r="B37" s="328">
        <v>202</v>
      </c>
      <c r="C37" s="329"/>
      <c r="D37" s="330"/>
      <c r="E37" s="330"/>
      <c r="F37" s="330"/>
      <c r="G37" s="330"/>
      <c r="H37" s="330"/>
      <c r="I37" s="330"/>
      <c r="J37" s="330"/>
      <c r="K37" s="330"/>
      <c r="L37" s="330"/>
      <c r="M37" s="330"/>
      <c r="N37" s="330"/>
      <c r="O37" s="330"/>
      <c r="P37" s="330"/>
      <c r="Q37" s="330"/>
      <c r="R37" s="331"/>
      <c r="S37" s="332">
        <v>0</v>
      </c>
      <c r="T37" s="101"/>
      <c r="U37" s="101"/>
      <c r="V37" s="101"/>
      <c r="W37" s="101"/>
      <c r="X37" s="101"/>
      <c r="Y37" s="101"/>
      <c r="Z37" s="101"/>
    </row>
    <row r="38" spans="1:26" ht="13.5" customHeight="1">
      <c r="A38" s="327"/>
      <c r="B38" s="328">
        <v>237</v>
      </c>
      <c r="C38" s="333"/>
      <c r="D38" s="334"/>
      <c r="E38" s="334"/>
      <c r="F38" s="334"/>
      <c r="G38" s="334"/>
      <c r="H38" s="334"/>
      <c r="I38" s="334"/>
      <c r="J38" s="334"/>
      <c r="K38" s="334"/>
      <c r="L38" s="334"/>
      <c r="M38" s="334"/>
      <c r="N38" s="334"/>
      <c r="O38" s="334"/>
      <c r="P38" s="334"/>
      <c r="Q38" s="334"/>
      <c r="R38" s="335"/>
      <c r="S38" s="336">
        <v>0</v>
      </c>
      <c r="T38" s="101"/>
      <c r="U38" s="101"/>
      <c r="V38" s="101"/>
      <c r="W38" s="101"/>
      <c r="X38" s="101"/>
      <c r="Y38" s="101"/>
      <c r="Z38" s="101"/>
    </row>
    <row r="39" spans="1:26" ht="12.75" customHeight="1">
      <c r="A39" s="343"/>
      <c r="B39" s="337" t="s">
        <v>183</v>
      </c>
      <c r="C39" s="338">
        <f t="shared" ref="C39:R39" si="3">SUM(C32:C38)</f>
        <v>0</v>
      </c>
      <c r="D39" s="339">
        <f t="shared" si="3"/>
        <v>0</v>
      </c>
      <c r="E39" s="339">
        <f t="shared" si="3"/>
        <v>0</v>
      </c>
      <c r="F39" s="339">
        <f t="shared" si="3"/>
        <v>0</v>
      </c>
      <c r="G39" s="339">
        <f t="shared" si="3"/>
        <v>0</v>
      </c>
      <c r="H39" s="339">
        <f t="shared" si="3"/>
        <v>0</v>
      </c>
      <c r="I39" s="339">
        <f t="shared" si="3"/>
        <v>0</v>
      </c>
      <c r="J39" s="339">
        <f t="shared" si="3"/>
        <v>0</v>
      </c>
      <c r="K39" s="339">
        <f t="shared" si="3"/>
        <v>0</v>
      </c>
      <c r="L39" s="339">
        <f t="shared" si="3"/>
        <v>0</v>
      </c>
      <c r="M39" s="339">
        <f t="shared" si="3"/>
        <v>0</v>
      </c>
      <c r="N39" s="339">
        <f t="shared" si="3"/>
        <v>0</v>
      </c>
      <c r="O39" s="339">
        <f t="shared" si="3"/>
        <v>0</v>
      </c>
      <c r="P39" s="339">
        <f t="shared" si="3"/>
        <v>0</v>
      </c>
      <c r="Q39" s="339">
        <f t="shared" si="3"/>
        <v>0</v>
      </c>
      <c r="R39" s="339">
        <f t="shared" si="3"/>
        <v>0</v>
      </c>
      <c r="S39" s="340">
        <f t="shared" ref="S39:S47" si="4">SUM(C39:R39)</f>
        <v>0</v>
      </c>
      <c r="T39" s="101"/>
      <c r="U39" s="101"/>
      <c r="V39" s="101"/>
      <c r="W39" s="101"/>
      <c r="X39" s="101"/>
      <c r="Y39" s="101"/>
      <c r="Z39" s="101"/>
    </row>
    <row r="40" spans="1:26" ht="12.75" customHeight="1">
      <c r="A40" s="322" t="s">
        <v>279</v>
      </c>
      <c r="B40" s="323">
        <v>30</v>
      </c>
      <c r="C40" s="344"/>
      <c r="D40" s="345"/>
      <c r="E40" s="345"/>
      <c r="F40" s="345"/>
      <c r="G40" s="345"/>
      <c r="H40" s="345"/>
      <c r="I40" s="345"/>
      <c r="J40" s="345"/>
      <c r="K40" s="345"/>
      <c r="L40" s="345"/>
      <c r="M40" s="345"/>
      <c r="N40" s="345"/>
      <c r="O40" s="345"/>
      <c r="P40" s="345"/>
      <c r="Q40" s="345"/>
      <c r="R40" s="346"/>
      <c r="S40" s="347">
        <f t="shared" si="4"/>
        <v>0</v>
      </c>
      <c r="T40" s="101"/>
      <c r="U40" s="101"/>
      <c r="V40" s="101"/>
      <c r="W40" s="101"/>
      <c r="X40" s="101"/>
      <c r="Y40" s="101"/>
      <c r="Z40" s="101"/>
    </row>
    <row r="41" spans="1:26" ht="12.75" customHeight="1">
      <c r="A41" s="327" t="s">
        <v>270</v>
      </c>
      <c r="B41" s="328">
        <v>41</v>
      </c>
      <c r="C41" s="329"/>
      <c r="D41" s="330"/>
      <c r="E41" s="330"/>
      <c r="F41" s="330"/>
      <c r="G41" s="330"/>
      <c r="H41" s="330"/>
      <c r="I41" s="330"/>
      <c r="J41" s="330"/>
      <c r="K41" s="330"/>
      <c r="L41" s="330"/>
      <c r="M41" s="330"/>
      <c r="N41" s="330"/>
      <c r="O41" s="330"/>
      <c r="P41" s="330"/>
      <c r="Q41" s="330"/>
      <c r="R41" s="331"/>
      <c r="S41" s="348">
        <f t="shared" si="4"/>
        <v>0</v>
      </c>
      <c r="T41" s="101"/>
      <c r="U41" s="101"/>
      <c r="V41" s="101"/>
      <c r="W41" s="101"/>
      <c r="X41" s="101"/>
      <c r="Y41" s="101"/>
      <c r="Z41" s="101"/>
    </row>
    <row r="42" spans="1:26" ht="12" customHeight="1">
      <c r="A42" s="327" t="s">
        <v>280</v>
      </c>
      <c r="B42" s="328">
        <v>101</v>
      </c>
      <c r="C42" s="341"/>
      <c r="D42" s="342"/>
      <c r="E42" s="342"/>
      <c r="F42" s="342"/>
      <c r="G42" s="342"/>
      <c r="H42" s="342"/>
      <c r="I42" s="342"/>
      <c r="J42" s="342"/>
      <c r="K42" s="342"/>
      <c r="L42" s="342"/>
      <c r="M42" s="342"/>
      <c r="N42" s="342"/>
      <c r="O42" s="342"/>
      <c r="P42" s="342"/>
      <c r="Q42" s="342"/>
      <c r="R42" s="332"/>
      <c r="S42" s="348">
        <f t="shared" si="4"/>
        <v>0</v>
      </c>
      <c r="T42" s="101"/>
      <c r="U42" s="101"/>
      <c r="V42" s="101"/>
      <c r="W42" s="101"/>
      <c r="X42" s="101"/>
      <c r="Y42" s="101"/>
      <c r="Z42" s="101"/>
    </row>
    <row r="43" spans="1:26" ht="12.75" customHeight="1">
      <c r="A43" s="327" t="s">
        <v>272</v>
      </c>
      <c r="B43" s="328">
        <v>150</v>
      </c>
      <c r="C43" s="329"/>
      <c r="D43" s="330"/>
      <c r="E43" s="330"/>
      <c r="F43" s="330"/>
      <c r="G43" s="330"/>
      <c r="H43" s="330"/>
      <c r="I43" s="330"/>
      <c r="J43" s="330"/>
      <c r="K43" s="330"/>
      <c r="L43" s="330"/>
      <c r="M43" s="330"/>
      <c r="N43" s="330"/>
      <c r="O43" s="330"/>
      <c r="P43" s="330"/>
      <c r="Q43" s="330"/>
      <c r="R43" s="331"/>
      <c r="S43" s="348">
        <f t="shared" si="4"/>
        <v>0</v>
      </c>
      <c r="T43" s="101"/>
      <c r="U43" s="101"/>
      <c r="V43" s="101"/>
      <c r="W43" s="101"/>
      <c r="X43" s="101"/>
      <c r="Y43" s="101"/>
      <c r="Z43" s="101"/>
    </row>
    <row r="44" spans="1:26" ht="12.75" customHeight="1">
      <c r="A44" s="327" t="s">
        <v>276</v>
      </c>
      <c r="B44" s="328">
        <v>201</v>
      </c>
      <c r="C44" s="329"/>
      <c r="D44" s="330"/>
      <c r="E44" s="330"/>
      <c r="F44" s="330"/>
      <c r="G44" s="330"/>
      <c r="H44" s="330"/>
      <c r="I44" s="330"/>
      <c r="J44" s="330"/>
      <c r="K44" s="330"/>
      <c r="L44" s="330"/>
      <c r="M44" s="330"/>
      <c r="N44" s="330"/>
      <c r="O44" s="330"/>
      <c r="P44" s="330"/>
      <c r="Q44" s="330"/>
      <c r="R44" s="331"/>
      <c r="S44" s="348">
        <f t="shared" si="4"/>
        <v>0</v>
      </c>
      <c r="T44" s="101"/>
      <c r="U44" s="101"/>
      <c r="V44" s="101"/>
      <c r="W44" s="101"/>
      <c r="X44" s="101"/>
      <c r="Y44" s="101"/>
      <c r="Z44" s="101"/>
    </row>
    <row r="45" spans="1:26" ht="12.75" customHeight="1">
      <c r="A45" s="327"/>
      <c r="B45" s="328">
        <v>202</v>
      </c>
      <c r="C45" s="329"/>
      <c r="D45" s="330"/>
      <c r="E45" s="330"/>
      <c r="F45" s="330"/>
      <c r="G45" s="330"/>
      <c r="H45" s="330"/>
      <c r="I45" s="330"/>
      <c r="J45" s="330"/>
      <c r="K45" s="330"/>
      <c r="L45" s="330"/>
      <c r="M45" s="330"/>
      <c r="N45" s="330"/>
      <c r="O45" s="330"/>
      <c r="P45" s="330"/>
      <c r="Q45" s="330"/>
      <c r="R45" s="331"/>
      <c r="S45" s="348">
        <f t="shared" si="4"/>
        <v>0</v>
      </c>
      <c r="T45" s="101"/>
      <c r="U45" s="101"/>
      <c r="V45" s="101"/>
      <c r="W45" s="101"/>
      <c r="X45" s="101"/>
      <c r="Y45" s="101"/>
      <c r="Z45" s="101"/>
    </row>
    <row r="46" spans="1:26" ht="13.5" customHeight="1">
      <c r="A46" s="327"/>
      <c r="B46" s="328">
        <v>237</v>
      </c>
      <c r="C46" s="333"/>
      <c r="D46" s="334"/>
      <c r="E46" s="334"/>
      <c r="F46" s="334"/>
      <c r="G46" s="334"/>
      <c r="H46" s="334"/>
      <c r="I46" s="334"/>
      <c r="J46" s="334"/>
      <c r="K46" s="334"/>
      <c r="L46" s="334"/>
      <c r="M46" s="334"/>
      <c r="N46" s="334"/>
      <c r="O46" s="334"/>
      <c r="P46" s="334"/>
      <c r="Q46" s="334"/>
      <c r="R46" s="335"/>
      <c r="S46" s="348">
        <f t="shared" si="4"/>
        <v>0</v>
      </c>
      <c r="T46" s="101"/>
      <c r="U46" s="101"/>
      <c r="V46" s="101"/>
      <c r="W46" s="101"/>
      <c r="X46" s="101"/>
      <c r="Y46" s="101"/>
      <c r="Z46" s="101"/>
    </row>
    <row r="47" spans="1:26" ht="12.75" customHeight="1">
      <c r="A47" s="343"/>
      <c r="B47" s="337" t="s">
        <v>183</v>
      </c>
      <c r="C47" s="338">
        <f t="shared" ref="C47:R47" si="5">SUM(C40:C46)</f>
        <v>0</v>
      </c>
      <c r="D47" s="339">
        <f t="shared" si="5"/>
        <v>0</v>
      </c>
      <c r="E47" s="339">
        <f t="shared" si="5"/>
        <v>0</v>
      </c>
      <c r="F47" s="339">
        <f t="shared" si="5"/>
        <v>0</v>
      </c>
      <c r="G47" s="339">
        <f t="shared" si="5"/>
        <v>0</v>
      </c>
      <c r="H47" s="339">
        <f t="shared" si="5"/>
        <v>0</v>
      </c>
      <c r="I47" s="339">
        <f t="shared" si="5"/>
        <v>0</v>
      </c>
      <c r="J47" s="339">
        <f t="shared" si="5"/>
        <v>0</v>
      </c>
      <c r="K47" s="339">
        <f t="shared" si="5"/>
        <v>0</v>
      </c>
      <c r="L47" s="339">
        <f t="shared" si="5"/>
        <v>0</v>
      </c>
      <c r="M47" s="339">
        <f t="shared" si="5"/>
        <v>0</v>
      </c>
      <c r="N47" s="339">
        <f t="shared" si="5"/>
        <v>0</v>
      </c>
      <c r="O47" s="339">
        <f t="shared" si="5"/>
        <v>0</v>
      </c>
      <c r="P47" s="339">
        <f t="shared" si="5"/>
        <v>0</v>
      </c>
      <c r="Q47" s="339">
        <f t="shared" si="5"/>
        <v>0</v>
      </c>
      <c r="R47" s="339">
        <f t="shared" si="5"/>
        <v>0</v>
      </c>
      <c r="S47" s="340">
        <f t="shared" si="4"/>
        <v>0</v>
      </c>
      <c r="T47" s="101"/>
      <c r="U47" s="101"/>
      <c r="V47" s="101"/>
      <c r="W47" s="101"/>
      <c r="X47" s="101"/>
      <c r="Y47" s="101"/>
      <c r="Z47" s="101"/>
    </row>
    <row r="48" spans="1:26" ht="12.75" customHeight="1">
      <c r="A48" s="322" t="s">
        <v>269</v>
      </c>
      <c r="B48" s="323">
        <v>30</v>
      </c>
      <c r="C48" s="344"/>
      <c r="D48" s="345"/>
      <c r="E48" s="345"/>
      <c r="F48" s="345"/>
      <c r="G48" s="345"/>
      <c r="H48" s="345"/>
      <c r="I48" s="345"/>
      <c r="J48" s="345"/>
      <c r="K48" s="345"/>
      <c r="L48" s="345"/>
      <c r="M48" s="345"/>
      <c r="N48" s="345"/>
      <c r="O48" s="345"/>
      <c r="P48" s="345"/>
      <c r="Q48" s="345"/>
      <c r="R48" s="346"/>
      <c r="S48" s="326">
        <v>0</v>
      </c>
      <c r="T48" s="101"/>
      <c r="U48" s="101"/>
      <c r="V48" s="101"/>
      <c r="W48" s="101"/>
      <c r="X48" s="101"/>
      <c r="Y48" s="101"/>
      <c r="Z48" s="101"/>
    </row>
    <row r="49" spans="1:26" ht="12.75" customHeight="1">
      <c r="A49" s="327" t="s">
        <v>270</v>
      </c>
      <c r="B49" s="328">
        <v>41</v>
      </c>
      <c r="C49" s="329"/>
      <c r="D49" s="330"/>
      <c r="E49" s="330"/>
      <c r="F49" s="330"/>
      <c r="G49" s="330"/>
      <c r="H49" s="330"/>
      <c r="I49" s="330"/>
      <c r="J49" s="330"/>
      <c r="K49" s="330"/>
      <c r="L49" s="330"/>
      <c r="M49" s="330"/>
      <c r="N49" s="330"/>
      <c r="O49" s="330"/>
      <c r="P49" s="330"/>
      <c r="Q49" s="330"/>
      <c r="R49" s="331"/>
      <c r="S49" s="332">
        <v>0</v>
      </c>
      <c r="T49" s="101"/>
      <c r="U49" s="101"/>
      <c r="V49" s="101"/>
      <c r="W49" s="101"/>
      <c r="X49" s="101"/>
      <c r="Y49" s="101"/>
      <c r="Z49" s="101"/>
    </row>
    <row r="50" spans="1:26" ht="12" customHeight="1">
      <c r="A50" s="327" t="s">
        <v>280</v>
      </c>
      <c r="B50" s="328">
        <v>101</v>
      </c>
      <c r="C50" s="341"/>
      <c r="D50" s="342"/>
      <c r="E50" s="342"/>
      <c r="F50" s="342"/>
      <c r="G50" s="342"/>
      <c r="H50" s="342"/>
      <c r="I50" s="342"/>
      <c r="J50" s="342"/>
      <c r="K50" s="342"/>
      <c r="L50" s="342"/>
      <c r="M50" s="342"/>
      <c r="N50" s="342"/>
      <c r="O50" s="342"/>
      <c r="P50" s="342"/>
      <c r="Q50" s="342"/>
      <c r="R50" s="332"/>
      <c r="S50" s="332">
        <v>16</v>
      </c>
      <c r="T50" s="101"/>
      <c r="U50" s="101"/>
      <c r="V50" s="101"/>
      <c r="W50" s="101"/>
      <c r="X50" s="101"/>
      <c r="Y50" s="101"/>
      <c r="Z50" s="101"/>
    </row>
    <row r="51" spans="1:26" ht="12.75" customHeight="1">
      <c r="A51" s="327" t="s">
        <v>272</v>
      </c>
      <c r="B51" s="328">
        <v>150</v>
      </c>
      <c r="C51" s="329"/>
      <c r="D51" s="330"/>
      <c r="E51" s="330"/>
      <c r="F51" s="330"/>
      <c r="G51" s="330"/>
      <c r="H51" s="330"/>
      <c r="I51" s="330"/>
      <c r="J51" s="330"/>
      <c r="K51" s="330"/>
      <c r="L51" s="330"/>
      <c r="M51" s="330"/>
      <c r="N51" s="330"/>
      <c r="O51" s="330"/>
      <c r="P51" s="330"/>
      <c r="Q51" s="330"/>
      <c r="R51" s="331"/>
      <c r="S51" s="332">
        <v>0</v>
      </c>
      <c r="T51" s="101"/>
      <c r="U51" s="101"/>
      <c r="V51" s="101"/>
      <c r="W51" s="101"/>
      <c r="X51" s="101"/>
      <c r="Y51" s="101"/>
      <c r="Z51" s="101"/>
    </row>
    <row r="52" spans="1:26" ht="12.75" customHeight="1">
      <c r="A52" s="327" t="s">
        <v>276</v>
      </c>
      <c r="B52" s="328">
        <v>201</v>
      </c>
      <c r="C52" s="329"/>
      <c r="D52" s="330"/>
      <c r="E52" s="330"/>
      <c r="F52" s="330"/>
      <c r="G52" s="330"/>
      <c r="H52" s="330"/>
      <c r="I52" s="330"/>
      <c r="J52" s="330"/>
      <c r="K52" s="330"/>
      <c r="L52" s="330"/>
      <c r="M52" s="330"/>
      <c r="N52" s="330"/>
      <c r="O52" s="330"/>
      <c r="P52" s="330"/>
      <c r="Q52" s="330"/>
      <c r="R52" s="331"/>
      <c r="S52" s="332">
        <v>0</v>
      </c>
      <c r="T52" s="101"/>
      <c r="U52" s="101"/>
      <c r="V52" s="101"/>
      <c r="W52" s="101"/>
      <c r="X52" s="101"/>
      <c r="Y52" s="101"/>
      <c r="Z52" s="101"/>
    </row>
    <row r="53" spans="1:26" ht="12.75" customHeight="1">
      <c r="A53" s="327"/>
      <c r="B53" s="328">
        <v>202</v>
      </c>
      <c r="C53" s="329"/>
      <c r="D53" s="330"/>
      <c r="E53" s="330"/>
      <c r="F53" s="330"/>
      <c r="G53" s="330"/>
      <c r="H53" s="330"/>
      <c r="I53" s="330"/>
      <c r="J53" s="330"/>
      <c r="K53" s="330"/>
      <c r="L53" s="330"/>
      <c r="M53" s="330"/>
      <c r="N53" s="330"/>
      <c r="O53" s="330"/>
      <c r="P53" s="330"/>
      <c r="Q53" s="330"/>
      <c r="R53" s="331"/>
      <c r="S53" s="332">
        <v>0</v>
      </c>
      <c r="T53" s="101"/>
      <c r="U53" s="101"/>
      <c r="V53" s="101"/>
      <c r="W53" s="101"/>
      <c r="X53" s="101"/>
      <c r="Y53" s="101"/>
      <c r="Z53" s="101"/>
    </row>
    <row r="54" spans="1:26" ht="13.5" customHeight="1">
      <c r="A54" s="327"/>
      <c r="B54" s="328">
        <v>237</v>
      </c>
      <c r="C54" s="333"/>
      <c r="D54" s="334"/>
      <c r="E54" s="334"/>
      <c r="F54" s="334"/>
      <c r="G54" s="334"/>
      <c r="H54" s="334"/>
      <c r="I54" s="334"/>
      <c r="J54" s="334"/>
      <c r="K54" s="334"/>
      <c r="L54" s="334"/>
      <c r="M54" s="334"/>
      <c r="N54" s="334"/>
      <c r="O54" s="334"/>
      <c r="P54" s="334"/>
      <c r="Q54" s="334"/>
      <c r="R54" s="335"/>
      <c r="S54" s="336">
        <v>0</v>
      </c>
      <c r="T54" s="101"/>
      <c r="U54" s="101"/>
      <c r="V54" s="101"/>
      <c r="W54" s="101"/>
      <c r="X54" s="101"/>
      <c r="Y54" s="101"/>
      <c r="Z54" s="101"/>
    </row>
    <row r="55" spans="1:26" ht="12.75" customHeight="1">
      <c r="A55" s="343"/>
      <c r="B55" s="337" t="s">
        <v>183</v>
      </c>
      <c r="C55" s="338">
        <f t="shared" ref="C55:R55" si="6">SUM(C48:C54)</f>
        <v>0</v>
      </c>
      <c r="D55" s="339">
        <f t="shared" si="6"/>
        <v>0</v>
      </c>
      <c r="E55" s="339">
        <f t="shared" si="6"/>
        <v>0</v>
      </c>
      <c r="F55" s="339">
        <f t="shared" si="6"/>
        <v>0</v>
      </c>
      <c r="G55" s="339">
        <f t="shared" si="6"/>
        <v>0</v>
      </c>
      <c r="H55" s="339">
        <f t="shared" si="6"/>
        <v>0</v>
      </c>
      <c r="I55" s="339">
        <f t="shared" si="6"/>
        <v>0</v>
      </c>
      <c r="J55" s="339">
        <f t="shared" si="6"/>
        <v>0</v>
      </c>
      <c r="K55" s="339">
        <f t="shared" si="6"/>
        <v>0</v>
      </c>
      <c r="L55" s="339">
        <f t="shared" si="6"/>
        <v>0</v>
      </c>
      <c r="M55" s="339">
        <f t="shared" si="6"/>
        <v>0</v>
      </c>
      <c r="N55" s="339">
        <f t="shared" si="6"/>
        <v>0</v>
      </c>
      <c r="O55" s="339">
        <f t="shared" si="6"/>
        <v>0</v>
      </c>
      <c r="P55" s="339">
        <f t="shared" si="6"/>
        <v>0</v>
      </c>
      <c r="Q55" s="339">
        <f t="shared" si="6"/>
        <v>0</v>
      </c>
      <c r="R55" s="339">
        <f t="shared" si="6"/>
        <v>0</v>
      </c>
      <c r="S55" s="340">
        <f>SUM(C55:R55)</f>
        <v>0</v>
      </c>
      <c r="T55" s="101"/>
      <c r="U55" s="101"/>
      <c r="V55" s="101"/>
      <c r="W55" s="101"/>
      <c r="X55" s="101"/>
      <c r="Y55" s="101"/>
      <c r="Z55" s="101"/>
    </row>
    <row r="56" spans="1:26" ht="12" customHeight="1">
      <c r="A56" s="322" t="s">
        <v>274</v>
      </c>
      <c r="B56" s="323">
        <v>30</v>
      </c>
      <c r="C56" s="324"/>
      <c r="D56" s="325"/>
      <c r="E56" s="325"/>
      <c r="F56" s="325"/>
      <c r="G56" s="325"/>
      <c r="H56" s="325"/>
      <c r="I56" s="325"/>
      <c r="J56" s="325"/>
      <c r="K56" s="325"/>
      <c r="L56" s="325"/>
      <c r="M56" s="325"/>
      <c r="N56" s="325"/>
      <c r="O56" s="325"/>
      <c r="P56" s="325"/>
      <c r="Q56" s="325"/>
      <c r="R56" s="326"/>
      <c r="S56" s="326">
        <v>14</v>
      </c>
      <c r="T56" s="101"/>
      <c r="U56" s="101"/>
      <c r="V56" s="101"/>
      <c r="W56" s="101"/>
      <c r="X56" s="101"/>
      <c r="Y56" s="101"/>
      <c r="Z56" s="101"/>
    </row>
    <row r="57" spans="1:26" ht="12.75" customHeight="1">
      <c r="A57" s="327" t="s">
        <v>270</v>
      </c>
      <c r="B57" s="328">
        <v>41</v>
      </c>
      <c r="C57" s="329"/>
      <c r="D57" s="330"/>
      <c r="E57" s="330"/>
      <c r="F57" s="330"/>
      <c r="G57" s="330"/>
      <c r="H57" s="330"/>
      <c r="I57" s="330"/>
      <c r="J57" s="330"/>
      <c r="K57" s="330"/>
      <c r="L57" s="330"/>
      <c r="M57" s="330"/>
      <c r="N57" s="330"/>
      <c r="O57" s="330"/>
      <c r="P57" s="330"/>
      <c r="Q57" s="330"/>
      <c r="R57" s="331"/>
      <c r="S57" s="332">
        <v>0</v>
      </c>
      <c r="T57" s="101"/>
      <c r="U57" s="101"/>
      <c r="V57" s="101"/>
      <c r="W57" s="101"/>
      <c r="X57" s="101"/>
      <c r="Y57" s="101"/>
      <c r="Z57" s="101"/>
    </row>
    <row r="58" spans="1:26" ht="12" customHeight="1">
      <c r="A58" s="327" t="s">
        <v>275</v>
      </c>
      <c r="B58" s="328">
        <v>101</v>
      </c>
      <c r="C58" s="341"/>
      <c r="D58" s="342"/>
      <c r="E58" s="342"/>
      <c r="F58" s="342"/>
      <c r="G58" s="342"/>
      <c r="H58" s="342"/>
      <c r="I58" s="342"/>
      <c r="J58" s="342"/>
      <c r="K58" s="342"/>
      <c r="L58" s="342"/>
      <c r="M58" s="342"/>
      <c r="N58" s="342"/>
      <c r="O58" s="342"/>
      <c r="P58" s="342"/>
      <c r="Q58" s="342"/>
      <c r="R58" s="332"/>
      <c r="S58" s="332">
        <v>5</v>
      </c>
      <c r="T58" s="101"/>
      <c r="U58" s="101"/>
      <c r="V58" s="101"/>
      <c r="W58" s="101"/>
      <c r="X58" s="101"/>
      <c r="Y58" s="101"/>
      <c r="Z58" s="101"/>
    </row>
    <row r="59" spans="1:26" ht="12.75" customHeight="1">
      <c r="A59" s="327" t="s">
        <v>272</v>
      </c>
      <c r="B59" s="328">
        <v>150</v>
      </c>
      <c r="C59" s="329"/>
      <c r="D59" s="330"/>
      <c r="E59" s="330"/>
      <c r="F59" s="330"/>
      <c r="G59" s="330"/>
      <c r="H59" s="330"/>
      <c r="I59" s="330"/>
      <c r="J59" s="330"/>
      <c r="K59" s="330"/>
      <c r="L59" s="330"/>
      <c r="M59" s="330"/>
      <c r="N59" s="330"/>
      <c r="O59" s="330"/>
      <c r="P59" s="330"/>
      <c r="Q59" s="330"/>
      <c r="R59" s="331"/>
      <c r="S59" s="332">
        <v>0</v>
      </c>
      <c r="T59" s="101"/>
      <c r="U59" s="101"/>
      <c r="V59" s="101"/>
      <c r="W59" s="101"/>
      <c r="X59" s="101"/>
      <c r="Y59" s="101"/>
      <c r="Z59" s="101"/>
    </row>
    <row r="60" spans="1:26" ht="12.75" customHeight="1">
      <c r="A60" s="327" t="s">
        <v>281</v>
      </c>
      <c r="B60" s="328">
        <v>201</v>
      </c>
      <c r="C60" s="329"/>
      <c r="D60" s="330"/>
      <c r="E60" s="330"/>
      <c r="F60" s="330"/>
      <c r="G60" s="330"/>
      <c r="H60" s="330"/>
      <c r="I60" s="330"/>
      <c r="J60" s="330"/>
      <c r="K60" s="330"/>
      <c r="L60" s="330"/>
      <c r="M60" s="330"/>
      <c r="N60" s="330"/>
      <c r="O60" s="330"/>
      <c r="P60" s="330"/>
      <c r="Q60" s="330"/>
      <c r="R60" s="331"/>
      <c r="S60" s="332">
        <v>0</v>
      </c>
      <c r="T60" s="101"/>
      <c r="U60" s="101"/>
      <c r="V60" s="101"/>
      <c r="W60" s="101"/>
      <c r="X60" s="101"/>
      <c r="Y60" s="101"/>
      <c r="Z60" s="101"/>
    </row>
    <row r="61" spans="1:26" ht="12.75" customHeight="1">
      <c r="A61" s="327"/>
      <c r="B61" s="328">
        <v>202</v>
      </c>
      <c r="C61" s="329"/>
      <c r="D61" s="330"/>
      <c r="E61" s="330"/>
      <c r="F61" s="330"/>
      <c r="G61" s="330"/>
      <c r="H61" s="330"/>
      <c r="I61" s="330"/>
      <c r="J61" s="330"/>
      <c r="K61" s="330"/>
      <c r="L61" s="330"/>
      <c r="M61" s="330"/>
      <c r="N61" s="330"/>
      <c r="O61" s="330"/>
      <c r="P61" s="330"/>
      <c r="Q61" s="330"/>
      <c r="R61" s="331"/>
      <c r="S61" s="332">
        <v>0</v>
      </c>
      <c r="T61" s="101"/>
      <c r="U61" s="101"/>
      <c r="V61" s="101"/>
      <c r="W61" s="101"/>
      <c r="X61" s="101"/>
      <c r="Y61" s="101"/>
      <c r="Z61" s="101"/>
    </row>
    <row r="62" spans="1:26" ht="13.5" customHeight="1">
      <c r="A62" s="327"/>
      <c r="B62" s="328">
        <v>237</v>
      </c>
      <c r="C62" s="333"/>
      <c r="D62" s="334"/>
      <c r="E62" s="334"/>
      <c r="F62" s="334"/>
      <c r="G62" s="334"/>
      <c r="H62" s="334"/>
      <c r="I62" s="334"/>
      <c r="J62" s="334"/>
      <c r="K62" s="334"/>
      <c r="L62" s="334"/>
      <c r="M62" s="334"/>
      <c r="N62" s="334"/>
      <c r="O62" s="334"/>
      <c r="P62" s="334"/>
      <c r="Q62" s="334"/>
      <c r="R62" s="335"/>
      <c r="S62" s="336">
        <v>0</v>
      </c>
      <c r="T62" s="101"/>
      <c r="U62" s="101"/>
      <c r="V62" s="101"/>
      <c r="W62" s="101"/>
      <c r="X62" s="101"/>
      <c r="Y62" s="101"/>
      <c r="Z62" s="101"/>
    </row>
    <row r="63" spans="1:26" ht="12.75" customHeight="1">
      <c r="A63" s="343"/>
      <c r="B63" s="337" t="s">
        <v>183</v>
      </c>
      <c r="C63" s="338">
        <f t="shared" ref="C63:R63" si="7">SUM(C56:C62)</f>
        <v>0</v>
      </c>
      <c r="D63" s="339">
        <f t="shared" si="7"/>
        <v>0</v>
      </c>
      <c r="E63" s="339">
        <f t="shared" si="7"/>
        <v>0</v>
      </c>
      <c r="F63" s="339">
        <f t="shared" si="7"/>
        <v>0</v>
      </c>
      <c r="G63" s="339">
        <f t="shared" si="7"/>
        <v>0</v>
      </c>
      <c r="H63" s="339">
        <f t="shared" si="7"/>
        <v>0</v>
      </c>
      <c r="I63" s="339">
        <f t="shared" si="7"/>
        <v>0</v>
      </c>
      <c r="J63" s="339">
        <f t="shared" si="7"/>
        <v>0</v>
      </c>
      <c r="K63" s="339">
        <f t="shared" si="7"/>
        <v>0</v>
      </c>
      <c r="L63" s="339">
        <f t="shared" si="7"/>
        <v>0</v>
      </c>
      <c r="M63" s="339">
        <f t="shared" si="7"/>
        <v>0</v>
      </c>
      <c r="N63" s="339">
        <f t="shared" si="7"/>
        <v>0</v>
      </c>
      <c r="O63" s="339">
        <f t="shared" si="7"/>
        <v>0</v>
      </c>
      <c r="P63" s="339">
        <f t="shared" si="7"/>
        <v>0</v>
      </c>
      <c r="Q63" s="339">
        <f t="shared" si="7"/>
        <v>0</v>
      </c>
      <c r="R63" s="339">
        <f t="shared" si="7"/>
        <v>0</v>
      </c>
      <c r="S63" s="340">
        <f>SUM(C63:R63)</f>
        <v>0</v>
      </c>
      <c r="T63" s="101"/>
      <c r="U63" s="101"/>
      <c r="V63" s="101"/>
      <c r="W63" s="101"/>
      <c r="X63" s="101"/>
      <c r="Y63" s="101"/>
      <c r="Z63" s="101"/>
    </row>
    <row r="64" spans="1:26" ht="12" customHeight="1">
      <c r="A64" s="322" t="s">
        <v>277</v>
      </c>
      <c r="B64" s="323">
        <v>30</v>
      </c>
      <c r="C64" s="324"/>
      <c r="D64" s="325"/>
      <c r="E64" s="325"/>
      <c r="F64" s="325"/>
      <c r="G64" s="325"/>
      <c r="H64" s="325"/>
      <c r="I64" s="325"/>
      <c r="J64" s="325"/>
      <c r="K64" s="325"/>
      <c r="L64" s="325"/>
      <c r="M64" s="325"/>
      <c r="N64" s="325"/>
      <c r="O64" s="325"/>
      <c r="P64" s="325"/>
      <c r="Q64" s="325"/>
      <c r="R64" s="326"/>
      <c r="S64" s="326">
        <v>55</v>
      </c>
      <c r="T64" s="101"/>
      <c r="U64" s="101"/>
      <c r="V64" s="101"/>
      <c r="W64" s="101"/>
      <c r="X64" s="101"/>
      <c r="Y64" s="101"/>
      <c r="Z64" s="101"/>
    </row>
    <row r="65" spans="1:26" ht="12.75" customHeight="1">
      <c r="A65" s="327" t="s">
        <v>270</v>
      </c>
      <c r="B65" s="328">
        <v>41</v>
      </c>
      <c r="C65" s="329"/>
      <c r="D65" s="330"/>
      <c r="E65" s="330"/>
      <c r="F65" s="330"/>
      <c r="G65" s="330"/>
      <c r="H65" s="330"/>
      <c r="I65" s="330"/>
      <c r="J65" s="330"/>
      <c r="K65" s="330"/>
      <c r="L65" s="330"/>
      <c r="M65" s="330"/>
      <c r="N65" s="330"/>
      <c r="O65" s="330"/>
      <c r="P65" s="330"/>
      <c r="Q65" s="330"/>
      <c r="R65" s="331"/>
      <c r="S65" s="332">
        <v>0</v>
      </c>
      <c r="T65" s="101"/>
      <c r="U65" s="101"/>
      <c r="V65" s="101"/>
      <c r="W65" s="101"/>
      <c r="X65" s="101"/>
      <c r="Y65" s="101"/>
      <c r="Z65" s="101"/>
    </row>
    <row r="66" spans="1:26" ht="12" customHeight="1">
      <c r="A66" s="327" t="s">
        <v>275</v>
      </c>
      <c r="B66" s="328">
        <v>101</v>
      </c>
      <c r="C66" s="341"/>
      <c r="D66" s="342"/>
      <c r="E66" s="342"/>
      <c r="F66" s="342"/>
      <c r="G66" s="342"/>
      <c r="H66" s="342"/>
      <c r="I66" s="342"/>
      <c r="J66" s="342"/>
      <c r="K66" s="342"/>
      <c r="L66" s="342"/>
      <c r="M66" s="342"/>
      <c r="N66" s="342"/>
      <c r="O66" s="342"/>
      <c r="P66" s="342"/>
      <c r="Q66" s="342"/>
      <c r="R66" s="332"/>
      <c r="S66" s="332">
        <v>19</v>
      </c>
      <c r="T66" s="101"/>
      <c r="U66" s="101"/>
      <c r="V66" s="101"/>
      <c r="W66" s="101"/>
      <c r="X66" s="101"/>
      <c r="Y66" s="101"/>
      <c r="Z66" s="101"/>
    </row>
    <row r="67" spans="1:26" ht="12.75" customHeight="1">
      <c r="A67" s="327" t="s">
        <v>272</v>
      </c>
      <c r="B67" s="328">
        <v>150</v>
      </c>
      <c r="C67" s="329"/>
      <c r="D67" s="330"/>
      <c r="E67" s="330"/>
      <c r="F67" s="330"/>
      <c r="G67" s="330"/>
      <c r="H67" s="330"/>
      <c r="I67" s="330"/>
      <c r="J67" s="330"/>
      <c r="K67" s="330"/>
      <c r="L67" s="330"/>
      <c r="M67" s="330"/>
      <c r="N67" s="330"/>
      <c r="O67" s="330"/>
      <c r="P67" s="330"/>
      <c r="Q67" s="330"/>
      <c r="R67" s="331"/>
      <c r="S67" s="332">
        <v>0</v>
      </c>
      <c r="T67" s="101"/>
      <c r="U67" s="101"/>
      <c r="V67" s="101"/>
      <c r="W67" s="101"/>
      <c r="X67" s="101"/>
      <c r="Y67" s="101"/>
      <c r="Z67" s="101"/>
    </row>
    <row r="68" spans="1:26" ht="12.75" customHeight="1">
      <c r="A68" s="327" t="s">
        <v>281</v>
      </c>
      <c r="B68" s="328">
        <v>201</v>
      </c>
      <c r="C68" s="329"/>
      <c r="D68" s="330"/>
      <c r="E68" s="330"/>
      <c r="F68" s="330"/>
      <c r="G68" s="330"/>
      <c r="H68" s="330"/>
      <c r="I68" s="330"/>
      <c r="J68" s="330"/>
      <c r="K68" s="330"/>
      <c r="L68" s="330"/>
      <c r="M68" s="330"/>
      <c r="N68" s="330"/>
      <c r="O68" s="330"/>
      <c r="P68" s="330"/>
      <c r="Q68" s="330"/>
      <c r="R68" s="331"/>
      <c r="S68" s="332">
        <v>0</v>
      </c>
      <c r="T68" s="101"/>
      <c r="U68" s="101"/>
      <c r="V68" s="101"/>
      <c r="W68" s="101"/>
      <c r="X68" s="101"/>
      <c r="Y68" s="101"/>
      <c r="Z68" s="101"/>
    </row>
    <row r="69" spans="1:26" ht="12.75" customHeight="1">
      <c r="A69" s="327"/>
      <c r="B69" s="328">
        <v>202</v>
      </c>
      <c r="C69" s="329"/>
      <c r="D69" s="330"/>
      <c r="E69" s="330"/>
      <c r="F69" s="330"/>
      <c r="G69" s="330"/>
      <c r="H69" s="330"/>
      <c r="I69" s="330"/>
      <c r="J69" s="330"/>
      <c r="K69" s="330"/>
      <c r="L69" s="330"/>
      <c r="M69" s="330"/>
      <c r="N69" s="330"/>
      <c r="O69" s="330"/>
      <c r="P69" s="330"/>
      <c r="Q69" s="330"/>
      <c r="R69" s="331"/>
      <c r="S69" s="332">
        <v>0</v>
      </c>
      <c r="T69" s="101"/>
      <c r="U69" s="101"/>
      <c r="V69" s="101"/>
      <c r="W69" s="101"/>
      <c r="X69" s="101"/>
      <c r="Y69" s="101"/>
      <c r="Z69" s="101"/>
    </row>
    <row r="70" spans="1:26" ht="13.5" customHeight="1">
      <c r="A70" s="327"/>
      <c r="B70" s="328">
        <v>237</v>
      </c>
      <c r="C70" s="333"/>
      <c r="D70" s="334"/>
      <c r="E70" s="334"/>
      <c r="F70" s="334"/>
      <c r="G70" s="334"/>
      <c r="H70" s="334"/>
      <c r="I70" s="334"/>
      <c r="J70" s="334"/>
      <c r="K70" s="334"/>
      <c r="L70" s="334"/>
      <c r="M70" s="334"/>
      <c r="N70" s="334"/>
      <c r="O70" s="334"/>
      <c r="P70" s="334"/>
      <c r="Q70" s="334"/>
      <c r="R70" s="335"/>
      <c r="S70" s="336">
        <v>0</v>
      </c>
      <c r="T70" s="101"/>
      <c r="U70" s="101"/>
      <c r="V70" s="101"/>
      <c r="W70" s="101"/>
      <c r="X70" s="101"/>
      <c r="Y70" s="101"/>
      <c r="Z70" s="101"/>
    </row>
    <row r="71" spans="1:26" ht="12.75" customHeight="1">
      <c r="A71" s="343"/>
      <c r="B71" s="337" t="s">
        <v>183</v>
      </c>
      <c r="C71" s="338">
        <f t="shared" ref="C71:R71" si="8">SUM(C64:C70)</f>
        <v>0</v>
      </c>
      <c r="D71" s="339">
        <f t="shared" si="8"/>
        <v>0</v>
      </c>
      <c r="E71" s="339">
        <f t="shared" si="8"/>
        <v>0</v>
      </c>
      <c r="F71" s="339">
        <f t="shared" si="8"/>
        <v>0</v>
      </c>
      <c r="G71" s="339">
        <f t="shared" si="8"/>
        <v>0</v>
      </c>
      <c r="H71" s="339">
        <f t="shared" si="8"/>
        <v>0</v>
      </c>
      <c r="I71" s="339">
        <f t="shared" si="8"/>
        <v>0</v>
      </c>
      <c r="J71" s="339">
        <f t="shared" si="8"/>
        <v>0</v>
      </c>
      <c r="K71" s="339">
        <f t="shared" si="8"/>
        <v>0</v>
      </c>
      <c r="L71" s="339">
        <f t="shared" si="8"/>
        <v>0</v>
      </c>
      <c r="M71" s="339">
        <f t="shared" si="8"/>
        <v>0</v>
      </c>
      <c r="N71" s="339">
        <f t="shared" si="8"/>
        <v>0</v>
      </c>
      <c r="O71" s="339">
        <f t="shared" si="8"/>
        <v>0</v>
      </c>
      <c r="P71" s="339">
        <f t="shared" si="8"/>
        <v>0</v>
      </c>
      <c r="Q71" s="339">
        <f t="shared" si="8"/>
        <v>0</v>
      </c>
      <c r="R71" s="339">
        <f t="shared" si="8"/>
        <v>0</v>
      </c>
      <c r="S71" s="340">
        <f>SUM(C71:R71)</f>
        <v>0</v>
      </c>
      <c r="T71" s="101"/>
      <c r="U71" s="101"/>
      <c r="V71" s="101"/>
      <c r="W71" s="101"/>
      <c r="X71" s="101"/>
      <c r="Y71" s="101"/>
      <c r="Z71" s="101"/>
    </row>
    <row r="72" spans="1:26" ht="12.75" customHeight="1">
      <c r="A72" s="322" t="s">
        <v>274</v>
      </c>
      <c r="B72" s="323">
        <v>30</v>
      </c>
      <c r="C72" s="344"/>
      <c r="D72" s="345"/>
      <c r="E72" s="345"/>
      <c r="F72" s="345"/>
      <c r="G72" s="345"/>
      <c r="H72" s="345"/>
      <c r="I72" s="345"/>
      <c r="J72" s="345"/>
      <c r="K72" s="345"/>
      <c r="L72" s="345"/>
      <c r="M72" s="345"/>
      <c r="N72" s="345"/>
      <c r="O72" s="345"/>
      <c r="P72" s="345"/>
      <c r="Q72" s="345"/>
      <c r="R72" s="346"/>
      <c r="S72" s="326">
        <v>0</v>
      </c>
      <c r="T72" s="101"/>
      <c r="U72" s="101"/>
      <c r="V72" s="101"/>
      <c r="W72" s="101"/>
      <c r="X72" s="101"/>
      <c r="Y72" s="101"/>
      <c r="Z72" s="101"/>
    </row>
    <row r="73" spans="1:26" ht="12.75" customHeight="1">
      <c r="A73" s="327" t="s">
        <v>270</v>
      </c>
      <c r="B73" s="328">
        <v>41</v>
      </c>
      <c r="C73" s="329"/>
      <c r="D73" s="330"/>
      <c r="E73" s="330"/>
      <c r="F73" s="330"/>
      <c r="G73" s="330"/>
      <c r="H73" s="330"/>
      <c r="I73" s="330"/>
      <c r="J73" s="330"/>
      <c r="K73" s="330"/>
      <c r="L73" s="330"/>
      <c r="M73" s="330"/>
      <c r="N73" s="330"/>
      <c r="O73" s="330"/>
      <c r="P73" s="330"/>
      <c r="Q73" s="330"/>
      <c r="R73" s="331"/>
      <c r="S73" s="332">
        <v>0</v>
      </c>
      <c r="T73" s="101"/>
      <c r="U73" s="101"/>
      <c r="V73" s="101"/>
      <c r="W73" s="101"/>
      <c r="X73" s="101"/>
      <c r="Y73" s="101"/>
      <c r="Z73" s="101"/>
    </row>
    <row r="74" spans="1:26" ht="12" customHeight="1">
      <c r="A74" s="327" t="s">
        <v>275</v>
      </c>
      <c r="B74" s="328">
        <v>101</v>
      </c>
      <c r="C74" s="341"/>
      <c r="D74" s="342"/>
      <c r="E74" s="342"/>
      <c r="F74" s="342"/>
      <c r="G74" s="342"/>
      <c r="H74" s="342"/>
      <c r="I74" s="342"/>
      <c r="J74" s="342"/>
      <c r="K74" s="342"/>
      <c r="L74" s="342"/>
      <c r="M74" s="342"/>
      <c r="N74" s="342"/>
      <c r="O74" s="342"/>
      <c r="P74" s="342"/>
      <c r="Q74" s="342"/>
      <c r="R74" s="332"/>
      <c r="S74" s="332">
        <v>43</v>
      </c>
      <c r="T74" s="101"/>
      <c r="U74" s="101"/>
      <c r="V74" s="101"/>
      <c r="W74" s="101"/>
      <c r="X74" s="101"/>
      <c r="Y74" s="101"/>
      <c r="Z74" s="101"/>
    </row>
    <row r="75" spans="1:26" ht="12.75" customHeight="1">
      <c r="A75" s="327" t="s">
        <v>272</v>
      </c>
      <c r="B75" s="328">
        <v>150</v>
      </c>
      <c r="C75" s="329"/>
      <c r="D75" s="330"/>
      <c r="E75" s="330"/>
      <c r="F75" s="330"/>
      <c r="G75" s="330"/>
      <c r="H75" s="330"/>
      <c r="I75" s="330"/>
      <c r="J75" s="330"/>
      <c r="K75" s="330"/>
      <c r="L75" s="330"/>
      <c r="M75" s="330"/>
      <c r="N75" s="330"/>
      <c r="O75" s="330"/>
      <c r="P75" s="330"/>
      <c r="Q75" s="330"/>
      <c r="R75" s="331"/>
      <c r="S75" s="332">
        <v>0</v>
      </c>
      <c r="T75" s="101"/>
      <c r="U75" s="101"/>
      <c r="V75" s="101"/>
      <c r="W75" s="101"/>
      <c r="X75" s="101"/>
      <c r="Y75" s="101"/>
      <c r="Z75" s="101"/>
    </row>
    <row r="76" spans="1:26" ht="12.75" customHeight="1">
      <c r="A76" s="327" t="s">
        <v>282</v>
      </c>
      <c r="B76" s="328">
        <v>201</v>
      </c>
      <c r="C76" s="329"/>
      <c r="D76" s="330"/>
      <c r="E76" s="330"/>
      <c r="F76" s="330"/>
      <c r="G76" s="330"/>
      <c r="H76" s="330"/>
      <c r="I76" s="330"/>
      <c r="J76" s="330"/>
      <c r="K76" s="330"/>
      <c r="L76" s="330"/>
      <c r="M76" s="330"/>
      <c r="N76" s="330"/>
      <c r="O76" s="330"/>
      <c r="P76" s="330"/>
      <c r="Q76" s="330"/>
      <c r="R76" s="331"/>
      <c r="S76" s="332">
        <v>0</v>
      </c>
      <c r="T76" s="101"/>
      <c r="U76" s="101"/>
      <c r="V76" s="101"/>
      <c r="W76" s="101"/>
      <c r="X76" s="101"/>
      <c r="Y76" s="101"/>
      <c r="Z76" s="101"/>
    </row>
    <row r="77" spans="1:26" ht="12.75" customHeight="1">
      <c r="A77" s="327"/>
      <c r="B77" s="328">
        <v>202</v>
      </c>
      <c r="C77" s="329"/>
      <c r="D77" s="330"/>
      <c r="E77" s="330"/>
      <c r="F77" s="330"/>
      <c r="G77" s="330"/>
      <c r="H77" s="330"/>
      <c r="I77" s="330"/>
      <c r="J77" s="330"/>
      <c r="K77" s="330"/>
      <c r="L77" s="330"/>
      <c r="M77" s="330"/>
      <c r="N77" s="330"/>
      <c r="O77" s="330"/>
      <c r="P77" s="330"/>
      <c r="Q77" s="330"/>
      <c r="R77" s="331"/>
      <c r="S77" s="332">
        <v>0</v>
      </c>
      <c r="T77" s="101"/>
      <c r="U77" s="101"/>
      <c r="V77" s="101"/>
      <c r="W77" s="101"/>
      <c r="X77" s="101"/>
      <c r="Y77" s="101"/>
      <c r="Z77" s="101"/>
    </row>
    <row r="78" spans="1:26" ht="13.5" customHeight="1">
      <c r="A78" s="327"/>
      <c r="B78" s="328">
        <v>237</v>
      </c>
      <c r="C78" s="333"/>
      <c r="D78" s="334"/>
      <c r="E78" s="334"/>
      <c r="F78" s="334"/>
      <c r="G78" s="334"/>
      <c r="H78" s="334"/>
      <c r="I78" s="334"/>
      <c r="J78" s="334"/>
      <c r="K78" s="334"/>
      <c r="L78" s="334"/>
      <c r="M78" s="334"/>
      <c r="N78" s="334"/>
      <c r="O78" s="334"/>
      <c r="P78" s="334"/>
      <c r="Q78" s="334"/>
      <c r="R78" s="335"/>
      <c r="S78" s="336">
        <v>0</v>
      </c>
      <c r="T78" s="101"/>
      <c r="U78" s="101"/>
      <c r="V78" s="101"/>
      <c r="W78" s="101"/>
      <c r="X78" s="101"/>
      <c r="Y78" s="101"/>
      <c r="Z78" s="101"/>
    </row>
    <row r="79" spans="1:26" ht="12.75" customHeight="1">
      <c r="A79" s="343"/>
      <c r="B79" s="337" t="s">
        <v>183</v>
      </c>
      <c r="C79" s="338">
        <f t="shared" ref="C79:R79" si="9">SUM(C72:C78)</f>
        <v>0</v>
      </c>
      <c r="D79" s="339">
        <f t="shared" si="9"/>
        <v>0</v>
      </c>
      <c r="E79" s="339">
        <f t="shared" si="9"/>
        <v>0</v>
      </c>
      <c r="F79" s="339">
        <f t="shared" si="9"/>
        <v>0</v>
      </c>
      <c r="G79" s="339">
        <f t="shared" si="9"/>
        <v>0</v>
      </c>
      <c r="H79" s="339">
        <f t="shared" si="9"/>
        <v>0</v>
      </c>
      <c r="I79" s="339">
        <f t="shared" si="9"/>
        <v>0</v>
      </c>
      <c r="J79" s="339">
        <f t="shared" si="9"/>
        <v>0</v>
      </c>
      <c r="K79" s="339">
        <f t="shared" si="9"/>
        <v>0</v>
      </c>
      <c r="L79" s="339">
        <f t="shared" si="9"/>
        <v>0</v>
      </c>
      <c r="M79" s="339">
        <f t="shared" si="9"/>
        <v>0</v>
      </c>
      <c r="N79" s="339">
        <f t="shared" si="9"/>
        <v>0</v>
      </c>
      <c r="O79" s="339">
        <f t="shared" si="9"/>
        <v>0</v>
      </c>
      <c r="P79" s="339">
        <f t="shared" si="9"/>
        <v>0</v>
      </c>
      <c r="Q79" s="339">
        <f t="shared" si="9"/>
        <v>0</v>
      </c>
      <c r="R79" s="339">
        <f t="shared" si="9"/>
        <v>0</v>
      </c>
      <c r="S79" s="340">
        <f>SUM(C79:R79)</f>
        <v>0</v>
      </c>
      <c r="T79" s="101"/>
      <c r="U79" s="101"/>
      <c r="V79" s="101"/>
      <c r="W79" s="101"/>
      <c r="X79" s="101"/>
      <c r="Y79" s="101"/>
      <c r="Z79" s="101"/>
    </row>
    <row r="80" spans="1:26" ht="12.75" customHeight="1">
      <c r="A80" s="322" t="s">
        <v>277</v>
      </c>
      <c r="B80" s="323">
        <v>30</v>
      </c>
      <c r="C80" s="344"/>
      <c r="D80" s="345"/>
      <c r="E80" s="345"/>
      <c r="F80" s="345"/>
      <c r="G80" s="345"/>
      <c r="H80" s="345"/>
      <c r="I80" s="345"/>
      <c r="J80" s="345"/>
      <c r="K80" s="345"/>
      <c r="L80" s="345"/>
      <c r="M80" s="345"/>
      <c r="N80" s="345"/>
      <c r="O80" s="345"/>
      <c r="P80" s="345"/>
      <c r="Q80" s="345"/>
      <c r="R80" s="346"/>
      <c r="S80" s="326">
        <v>0</v>
      </c>
      <c r="T80" s="101"/>
      <c r="U80" s="101"/>
      <c r="V80" s="101"/>
      <c r="W80" s="101"/>
      <c r="X80" s="101"/>
      <c r="Y80" s="101"/>
      <c r="Z80" s="101"/>
    </row>
    <row r="81" spans="1:26" ht="12.75" customHeight="1">
      <c r="A81" s="327" t="s">
        <v>270</v>
      </c>
      <c r="B81" s="328">
        <v>41</v>
      </c>
      <c r="C81" s="329"/>
      <c r="D81" s="330"/>
      <c r="E81" s="330"/>
      <c r="F81" s="330"/>
      <c r="G81" s="330"/>
      <c r="H81" s="330"/>
      <c r="I81" s="330"/>
      <c r="J81" s="330"/>
      <c r="K81" s="330"/>
      <c r="L81" s="330"/>
      <c r="M81" s="330"/>
      <c r="N81" s="330"/>
      <c r="O81" s="330"/>
      <c r="P81" s="330"/>
      <c r="Q81" s="330"/>
      <c r="R81" s="331"/>
      <c r="S81" s="332">
        <v>0</v>
      </c>
      <c r="T81" s="101"/>
      <c r="U81" s="101"/>
      <c r="V81" s="101"/>
      <c r="W81" s="101"/>
      <c r="X81" s="101"/>
      <c r="Y81" s="101"/>
      <c r="Z81" s="101"/>
    </row>
    <row r="82" spans="1:26" ht="12" customHeight="1">
      <c r="A82" s="327" t="s">
        <v>275</v>
      </c>
      <c r="B82" s="328">
        <v>101</v>
      </c>
      <c r="C82" s="341"/>
      <c r="D82" s="342"/>
      <c r="E82" s="342"/>
      <c r="F82" s="342"/>
      <c r="G82" s="342"/>
      <c r="H82" s="342"/>
      <c r="I82" s="342"/>
      <c r="J82" s="342"/>
      <c r="K82" s="342"/>
      <c r="L82" s="342"/>
      <c r="M82" s="342"/>
      <c r="N82" s="342"/>
      <c r="O82" s="342"/>
      <c r="P82" s="342"/>
      <c r="Q82" s="342"/>
      <c r="R82" s="332"/>
      <c r="S82" s="332">
        <v>14</v>
      </c>
      <c r="T82" s="101"/>
      <c r="U82" s="101"/>
      <c r="V82" s="101"/>
      <c r="W82" s="101"/>
      <c r="X82" s="101"/>
      <c r="Y82" s="101"/>
      <c r="Z82" s="101"/>
    </row>
    <row r="83" spans="1:26" ht="12.75" customHeight="1">
      <c r="A83" s="327" t="s">
        <v>272</v>
      </c>
      <c r="B83" s="328">
        <v>150</v>
      </c>
      <c r="C83" s="329"/>
      <c r="D83" s="330"/>
      <c r="E83" s="330"/>
      <c r="F83" s="330"/>
      <c r="G83" s="330"/>
      <c r="H83" s="330"/>
      <c r="I83" s="330"/>
      <c r="J83" s="330"/>
      <c r="K83" s="330"/>
      <c r="L83" s="330"/>
      <c r="M83" s="330"/>
      <c r="N83" s="330"/>
      <c r="O83" s="330"/>
      <c r="P83" s="330"/>
      <c r="Q83" s="330"/>
      <c r="R83" s="331"/>
      <c r="S83" s="332">
        <v>0</v>
      </c>
      <c r="T83" s="101"/>
      <c r="U83" s="101"/>
      <c r="V83" s="101"/>
      <c r="W83" s="101"/>
      <c r="X83" s="101"/>
      <c r="Y83" s="101"/>
      <c r="Z83" s="101"/>
    </row>
    <row r="84" spans="1:26" ht="12.75" customHeight="1">
      <c r="A84" s="327" t="s">
        <v>282</v>
      </c>
      <c r="B84" s="328">
        <v>201</v>
      </c>
      <c r="C84" s="329"/>
      <c r="D84" s="330"/>
      <c r="E84" s="330"/>
      <c r="F84" s="330"/>
      <c r="G84" s="330"/>
      <c r="H84" s="330"/>
      <c r="I84" s="330"/>
      <c r="J84" s="330"/>
      <c r="K84" s="330"/>
      <c r="L84" s="330"/>
      <c r="M84" s="330"/>
      <c r="N84" s="330"/>
      <c r="O84" s="330"/>
      <c r="P84" s="330"/>
      <c r="Q84" s="330"/>
      <c r="R84" s="331"/>
      <c r="S84" s="332">
        <v>0</v>
      </c>
      <c r="T84" s="101"/>
      <c r="U84" s="101"/>
      <c r="V84" s="101"/>
      <c r="W84" s="101"/>
      <c r="X84" s="101"/>
      <c r="Y84" s="101"/>
      <c r="Z84" s="101"/>
    </row>
    <row r="85" spans="1:26" ht="12.75" customHeight="1">
      <c r="A85" s="327"/>
      <c r="B85" s="328">
        <v>202</v>
      </c>
      <c r="C85" s="329"/>
      <c r="D85" s="330"/>
      <c r="E85" s="330"/>
      <c r="F85" s="330"/>
      <c r="G85" s="330"/>
      <c r="H85" s="330"/>
      <c r="I85" s="330"/>
      <c r="J85" s="330"/>
      <c r="K85" s="330"/>
      <c r="L85" s="330"/>
      <c r="M85" s="330"/>
      <c r="N85" s="330"/>
      <c r="O85" s="330"/>
      <c r="P85" s="330"/>
      <c r="Q85" s="330"/>
      <c r="R85" s="331"/>
      <c r="S85" s="332">
        <v>0</v>
      </c>
      <c r="T85" s="101"/>
      <c r="U85" s="101"/>
      <c r="V85" s="101"/>
      <c r="W85" s="101"/>
      <c r="X85" s="101"/>
      <c r="Y85" s="101"/>
      <c r="Z85" s="101"/>
    </row>
    <row r="86" spans="1:26" ht="13.5" customHeight="1">
      <c r="A86" s="327"/>
      <c r="B86" s="328">
        <v>237</v>
      </c>
      <c r="C86" s="333"/>
      <c r="D86" s="334"/>
      <c r="E86" s="334"/>
      <c r="F86" s="334"/>
      <c r="G86" s="334"/>
      <c r="H86" s="334"/>
      <c r="I86" s="334"/>
      <c r="J86" s="334"/>
      <c r="K86" s="334"/>
      <c r="L86" s="334"/>
      <c r="M86" s="334"/>
      <c r="N86" s="334"/>
      <c r="O86" s="334"/>
      <c r="P86" s="334"/>
      <c r="Q86" s="334"/>
      <c r="R86" s="335"/>
      <c r="S86" s="336">
        <v>0</v>
      </c>
      <c r="T86" s="101"/>
      <c r="U86" s="101"/>
      <c r="V86" s="101"/>
      <c r="W86" s="101"/>
      <c r="X86" s="101"/>
      <c r="Y86" s="101"/>
      <c r="Z86" s="101"/>
    </row>
    <row r="87" spans="1:26" ht="12.75" customHeight="1">
      <c r="A87" s="343"/>
      <c r="B87" s="337" t="s">
        <v>183</v>
      </c>
      <c r="C87" s="338">
        <f t="shared" ref="C87:R87" si="10">SUM(C80:C86)</f>
        <v>0</v>
      </c>
      <c r="D87" s="339">
        <f t="shared" si="10"/>
        <v>0</v>
      </c>
      <c r="E87" s="339">
        <f t="shared" si="10"/>
        <v>0</v>
      </c>
      <c r="F87" s="339">
        <f t="shared" si="10"/>
        <v>0</v>
      </c>
      <c r="G87" s="339">
        <f t="shared" si="10"/>
        <v>0</v>
      </c>
      <c r="H87" s="339">
        <f t="shared" si="10"/>
        <v>0</v>
      </c>
      <c r="I87" s="339">
        <f t="shared" si="10"/>
        <v>0</v>
      </c>
      <c r="J87" s="339">
        <f t="shared" si="10"/>
        <v>0</v>
      </c>
      <c r="K87" s="339">
        <f t="shared" si="10"/>
        <v>0</v>
      </c>
      <c r="L87" s="339">
        <f t="shared" si="10"/>
        <v>0</v>
      </c>
      <c r="M87" s="339">
        <f t="shared" si="10"/>
        <v>0</v>
      </c>
      <c r="N87" s="339">
        <f t="shared" si="10"/>
        <v>0</v>
      </c>
      <c r="O87" s="339">
        <f t="shared" si="10"/>
        <v>0</v>
      </c>
      <c r="P87" s="339">
        <f t="shared" si="10"/>
        <v>0</v>
      </c>
      <c r="Q87" s="339">
        <f t="shared" si="10"/>
        <v>0</v>
      </c>
      <c r="R87" s="339">
        <f t="shared" si="10"/>
        <v>0</v>
      </c>
      <c r="S87" s="340">
        <f>SUM(C87:R87)</f>
        <v>0</v>
      </c>
      <c r="T87" s="101"/>
      <c r="U87" s="101"/>
      <c r="V87" s="101"/>
      <c r="W87" s="101"/>
      <c r="X87" s="101"/>
      <c r="Y87" s="101"/>
      <c r="Z87" s="101"/>
    </row>
    <row r="88" spans="1:26" ht="12.75" customHeight="1">
      <c r="A88" s="322" t="s">
        <v>274</v>
      </c>
      <c r="B88" s="323">
        <v>30</v>
      </c>
      <c r="C88" s="344"/>
      <c r="D88" s="345"/>
      <c r="E88" s="345"/>
      <c r="F88" s="345"/>
      <c r="G88" s="345"/>
      <c r="H88" s="345"/>
      <c r="I88" s="345"/>
      <c r="J88" s="345"/>
      <c r="K88" s="345"/>
      <c r="L88" s="345"/>
      <c r="M88" s="345"/>
      <c r="N88" s="345"/>
      <c r="O88" s="345"/>
      <c r="P88" s="345"/>
      <c r="Q88" s="345"/>
      <c r="R88" s="346"/>
      <c r="S88" s="326">
        <v>0</v>
      </c>
      <c r="T88" s="101"/>
      <c r="U88" s="101"/>
      <c r="V88" s="101"/>
      <c r="W88" s="101"/>
      <c r="X88" s="101"/>
      <c r="Y88" s="101"/>
      <c r="Z88" s="101"/>
    </row>
    <row r="89" spans="1:26" ht="12.75" customHeight="1">
      <c r="A89" s="327" t="s">
        <v>270</v>
      </c>
      <c r="B89" s="328">
        <v>41</v>
      </c>
      <c r="C89" s="329"/>
      <c r="D89" s="330"/>
      <c r="E89" s="330"/>
      <c r="F89" s="330"/>
      <c r="G89" s="330"/>
      <c r="H89" s="330"/>
      <c r="I89" s="330"/>
      <c r="J89" s="330"/>
      <c r="K89" s="330"/>
      <c r="L89" s="330"/>
      <c r="M89" s="330"/>
      <c r="N89" s="330"/>
      <c r="O89" s="330"/>
      <c r="P89" s="330"/>
      <c r="Q89" s="330"/>
      <c r="R89" s="331"/>
      <c r="S89" s="332">
        <v>0</v>
      </c>
      <c r="T89" s="101"/>
      <c r="U89" s="101"/>
      <c r="V89" s="101"/>
      <c r="W89" s="101"/>
      <c r="X89" s="101"/>
      <c r="Y89" s="101"/>
      <c r="Z89" s="101"/>
    </row>
    <row r="90" spans="1:26" ht="12" customHeight="1">
      <c r="A90" s="327" t="s">
        <v>275</v>
      </c>
      <c r="B90" s="328">
        <v>101</v>
      </c>
      <c r="C90" s="341"/>
      <c r="D90" s="342"/>
      <c r="E90" s="342"/>
      <c r="F90" s="342"/>
      <c r="G90" s="342"/>
      <c r="H90" s="342"/>
      <c r="I90" s="342"/>
      <c r="J90" s="342"/>
      <c r="K90" s="342"/>
      <c r="L90" s="342"/>
      <c r="M90" s="342"/>
      <c r="N90" s="342"/>
      <c r="O90" s="342"/>
      <c r="P90" s="342"/>
      <c r="Q90" s="342"/>
      <c r="R90" s="332"/>
      <c r="S90" s="332">
        <v>60</v>
      </c>
      <c r="T90" s="101"/>
      <c r="U90" s="101"/>
      <c r="V90" s="101"/>
      <c r="W90" s="101"/>
      <c r="X90" s="101"/>
      <c r="Y90" s="101"/>
      <c r="Z90" s="101"/>
    </row>
    <row r="91" spans="1:26" ht="12.75" customHeight="1">
      <c r="A91" s="327" t="s">
        <v>272</v>
      </c>
      <c r="B91" s="328">
        <v>150</v>
      </c>
      <c r="C91" s="329"/>
      <c r="D91" s="330"/>
      <c r="E91" s="330"/>
      <c r="F91" s="330"/>
      <c r="G91" s="330"/>
      <c r="H91" s="330"/>
      <c r="I91" s="330"/>
      <c r="J91" s="330"/>
      <c r="K91" s="330"/>
      <c r="L91" s="330"/>
      <c r="M91" s="330"/>
      <c r="N91" s="330"/>
      <c r="O91" s="330"/>
      <c r="P91" s="330"/>
      <c r="Q91" s="330"/>
      <c r="R91" s="331"/>
      <c r="S91" s="332">
        <v>0</v>
      </c>
      <c r="T91" s="101"/>
      <c r="U91" s="101"/>
      <c r="V91" s="101"/>
      <c r="W91" s="101"/>
      <c r="X91" s="101"/>
      <c r="Y91" s="101"/>
      <c r="Z91" s="101"/>
    </row>
    <row r="92" spans="1:26" ht="12.75" customHeight="1">
      <c r="A92" s="327" t="s">
        <v>283</v>
      </c>
      <c r="B92" s="328">
        <v>201</v>
      </c>
      <c r="C92" s="329"/>
      <c r="D92" s="330"/>
      <c r="E92" s="330"/>
      <c r="F92" s="330"/>
      <c r="G92" s="330"/>
      <c r="H92" s="330"/>
      <c r="I92" s="330"/>
      <c r="J92" s="330"/>
      <c r="K92" s="330"/>
      <c r="L92" s="330"/>
      <c r="M92" s="330"/>
      <c r="N92" s="330"/>
      <c r="O92" s="330"/>
      <c r="P92" s="330"/>
      <c r="Q92" s="330"/>
      <c r="R92" s="331"/>
      <c r="S92" s="332">
        <v>0</v>
      </c>
      <c r="T92" s="101"/>
      <c r="U92" s="101"/>
      <c r="V92" s="101"/>
      <c r="W92" s="101"/>
      <c r="X92" s="101"/>
      <c r="Y92" s="101"/>
      <c r="Z92" s="101"/>
    </row>
    <row r="93" spans="1:26" ht="12.75" customHeight="1">
      <c r="A93" s="327"/>
      <c r="B93" s="328">
        <v>202</v>
      </c>
      <c r="C93" s="329"/>
      <c r="D93" s="330"/>
      <c r="E93" s="330"/>
      <c r="F93" s="330"/>
      <c r="G93" s="330"/>
      <c r="H93" s="330"/>
      <c r="I93" s="330"/>
      <c r="J93" s="330"/>
      <c r="K93" s="330"/>
      <c r="L93" s="330"/>
      <c r="M93" s="330"/>
      <c r="N93" s="330"/>
      <c r="O93" s="330"/>
      <c r="P93" s="330"/>
      <c r="Q93" s="330"/>
      <c r="R93" s="331"/>
      <c r="S93" s="332">
        <v>0</v>
      </c>
      <c r="T93" s="101"/>
      <c r="U93" s="101"/>
      <c r="V93" s="101"/>
      <c r="W93" s="101"/>
      <c r="X93" s="101"/>
      <c r="Y93" s="101"/>
      <c r="Z93" s="101"/>
    </row>
    <row r="94" spans="1:26" ht="13.5" customHeight="1">
      <c r="A94" s="327"/>
      <c r="B94" s="328">
        <v>237</v>
      </c>
      <c r="C94" s="333"/>
      <c r="D94" s="334"/>
      <c r="E94" s="334"/>
      <c r="F94" s="334"/>
      <c r="G94" s="334"/>
      <c r="H94" s="334"/>
      <c r="I94" s="334"/>
      <c r="J94" s="334"/>
      <c r="K94" s="334"/>
      <c r="L94" s="334"/>
      <c r="M94" s="334"/>
      <c r="N94" s="334"/>
      <c r="O94" s="334"/>
      <c r="P94" s="334"/>
      <c r="Q94" s="334"/>
      <c r="R94" s="335"/>
      <c r="S94" s="336">
        <v>0</v>
      </c>
      <c r="T94" s="101"/>
      <c r="U94" s="101"/>
      <c r="V94" s="101"/>
      <c r="W94" s="101"/>
      <c r="X94" s="101"/>
      <c r="Y94" s="101"/>
      <c r="Z94" s="101"/>
    </row>
    <row r="95" spans="1:26" ht="12.75" customHeight="1">
      <c r="A95" s="343"/>
      <c r="B95" s="337" t="s">
        <v>183</v>
      </c>
      <c r="C95" s="338">
        <f t="shared" ref="C95:R95" si="11">SUM(C88:C94)</f>
        <v>0</v>
      </c>
      <c r="D95" s="339">
        <f t="shared" si="11"/>
        <v>0</v>
      </c>
      <c r="E95" s="339">
        <f t="shared" si="11"/>
        <v>0</v>
      </c>
      <c r="F95" s="339">
        <f t="shared" si="11"/>
        <v>0</v>
      </c>
      <c r="G95" s="339">
        <f t="shared" si="11"/>
        <v>0</v>
      </c>
      <c r="H95" s="339">
        <f t="shared" si="11"/>
        <v>0</v>
      </c>
      <c r="I95" s="339">
        <f t="shared" si="11"/>
        <v>0</v>
      </c>
      <c r="J95" s="339">
        <f t="shared" si="11"/>
        <v>0</v>
      </c>
      <c r="K95" s="339">
        <f t="shared" si="11"/>
        <v>0</v>
      </c>
      <c r="L95" s="339">
        <f t="shared" si="11"/>
        <v>0</v>
      </c>
      <c r="M95" s="339">
        <f t="shared" si="11"/>
        <v>0</v>
      </c>
      <c r="N95" s="339">
        <f t="shared" si="11"/>
        <v>0</v>
      </c>
      <c r="O95" s="339">
        <f t="shared" si="11"/>
        <v>0</v>
      </c>
      <c r="P95" s="339">
        <f t="shared" si="11"/>
        <v>0</v>
      </c>
      <c r="Q95" s="339">
        <f t="shared" si="11"/>
        <v>0</v>
      </c>
      <c r="R95" s="339">
        <f t="shared" si="11"/>
        <v>0</v>
      </c>
      <c r="S95" s="340">
        <f>SUM(C95:R95)</f>
        <v>0</v>
      </c>
      <c r="T95" s="101"/>
      <c r="U95" s="101"/>
      <c r="V95" s="101"/>
      <c r="W95" s="101"/>
      <c r="X95" s="101"/>
      <c r="Y95" s="101"/>
      <c r="Z95" s="101"/>
    </row>
    <row r="96" spans="1:26" ht="12.75" customHeight="1">
      <c r="A96" s="322" t="s">
        <v>277</v>
      </c>
      <c r="B96" s="323">
        <v>30</v>
      </c>
      <c r="C96" s="344"/>
      <c r="D96" s="345"/>
      <c r="E96" s="345"/>
      <c r="F96" s="345"/>
      <c r="G96" s="345"/>
      <c r="H96" s="345"/>
      <c r="I96" s="345"/>
      <c r="J96" s="345"/>
      <c r="K96" s="345"/>
      <c r="L96" s="345"/>
      <c r="M96" s="345"/>
      <c r="N96" s="345"/>
      <c r="O96" s="345"/>
      <c r="P96" s="345"/>
      <c r="Q96" s="345"/>
      <c r="R96" s="346"/>
      <c r="S96" s="326">
        <v>0</v>
      </c>
      <c r="T96" s="101"/>
      <c r="U96" s="101"/>
      <c r="V96" s="101"/>
      <c r="W96" s="101"/>
      <c r="X96" s="101"/>
      <c r="Y96" s="101"/>
      <c r="Z96" s="101"/>
    </row>
    <row r="97" spans="1:26" ht="12.75" customHeight="1">
      <c r="A97" s="327" t="s">
        <v>270</v>
      </c>
      <c r="B97" s="328">
        <v>41</v>
      </c>
      <c r="C97" s="329"/>
      <c r="D97" s="330"/>
      <c r="E97" s="330"/>
      <c r="F97" s="330"/>
      <c r="G97" s="330"/>
      <c r="H97" s="330"/>
      <c r="I97" s="330"/>
      <c r="J97" s="330"/>
      <c r="K97" s="330"/>
      <c r="L97" s="330"/>
      <c r="M97" s="330"/>
      <c r="N97" s="330"/>
      <c r="O97" s="330"/>
      <c r="P97" s="330"/>
      <c r="Q97" s="330"/>
      <c r="R97" s="331"/>
      <c r="S97" s="332">
        <v>0</v>
      </c>
      <c r="T97" s="101"/>
      <c r="U97" s="101"/>
      <c r="V97" s="101"/>
      <c r="W97" s="101"/>
      <c r="X97" s="101"/>
      <c r="Y97" s="101"/>
      <c r="Z97" s="101"/>
    </row>
    <row r="98" spans="1:26" ht="12" customHeight="1">
      <c r="A98" s="327" t="s">
        <v>275</v>
      </c>
      <c r="B98" s="328">
        <v>101</v>
      </c>
      <c r="C98" s="341"/>
      <c r="D98" s="342"/>
      <c r="E98" s="342"/>
      <c r="F98" s="342"/>
      <c r="G98" s="342"/>
      <c r="H98" s="342"/>
      <c r="I98" s="342"/>
      <c r="J98" s="342"/>
      <c r="K98" s="342"/>
      <c r="L98" s="342"/>
      <c r="M98" s="342"/>
      <c r="N98" s="342"/>
      <c r="O98" s="342"/>
      <c r="P98" s="342"/>
      <c r="Q98" s="342"/>
      <c r="R98" s="332"/>
      <c r="S98" s="332">
        <v>13</v>
      </c>
      <c r="T98" s="101"/>
      <c r="U98" s="101"/>
      <c r="V98" s="101"/>
      <c r="W98" s="101"/>
      <c r="X98" s="101"/>
      <c r="Y98" s="101"/>
      <c r="Z98" s="101"/>
    </row>
    <row r="99" spans="1:26" ht="12.75" customHeight="1">
      <c r="A99" s="327" t="s">
        <v>272</v>
      </c>
      <c r="B99" s="328">
        <v>150</v>
      </c>
      <c r="C99" s="329"/>
      <c r="D99" s="330"/>
      <c r="E99" s="330"/>
      <c r="F99" s="330"/>
      <c r="G99" s="330"/>
      <c r="H99" s="330"/>
      <c r="I99" s="330"/>
      <c r="J99" s="330"/>
      <c r="K99" s="330"/>
      <c r="L99" s="330"/>
      <c r="M99" s="330"/>
      <c r="N99" s="330"/>
      <c r="O99" s="330"/>
      <c r="P99" s="330"/>
      <c r="Q99" s="330"/>
      <c r="R99" s="331"/>
      <c r="S99" s="332">
        <v>0</v>
      </c>
      <c r="T99" s="101"/>
      <c r="U99" s="101"/>
      <c r="V99" s="101"/>
      <c r="W99" s="101"/>
      <c r="X99" s="101"/>
      <c r="Y99" s="101"/>
      <c r="Z99" s="101"/>
    </row>
    <row r="100" spans="1:26" ht="12.75" customHeight="1">
      <c r="A100" s="327" t="s">
        <v>283</v>
      </c>
      <c r="B100" s="328">
        <v>201</v>
      </c>
      <c r="C100" s="329"/>
      <c r="D100" s="330"/>
      <c r="E100" s="330"/>
      <c r="F100" s="330"/>
      <c r="G100" s="330"/>
      <c r="H100" s="330"/>
      <c r="I100" s="330"/>
      <c r="J100" s="330"/>
      <c r="K100" s="330"/>
      <c r="L100" s="330"/>
      <c r="M100" s="330"/>
      <c r="N100" s="330"/>
      <c r="O100" s="330"/>
      <c r="P100" s="330"/>
      <c r="Q100" s="330"/>
      <c r="R100" s="331"/>
      <c r="S100" s="332">
        <v>0</v>
      </c>
      <c r="T100" s="101"/>
      <c r="U100" s="101"/>
      <c r="V100" s="101"/>
      <c r="W100" s="101"/>
      <c r="X100" s="101"/>
      <c r="Y100" s="101"/>
      <c r="Z100" s="101"/>
    </row>
    <row r="101" spans="1:26" ht="12.75" customHeight="1">
      <c r="A101" s="327"/>
      <c r="B101" s="328">
        <v>202</v>
      </c>
      <c r="C101" s="329"/>
      <c r="D101" s="330"/>
      <c r="E101" s="330"/>
      <c r="F101" s="330"/>
      <c r="G101" s="330"/>
      <c r="H101" s="330"/>
      <c r="I101" s="330"/>
      <c r="J101" s="330"/>
      <c r="K101" s="330"/>
      <c r="L101" s="330"/>
      <c r="M101" s="330"/>
      <c r="N101" s="330"/>
      <c r="O101" s="330"/>
      <c r="P101" s="330"/>
      <c r="Q101" s="330"/>
      <c r="R101" s="331"/>
      <c r="S101" s="332">
        <v>0</v>
      </c>
      <c r="T101" s="101"/>
      <c r="U101" s="101"/>
      <c r="V101" s="101"/>
      <c r="W101" s="101"/>
      <c r="X101" s="101"/>
      <c r="Y101" s="101"/>
      <c r="Z101" s="101"/>
    </row>
    <row r="102" spans="1:26" ht="13.5" customHeight="1">
      <c r="A102" s="327"/>
      <c r="B102" s="328">
        <v>237</v>
      </c>
      <c r="C102" s="333"/>
      <c r="D102" s="334"/>
      <c r="E102" s="334"/>
      <c r="F102" s="334"/>
      <c r="G102" s="334"/>
      <c r="H102" s="334"/>
      <c r="I102" s="334"/>
      <c r="J102" s="334"/>
      <c r="K102" s="334"/>
      <c r="L102" s="334"/>
      <c r="M102" s="334"/>
      <c r="N102" s="334"/>
      <c r="O102" s="334"/>
      <c r="P102" s="334"/>
      <c r="Q102" s="334"/>
      <c r="R102" s="335"/>
      <c r="S102" s="336">
        <v>0</v>
      </c>
      <c r="T102" s="101"/>
      <c r="U102" s="101"/>
      <c r="V102" s="101"/>
      <c r="W102" s="101"/>
      <c r="X102" s="101"/>
      <c r="Y102" s="101"/>
      <c r="Z102" s="101"/>
    </row>
    <row r="103" spans="1:26" ht="12.75" customHeight="1">
      <c r="A103" s="343"/>
      <c r="B103" s="337" t="s">
        <v>183</v>
      </c>
      <c r="C103" s="338">
        <f t="shared" ref="C103:R103" si="12">SUM(C96:C102)</f>
        <v>0</v>
      </c>
      <c r="D103" s="339">
        <f t="shared" si="12"/>
        <v>0</v>
      </c>
      <c r="E103" s="339">
        <f t="shared" si="12"/>
        <v>0</v>
      </c>
      <c r="F103" s="339">
        <f t="shared" si="12"/>
        <v>0</v>
      </c>
      <c r="G103" s="339">
        <f t="shared" si="12"/>
        <v>0</v>
      </c>
      <c r="H103" s="339">
        <f t="shared" si="12"/>
        <v>0</v>
      </c>
      <c r="I103" s="339">
        <f t="shared" si="12"/>
        <v>0</v>
      </c>
      <c r="J103" s="339">
        <f t="shared" si="12"/>
        <v>0</v>
      </c>
      <c r="K103" s="339">
        <f t="shared" si="12"/>
        <v>0</v>
      </c>
      <c r="L103" s="339">
        <f t="shared" si="12"/>
        <v>0</v>
      </c>
      <c r="M103" s="339">
        <f t="shared" si="12"/>
        <v>0</v>
      </c>
      <c r="N103" s="339">
        <f t="shared" si="12"/>
        <v>0</v>
      </c>
      <c r="O103" s="339">
        <f t="shared" si="12"/>
        <v>0</v>
      </c>
      <c r="P103" s="339">
        <f t="shared" si="12"/>
        <v>0</v>
      </c>
      <c r="Q103" s="339">
        <f t="shared" si="12"/>
        <v>0</v>
      </c>
      <c r="R103" s="339">
        <f t="shared" si="12"/>
        <v>0</v>
      </c>
      <c r="S103" s="340">
        <f>SUM(C103:R103)</f>
        <v>0</v>
      </c>
      <c r="T103" s="101"/>
      <c r="U103" s="101"/>
      <c r="V103" s="101"/>
      <c r="W103" s="101"/>
      <c r="X103" s="101"/>
      <c r="Y103" s="101"/>
      <c r="Z103" s="101"/>
    </row>
    <row r="104" spans="1:26" ht="12.75" customHeight="1">
      <c r="A104" s="322" t="s">
        <v>277</v>
      </c>
      <c r="B104" s="323">
        <v>30</v>
      </c>
      <c r="C104" s="344"/>
      <c r="D104" s="345"/>
      <c r="E104" s="345"/>
      <c r="F104" s="345"/>
      <c r="G104" s="345"/>
      <c r="H104" s="345"/>
      <c r="I104" s="345"/>
      <c r="J104" s="345"/>
      <c r="K104" s="345"/>
      <c r="L104" s="345"/>
      <c r="M104" s="345"/>
      <c r="N104" s="345"/>
      <c r="O104" s="345"/>
      <c r="P104" s="345"/>
      <c r="Q104" s="345"/>
      <c r="R104" s="346"/>
      <c r="S104" s="326">
        <v>0</v>
      </c>
      <c r="T104" s="101"/>
      <c r="U104" s="101"/>
      <c r="V104" s="101"/>
      <c r="W104" s="101"/>
      <c r="X104" s="101"/>
      <c r="Y104" s="101"/>
      <c r="Z104" s="101"/>
    </row>
    <row r="105" spans="1:26" ht="12.75" customHeight="1">
      <c r="A105" s="327" t="s">
        <v>270</v>
      </c>
      <c r="B105" s="328">
        <v>41</v>
      </c>
      <c r="C105" s="329"/>
      <c r="D105" s="330"/>
      <c r="E105" s="330"/>
      <c r="F105" s="330"/>
      <c r="G105" s="330"/>
      <c r="H105" s="330"/>
      <c r="I105" s="330"/>
      <c r="J105" s="330"/>
      <c r="K105" s="330"/>
      <c r="L105" s="330"/>
      <c r="M105" s="330"/>
      <c r="N105" s="330"/>
      <c r="O105" s="330"/>
      <c r="P105" s="330"/>
      <c r="Q105" s="330"/>
      <c r="R105" s="331"/>
      <c r="S105" s="332">
        <v>0</v>
      </c>
      <c r="T105" s="101"/>
      <c r="U105" s="101"/>
      <c r="V105" s="101"/>
      <c r="W105" s="101"/>
      <c r="X105" s="101"/>
      <c r="Y105" s="101"/>
      <c r="Z105" s="101"/>
    </row>
    <row r="106" spans="1:26" ht="12" customHeight="1">
      <c r="A106" s="327" t="s">
        <v>275</v>
      </c>
      <c r="B106" s="328">
        <v>101</v>
      </c>
      <c r="C106" s="341"/>
      <c r="D106" s="342"/>
      <c r="E106" s="342"/>
      <c r="F106" s="342"/>
      <c r="G106" s="342"/>
      <c r="H106" s="342"/>
      <c r="I106" s="342"/>
      <c r="J106" s="342"/>
      <c r="K106" s="342"/>
      <c r="L106" s="342"/>
      <c r="M106" s="342"/>
      <c r="N106" s="342"/>
      <c r="O106" s="342"/>
      <c r="P106" s="342"/>
      <c r="Q106" s="342"/>
      <c r="R106" s="332"/>
      <c r="S106" s="332">
        <v>11</v>
      </c>
      <c r="T106" s="101"/>
      <c r="U106" s="101"/>
      <c r="V106" s="101"/>
      <c r="W106" s="101"/>
      <c r="X106" s="101"/>
      <c r="Y106" s="101"/>
      <c r="Z106" s="101"/>
    </row>
    <row r="107" spans="1:26" ht="12.75" customHeight="1">
      <c r="A107" s="327" t="s">
        <v>272</v>
      </c>
      <c r="B107" s="328">
        <v>150</v>
      </c>
      <c r="C107" s="329"/>
      <c r="D107" s="330"/>
      <c r="E107" s="330"/>
      <c r="F107" s="330"/>
      <c r="G107" s="330"/>
      <c r="H107" s="330"/>
      <c r="I107" s="330"/>
      <c r="J107" s="330"/>
      <c r="K107" s="330"/>
      <c r="L107" s="330"/>
      <c r="M107" s="330"/>
      <c r="N107" s="330"/>
      <c r="O107" s="330"/>
      <c r="P107" s="330"/>
      <c r="Q107" s="330"/>
      <c r="R107" s="331"/>
      <c r="S107" s="332">
        <v>0</v>
      </c>
      <c r="T107" s="101"/>
      <c r="U107" s="101"/>
      <c r="V107" s="101"/>
      <c r="W107" s="101"/>
      <c r="X107" s="101"/>
      <c r="Y107" s="101"/>
      <c r="Z107" s="101"/>
    </row>
    <row r="108" spans="1:26" ht="12.75" customHeight="1">
      <c r="A108" s="327" t="s">
        <v>284</v>
      </c>
      <c r="B108" s="328">
        <v>201</v>
      </c>
      <c r="C108" s="329"/>
      <c r="D108" s="330"/>
      <c r="E108" s="330"/>
      <c r="F108" s="330"/>
      <c r="G108" s="330"/>
      <c r="H108" s="330"/>
      <c r="I108" s="330"/>
      <c r="J108" s="330"/>
      <c r="K108" s="330"/>
      <c r="L108" s="330"/>
      <c r="M108" s="330"/>
      <c r="N108" s="330"/>
      <c r="O108" s="330"/>
      <c r="P108" s="330"/>
      <c r="Q108" s="330"/>
      <c r="R108" s="331"/>
      <c r="S108" s="332">
        <v>0</v>
      </c>
      <c r="T108" s="101"/>
      <c r="U108" s="101"/>
      <c r="V108" s="101"/>
      <c r="W108" s="101"/>
      <c r="X108" s="101"/>
      <c r="Y108" s="101"/>
      <c r="Z108" s="101"/>
    </row>
    <row r="109" spans="1:26" ht="12.75" customHeight="1">
      <c r="A109" s="327"/>
      <c r="B109" s="328">
        <v>202</v>
      </c>
      <c r="C109" s="329"/>
      <c r="D109" s="330"/>
      <c r="E109" s="330"/>
      <c r="F109" s="330"/>
      <c r="G109" s="330"/>
      <c r="H109" s="330"/>
      <c r="I109" s="330"/>
      <c r="J109" s="330"/>
      <c r="K109" s="330"/>
      <c r="L109" s="330"/>
      <c r="M109" s="330"/>
      <c r="N109" s="330"/>
      <c r="O109" s="330"/>
      <c r="P109" s="330"/>
      <c r="Q109" s="330"/>
      <c r="R109" s="331"/>
      <c r="S109" s="332">
        <v>0</v>
      </c>
      <c r="T109" s="101"/>
      <c r="U109" s="101"/>
      <c r="V109" s="101"/>
      <c r="W109" s="101"/>
      <c r="X109" s="101"/>
      <c r="Y109" s="101"/>
      <c r="Z109" s="101"/>
    </row>
    <row r="110" spans="1:26" ht="13.5" customHeight="1">
      <c r="A110" s="327"/>
      <c r="B110" s="328">
        <v>237</v>
      </c>
      <c r="C110" s="333"/>
      <c r="D110" s="334"/>
      <c r="E110" s="334"/>
      <c r="F110" s="334"/>
      <c r="G110" s="334"/>
      <c r="H110" s="334"/>
      <c r="I110" s="334"/>
      <c r="J110" s="334"/>
      <c r="K110" s="334"/>
      <c r="L110" s="334"/>
      <c r="M110" s="334"/>
      <c r="N110" s="334"/>
      <c r="O110" s="334"/>
      <c r="P110" s="334"/>
      <c r="Q110" s="334"/>
      <c r="R110" s="335"/>
      <c r="S110" s="336">
        <v>0</v>
      </c>
      <c r="T110" s="101"/>
      <c r="U110" s="101"/>
      <c r="V110" s="101"/>
      <c r="W110" s="101"/>
      <c r="X110" s="101"/>
      <c r="Y110" s="101"/>
      <c r="Z110" s="101"/>
    </row>
    <row r="111" spans="1:26" ht="12.75" customHeight="1">
      <c r="A111" s="343"/>
      <c r="B111" s="337" t="s">
        <v>183</v>
      </c>
      <c r="C111" s="338">
        <f t="shared" ref="C111:R111" si="13">SUM(C104:C110)</f>
        <v>0</v>
      </c>
      <c r="D111" s="339">
        <f t="shared" si="13"/>
        <v>0</v>
      </c>
      <c r="E111" s="339">
        <f t="shared" si="13"/>
        <v>0</v>
      </c>
      <c r="F111" s="339">
        <f t="shared" si="13"/>
        <v>0</v>
      </c>
      <c r="G111" s="339">
        <f t="shared" si="13"/>
        <v>0</v>
      </c>
      <c r="H111" s="339">
        <f t="shared" si="13"/>
        <v>0</v>
      </c>
      <c r="I111" s="339">
        <f t="shared" si="13"/>
        <v>0</v>
      </c>
      <c r="J111" s="339">
        <f t="shared" si="13"/>
        <v>0</v>
      </c>
      <c r="K111" s="339">
        <f t="shared" si="13"/>
        <v>0</v>
      </c>
      <c r="L111" s="339">
        <f t="shared" si="13"/>
        <v>0</v>
      </c>
      <c r="M111" s="339">
        <f t="shared" si="13"/>
        <v>0</v>
      </c>
      <c r="N111" s="339">
        <f t="shared" si="13"/>
        <v>0</v>
      </c>
      <c r="O111" s="339">
        <f t="shared" si="13"/>
        <v>0</v>
      </c>
      <c r="P111" s="339">
        <f t="shared" si="13"/>
        <v>0</v>
      </c>
      <c r="Q111" s="339">
        <f t="shared" si="13"/>
        <v>0</v>
      </c>
      <c r="R111" s="339">
        <f t="shared" si="13"/>
        <v>0</v>
      </c>
      <c r="S111" s="340">
        <f>SUM(C111:R111)</f>
        <v>0</v>
      </c>
      <c r="T111" s="101"/>
      <c r="U111" s="101"/>
      <c r="V111" s="101"/>
      <c r="W111" s="101"/>
      <c r="X111" s="101"/>
      <c r="Y111" s="101"/>
      <c r="Z111" s="101"/>
    </row>
    <row r="112" spans="1:26" ht="12.75" customHeight="1">
      <c r="A112" s="322" t="s">
        <v>274</v>
      </c>
      <c r="B112" s="323">
        <v>30</v>
      </c>
      <c r="C112" s="344"/>
      <c r="D112" s="345"/>
      <c r="E112" s="345"/>
      <c r="F112" s="345"/>
      <c r="G112" s="345"/>
      <c r="H112" s="345"/>
      <c r="I112" s="345"/>
      <c r="J112" s="345"/>
      <c r="K112" s="345"/>
      <c r="L112" s="345"/>
      <c r="M112" s="345"/>
      <c r="N112" s="345"/>
      <c r="O112" s="345"/>
      <c r="P112" s="345"/>
      <c r="Q112" s="345"/>
      <c r="R112" s="346"/>
      <c r="S112" s="326">
        <v>0</v>
      </c>
      <c r="T112" s="101"/>
      <c r="U112" s="101"/>
      <c r="V112" s="101"/>
      <c r="W112" s="101"/>
      <c r="X112" s="101"/>
      <c r="Y112" s="101"/>
      <c r="Z112" s="101"/>
    </row>
    <row r="113" spans="1:26" ht="12.75" customHeight="1">
      <c r="A113" s="327" t="s">
        <v>270</v>
      </c>
      <c r="B113" s="328">
        <v>41</v>
      </c>
      <c r="C113" s="329"/>
      <c r="D113" s="330"/>
      <c r="E113" s="330"/>
      <c r="F113" s="330"/>
      <c r="G113" s="330"/>
      <c r="H113" s="330"/>
      <c r="I113" s="330"/>
      <c r="J113" s="330"/>
      <c r="K113" s="330"/>
      <c r="L113" s="330"/>
      <c r="M113" s="330"/>
      <c r="N113" s="330"/>
      <c r="O113" s="330"/>
      <c r="P113" s="330"/>
      <c r="Q113" s="330"/>
      <c r="R113" s="331"/>
      <c r="S113" s="332">
        <v>0</v>
      </c>
      <c r="T113" s="101"/>
      <c r="U113" s="101"/>
      <c r="V113" s="101"/>
      <c r="W113" s="101"/>
      <c r="X113" s="101"/>
      <c r="Y113" s="101"/>
      <c r="Z113" s="101"/>
    </row>
    <row r="114" spans="1:26" ht="12" customHeight="1">
      <c r="A114" s="327" t="s">
        <v>275</v>
      </c>
      <c r="B114" s="328">
        <v>101</v>
      </c>
      <c r="C114" s="341"/>
      <c r="D114" s="342"/>
      <c r="E114" s="342"/>
      <c r="F114" s="342"/>
      <c r="G114" s="342"/>
      <c r="H114" s="342"/>
      <c r="I114" s="342"/>
      <c r="J114" s="342"/>
      <c r="K114" s="342"/>
      <c r="L114" s="342"/>
      <c r="M114" s="342"/>
      <c r="N114" s="342"/>
      <c r="O114" s="342"/>
      <c r="P114" s="342"/>
      <c r="Q114" s="342"/>
      <c r="R114" s="332"/>
      <c r="S114" s="332">
        <v>20</v>
      </c>
      <c r="T114" s="101"/>
      <c r="U114" s="101"/>
      <c r="V114" s="101"/>
      <c r="W114" s="101"/>
      <c r="X114" s="101"/>
      <c r="Y114" s="101"/>
      <c r="Z114" s="101"/>
    </row>
    <row r="115" spans="1:26" ht="12.75" customHeight="1">
      <c r="A115" s="327" t="s">
        <v>272</v>
      </c>
      <c r="B115" s="328">
        <v>150</v>
      </c>
      <c r="C115" s="329"/>
      <c r="D115" s="330"/>
      <c r="E115" s="330"/>
      <c r="F115" s="330"/>
      <c r="G115" s="330"/>
      <c r="H115" s="330"/>
      <c r="I115" s="330"/>
      <c r="J115" s="330"/>
      <c r="K115" s="330"/>
      <c r="L115" s="330"/>
      <c r="M115" s="330"/>
      <c r="N115" s="330"/>
      <c r="O115" s="330"/>
      <c r="P115" s="330"/>
      <c r="Q115" s="330"/>
      <c r="R115" s="331"/>
      <c r="S115" s="332">
        <v>0</v>
      </c>
      <c r="T115" s="101"/>
      <c r="U115" s="101"/>
      <c r="V115" s="101"/>
      <c r="W115" s="101"/>
      <c r="X115" s="101"/>
      <c r="Y115" s="101"/>
      <c r="Z115" s="101"/>
    </row>
    <row r="116" spans="1:26" ht="12.75" customHeight="1">
      <c r="A116" s="327" t="s">
        <v>285</v>
      </c>
      <c r="B116" s="328">
        <v>201</v>
      </c>
      <c r="C116" s="329"/>
      <c r="D116" s="330"/>
      <c r="E116" s="330"/>
      <c r="F116" s="330"/>
      <c r="G116" s="330"/>
      <c r="H116" s="330"/>
      <c r="I116" s="330"/>
      <c r="J116" s="330"/>
      <c r="K116" s="330"/>
      <c r="L116" s="330"/>
      <c r="M116" s="330"/>
      <c r="N116" s="330"/>
      <c r="O116" s="330"/>
      <c r="P116" s="330"/>
      <c r="Q116" s="330"/>
      <c r="R116" s="331"/>
      <c r="S116" s="332">
        <v>0</v>
      </c>
      <c r="T116" s="101"/>
      <c r="U116" s="101"/>
      <c r="V116" s="101"/>
      <c r="W116" s="101"/>
      <c r="X116" s="101"/>
      <c r="Y116" s="101"/>
      <c r="Z116" s="101"/>
    </row>
    <row r="117" spans="1:26" ht="12.75" customHeight="1">
      <c r="A117" s="327"/>
      <c r="B117" s="328">
        <v>202</v>
      </c>
      <c r="C117" s="329"/>
      <c r="D117" s="330"/>
      <c r="E117" s="330"/>
      <c r="F117" s="330"/>
      <c r="G117" s="330"/>
      <c r="H117" s="330"/>
      <c r="I117" s="330"/>
      <c r="J117" s="330"/>
      <c r="K117" s="330"/>
      <c r="L117" s="330"/>
      <c r="M117" s="330"/>
      <c r="N117" s="330"/>
      <c r="O117" s="330"/>
      <c r="P117" s="330"/>
      <c r="Q117" s="330"/>
      <c r="R117" s="331"/>
      <c r="S117" s="332">
        <v>0</v>
      </c>
      <c r="T117" s="101"/>
      <c r="U117" s="101"/>
      <c r="V117" s="101"/>
      <c r="W117" s="101"/>
      <c r="X117" s="101"/>
      <c r="Y117" s="101"/>
      <c r="Z117" s="101"/>
    </row>
    <row r="118" spans="1:26" ht="13.5" customHeight="1">
      <c r="A118" s="327"/>
      <c r="B118" s="328">
        <v>237</v>
      </c>
      <c r="C118" s="333"/>
      <c r="D118" s="334"/>
      <c r="E118" s="334"/>
      <c r="F118" s="334"/>
      <c r="G118" s="334"/>
      <c r="H118" s="334"/>
      <c r="I118" s="334"/>
      <c r="J118" s="334"/>
      <c r="K118" s="334"/>
      <c r="L118" s="334"/>
      <c r="M118" s="334"/>
      <c r="N118" s="334"/>
      <c r="O118" s="334"/>
      <c r="P118" s="334"/>
      <c r="Q118" s="334"/>
      <c r="R118" s="335"/>
      <c r="S118" s="336">
        <v>0</v>
      </c>
      <c r="T118" s="101"/>
      <c r="U118" s="101"/>
      <c r="V118" s="101"/>
      <c r="W118" s="101"/>
      <c r="X118" s="101"/>
      <c r="Y118" s="101"/>
      <c r="Z118" s="101"/>
    </row>
    <row r="119" spans="1:26" ht="12.75" customHeight="1">
      <c r="A119" s="343"/>
      <c r="B119" s="337" t="s">
        <v>183</v>
      </c>
      <c r="C119" s="338">
        <f t="shared" ref="C119:R119" si="14">SUM(C112:C118)</f>
        <v>0</v>
      </c>
      <c r="D119" s="339">
        <f t="shared" si="14"/>
        <v>0</v>
      </c>
      <c r="E119" s="339">
        <f t="shared" si="14"/>
        <v>0</v>
      </c>
      <c r="F119" s="339">
        <f t="shared" si="14"/>
        <v>0</v>
      </c>
      <c r="G119" s="339">
        <f t="shared" si="14"/>
        <v>0</v>
      </c>
      <c r="H119" s="339">
        <f t="shared" si="14"/>
        <v>0</v>
      </c>
      <c r="I119" s="339">
        <f t="shared" si="14"/>
        <v>0</v>
      </c>
      <c r="J119" s="339">
        <f t="shared" si="14"/>
        <v>0</v>
      </c>
      <c r="K119" s="339">
        <f t="shared" si="14"/>
        <v>0</v>
      </c>
      <c r="L119" s="339">
        <f t="shared" si="14"/>
        <v>0</v>
      </c>
      <c r="M119" s="339">
        <f t="shared" si="14"/>
        <v>0</v>
      </c>
      <c r="N119" s="339">
        <f t="shared" si="14"/>
        <v>0</v>
      </c>
      <c r="O119" s="339">
        <f t="shared" si="14"/>
        <v>0</v>
      </c>
      <c r="P119" s="339">
        <f t="shared" si="14"/>
        <v>0</v>
      </c>
      <c r="Q119" s="339">
        <f t="shared" si="14"/>
        <v>0</v>
      </c>
      <c r="R119" s="339">
        <f t="shared" si="14"/>
        <v>0</v>
      </c>
      <c r="S119" s="340">
        <f>SUM(C119:R119)</f>
        <v>0</v>
      </c>
      <c r="T119" s="101"/>
      <c r="U119" s="101"/>
      <c r="V119" s="101"/>
      <c r="W119" s="101"/>
      <c r="X119" s="101"/>
      <c r="Y119" s="101"/>
      <c r="Z119" s="101"/>
    </row>
    <row r="120" spans="1:26" ht="12.75" customHeight="1">
      <c r="A120" s="322" t="s">
        <v>274</v>
      </c>
      <c r="B120" s="323">
        <v>30</v>
      </c>
      <c r="C120" s="344"/>
      <c r="D120" s="345"/>
      <c r="E120" s="345"/>
      <c r="F120" s="345"/>
      <c r="G120" s="345"/>
      <c r="H120" s="345"/>
      <c r="I120" s="345"/>
      <c r="J120" s="345"/>
      <c r="K120" s="345"/>
      <c r="L120" s="345"/>
      <c r="M120" s="345"/>
      <c r="N120" s="345"/>
      <c r="O120" s="345"/>
      <c r="P120" s="345"/>
      <c r="Q120" s="345"/>
      <c r="R120" s="346"/>
      <c r="S120" s="326">
        <v>0</v>
      </c>
      <c r="T120" s="101"/>
      <c r="U120" s="101"/>
      <c r="V120" s="101"/>
      <c r="W120" s="101"/>
      <c r="X120" s="101"/>
      <c r="Y120" s="101"/>
      <c r="Z120" s="101"/>
    </row>
    <row r="121" spans="1:26" ht="12.75" customHeight="1">
      <c r="A121" s="327" t="s">
        <v>270</v>
      </c>
      <c r="B121" s="328">
        <v>41</v>
      </c>
      <c r="C121" s="329"/>
      <c r="D121" s="330"/>
      <c r="E121" s="330"/>
      <c r="F121" s="330"/>
      <c r="G121" s="330"/>
      <c r="H121" s="330"/>
      <c r="I121" s="330"/>
      <c r="J121" s="330"/>
      <c r="K121" s="330"/>
      <c r="L121" s="330"/>
      <c r="M121" s="330"/>
      <c r="N121" s="330"/>
      <c r="O121" s="330"/>
      <c r="P121" s="330"/>
      <c r="Q121" s="330"/>
      <c r="R121" s="331"/>
      <c r="S121" s="332">
        <v>0</v>
      </c>
      <c r="T121" s="101"/>
      <c r="U121" s="101"/>
      <c r="V121" s="101"/>
      <c r="W121" s="101"/>
      <c r="X121" s="101"/>
      <c r="Y121" s="101"/>
      <c r="Z121" s="101"/>
    </row>
    <row r="122" spans="1:26" ht="12.75" customHeight="1">
      <c r="A122" s="327" t="s">
        <v>286</v>
      </c>
      <c r="B122" s="328">
        <v>101</v>
      </c>
      <c r="C122" s="329"/>
      <c r="D122" s="330"/>
      <c r="E122" s="330"/>
      <c r="F122" s="330"/>
      <c r="G122" s="330"/>
      <c r="H122" s="330"/>
      <c r="I122" s="330"/>
      <c r="J122" s="330"/>
      <c r="K122" s="330"/>
      <c r="L122" s="330"/>
      <c r="M122" s="330"/>
      <c r="N122" s="330"/>
      <c r="O122" s="330"/>
      <c r="P122" s="330"/>
      <c r="Q122" s="330"/>
      <c r="R122" s="331"/>
      <c r="S122" s="332">
        <v>0</v>
      </c>
      <c r="T122" s="101"/>
      <c r="U122" s="101"/>
      <c r="V122" s="101"/>
      <c r="W122" s="101"/>
      <c r="X122" s="101"/>
      <c r="Y122" s="101"/>
      <c r="Z122" s="101"/>
    </row>
    <row r="123" spans="1:26" ht="12.75" customHeight="1">
      <c r="A123" s="327" t="s">
        <v>272</v>
      </c>
      <c r="B123" s="328">
        <v>150</v>
      </c>
      <c r="C123" s="329"/>
      <c r="D123" s="330"/>
      <c r="E123" s="330"/>
      <c r="F123" s="330"/>
      <c r="G123" s="330"/>
      <c r="H123" s="330"/>
      <c r="I123" s="330"/>
      <c r="J123" s="330"/>
      <c r="K123" s="330"/>
      <c r="L123" s="330"/>
      <c r="M123" s="330"/>
      <c r="N123" s="330"/>
      <c r="O123" s="330"/>
      <c r="P123" s="330"/>
      <c r="Q123" s="330"/>
      <c r="R123" s="331"/>
      <c r="S123" s="332">
        <v>0</v>
      </c>
      <c r="T123" s="101"/>
      <c r="U123" s="101"/>
      <c r="V123" s="101"/>
      <c r="W123" s="101"/>
      <c r="X123" s="101"/>
      <c r="Y123" s="101"/>
      <c r="Z123" s="101"/>
    </row>
    <row r="124" spans="1:26" ht="12" customHeight="1">
      <c r="A124" s="327" t="s">
        <v>287</v>
      </c>
      <c r="B124" s="328">
        <v>201</v>
      </c>
      <c r="C124" s="341"/>
      <c r="D124" s="342"/>
      <c r="E124" s="342"/>
      <c r="F124" s="342"/>
      <c r="G124" s="342"/>
      <c r="H124" s="342"/>
      <c r="I124" s="342"/>
      <c r="J124" s="342"/>
      <c r="K124" s="342"/>
      <c r="L124" s="342"/>
      <c r="M124" s="342"/>
      <c r="N124" s="342"/>
      <c r="O124" s="342"/>
      <c r="P124" s="342"/>
      <c r="Q124" s="342"/>
      <c r="R124" s="332"/>
      <c r="S124" s="332">
        <v>57</v>
      </c>
      <c r="T124" s="101"/>
      <c r="U124" s="101"/>
      <c r="V124" s="101"/>
      <c r="W124" s="101"/>
      <c r="X124" s="101"/>
      <c r="Y124" s="101"/>
      <c r="Z124" s="101"/>
    </row>
    <row r="125" spans="1:26" ht="12.75" customHeight="1">
      <c r="A125" s="327"/>
      <c r="B125" s="328">
        <v>202</v>
      </c>
      <c r="C125" s="329"/>
      <c r="D125" s="330"/>
      <c r="E125" s="330"/>
      <c r="F125" s="330"/>
      <c r="G125" s="330"/>
      <c r="H125" s="330"/>
      <c r="I125" s="330"/>
      <c r="J125" s="330"/>
      <c r="K125" s="330"/>
      <c r="L125" s="330"/>
      <c r="M125" s="330"/>
      <c r="N125" s="330"/>
      <c r="O125" s="330"/>
      <c r="P125" s="330"/>
      <c r="Q125" s="330"/>
      <c r="R125" s="331"/>
      <c r="S125" s="332">
        <v>0</v>
      </c>
      <c r="T125" s="101"/>
      <c r="U125" s="101"/>
      <c r="V125" s="101"/>
      <c r="W125" s="101"/>
      <c r="X125" s="101"/>
      <c r="Y125" s="101"/>
      <c r="Z125" s="101"/>
    </row>
    <row r="126" spans="1:26" ht="13.5" customHeight="1">
      <c r="A126" s="327"/>
      <c r="B126" s="328">
        <v>237</v>
      </c>
      <c r="C126" s="333"/>
      <c r="D126" s="334"/>
      <c r="E126" s="334"/>
      <c r="F126" s="334"/>
      <c r="G126" s="334"/>
      <c r="H126" s="334"/>
      <c r="I126" s="334"/>
      <c r="J126" s="334"/>
      <c r="K126" s="334"/>
      <c r="L126" s="334"/>
      <c r="M126" s="334"/>
      <c r="N126" s="334"/>
      <c r="O126" s="334"/>
      <c r="P126" s="334"/>
      <c r="Q126" s="334"/>
      <c r="R126" s="335"/>
      <c r="S126" s="336">
        <v>0</v>
      </c>
      <c r="T126" s="101"/>
      <c r="U126" s="101"/>
      <c r="V126" s="101"/>
      <c r="W126" s="101"/>
      <c r="X126" s="101"/>
      <c r="Y126" s="101"/>
      <c r="Z126" s="101"/>
    </row>
    <row r="127" spans="1:26" ht="12.75" customHeight="1">
      <c r="A127" s="343"/>
      <c r="B127" s="337" t="s">
        <v>183</v>
      </c>
      <c r="C127" s="338">
        <f t="shared" ref="C127:R127" si="15">SUM(C120:C126)</f>
        <v>0</v>
      </c>
      <c r="D127" s="339">
        <f t="shared" si="15"/>
        <v>0</v>
      </c>
      <c r="E127" s="339">
        <f t="shared" si="15"/>
        <v>0</v>
      </c>
      <c r="F127" s="339">
        <f t="shared" si="15"/>
        <v>0</v>
      </c>
      <c r="G127" s="339">
        <f t="shared" si="15"/>
        <v>0</v>
      </c>
      <c r="H127" s="339">
        <f t="shared" si="15"/>
        <v>0</v>
      </c>
      <c r="I127" s="339">
        <f t="shared" si="15"/>
        <v>0</v>
      </c>
      <c r="J127" s="339">
        <f t="shared" si="15"/>
        <v>0</v>
      </c>
      <c r="K127" s="339">
        <f t="shared" si="15"/>
        <v>0</v>
      </c>
      <c r="L127" s="339">
        <f t="shared" si="15"/>
        <v>0</v>
      </c>
      <c r="M127" s="339">
        <f t="shared" si="15"/>
        <v>0</v>
      </c>
      <c r="N127" s="339">
        <f t="shared" si="15"/>
        <v>0</v>
      </c>
      <c r="O127" s="339">
        <f t="shared" si="15"/>
        <v>0</v>
      </c>
      <c r="P127" s="339">
        <f t="shared" si="15"/>
        <v>0</v>
      </c>
      <c r="Q127" s="339">
        <f t="shared" si="15"/>
        <v>0</v>
      </c>
      <c r="R127" s="339">
        <f t="shared" si="15"/>
        <v>0</v>
      </c>
      <c r="S127" s="340">
        <f>SUM(C127:R127)</f>
        <v>0</v>
      </c>
      <c r="T127" s="101"/>
      <c r="U127" s="101"/>
      <c r="V127" s="101"/>
      <c r="W127" s="101"/>
      <c r="X127" s="101"/>
      <c r="Y127" s="101"/>
      <c r="Z127" s="101"/>
    </row>
    <row r="128" spans="1:26" ht="12.75" customHeight="1">
      <c r="A128" s="322" t="s">
        <v>277</v>
      </c>
      <c r="B128" s="323">
        <v>30</v>
      </c>
      <c r="C128" s="344"/>
      <c r="D128" s="345"/>
      <c r="E128" s="345"/>
      <c r="F128" s="345"/>
      <c r="G128" s="345"/>
      <c r="H128" s="345"/>
      <c r="I128" s="345"/>
      <c r="J128" s="345"/>
      <c r="K128" s="345"/>
      <c r="L128" s="345"/>
      <c r="M128" s="345"/>
      <c r="N128" s="345"/>
      <c r="O128" s="345"/>
      <c r="P128" s="345"/>
      <c r="Q128" s="345"/>
      <c r="R128" s="346"/>
      <c r="S128" s="326">
        <v>0</v>
      </c>
      <c r="T128" s="101"/>
      <c r="U128" s="101"/>
      <c r="V128" s="101"/>
      <c r="W128" s="101"/>
      <c r="X128" s="101"/>
      <c r="Y128" s="101"/>
      <c r="Z128" s="101"/>
    </row>
    <row r="129" spans="1:26" ht="12.75" customHeight="1">
      <c r="A129" s="327" t="s">
        <v>270</v>
      </c>
      <c r="B129" s="328">
        <v>41</v>
      </c>
      <c r="C129" s="329"/>
      <c r="D129" s="330"/>
      <c r="E129" s="330"/>
      <c r="F129" s="330"/>
      <c r="G129" s="330"/>
      <c r="H129" s="330"/>
      <c r="I129" s="330"/>
      <c r="J129" s="330"/>
      <c r="K129" s="330"/>
      <c r="L129" s="330"/>
      <c r="M129" s="330"/>
      <c r="N129" s="330"/>
      <c r="O129" s="330"/>
      <c r="P129" s="330"/>
      <c r="Q129" s="330"/>
      <c r="R129" s="331"/>
      <c r="S129" s="332">
        <v>0</v>
      </c>
      <c r="T129" s="101"/>
      <c r="U129" s="101"/>
      <c r="V129" s="101"/>
      <c r="W129" s="101"/>
      <c r="X129" s="101"/>
      <c r="Y129" s="101"/>
      <c r="Z129" s="101"/>
    </row>
    <row r="130" spans="1:26" ht="12.75" customHeight="1">
      <c r="A130" s="327" t="s">
        <v>286</v>
      </c>
      <c r="B130" s="328">
        <v>101</v>
      </c>
      <c r="C130" s="329"/>
      <c r="D130" s="330"/>
      <c r="E130" s="330"/>
      <c r="F130" s="330"/>
      <c r="G130" s="330"/>
      <c r="H130" s="330"/>
      <c r="I130" s="330"/>
      <c r="J130" s="330"/>
      <c r="K130" s="330"/>
      <c r="L130" s="330"/>
      <c r="M130" s="330"/>
      <c r="N130" s="330"/>
      <c r="O130" s="330"/>
      <c r="P130" s="330"/>
      <c r="Q130" s="330"/>
      <c r="R130" s="331"/>
      <c r="S130" s="332">
        <v>0</v>
      </c>
      <c r="T130" s="101"/>
      <c r="U130" s="101"/>
      <c r="V130" s="101"/>
      <c r="W130" s="101"/>
      <c r="X130" s="101"/>
      <c r="Y130" s="101"/>
      <c r="Z130" s="101"/>
    </row>
    <row r="131" spans="1:26" ht="12.75" customHeight="1">
      <c r="A131" s="327" t="s">
        <v>272</v>
      </c>
      <c r="B131" s="328">
        <v>150</v>
      </c>
      <c r="C131" s="329"/>
      <c r="D131" s="330"/>
      <c r="E131" s="330"/>
      <c r="F131" s="330"/>
      <c r="G131" s="330"/>
      <c r="H131" s="330"/>
      <c r="I131" s="330"/>
      <c r="J131" s="330"/>
      <c r="K131" s="330"/>
      <c r="L131" s="330"/>
      <c r="M131" s="330"/>
      <c r="N131" s="330"/>
      <c r="O131" s="330"/>
      <c r="P131" s="330"/>
      <c r="Q131" s="330"/>
      <c r="R131" s="331"/>
      <c r="S131" s="332">
        <v>0</v>
      </c>
      <c r="T131" s="101"/>
      <c r="U131" s="101"/>
      <c r="V131" s="101"/>
      <c r="W131" s="101"/>
      <c r="X131" s="101"/>
      <c r="Y131" s="101"/>
      <c r="Z131" s="101"/>
    </row>
    <row r="132" spans="1:26" ht="12.75" customHeight="1">
      <c r="A132" s="327" t="s">
        <v>287</v>
      </c>
      <c r="B132" s="328">
        <v>201</v>
      </c>
      <c r="C132" s="329"/>
      <c r="D132" s="330"/>
      <c r="E132" s="330"/>
      <c r="F132" s="330"/>
      <c r="G132" s="330"/>
      <c r="H132" s="330"/>
      <c r="I132" s="330"/>
      <c r="J132" s="330"/>
      <c r="K132" s="330"/>
      <c r="L132" s="330"/>
      <c r="M132" s="330"/>
      <c r="N132" s="330"/>
      <c r="O132" s="330"/>
      <c r="P132" s="330"/>
      <c r="Q132" s="330"/>
      <c r="R132" s="331"/>
      <c r="S132" s="332">
        <v>0</v>
      </c>
      <c r="T132" s="101"/>
      <c r="U132" s="101"/>
      <c r="V132" s="101"/>
      <c r="W132" s="101"/>
      <c r="X132" s="101"/>
      <c r="Y132" s="101"/>
      <c r="Z132" s="101"/>
    </row>
    <row r="133" spans="1:26" ht="12" customHeight="1">
      <c r="A133" s="327"/>
      <c r="B133" s="328">
        <v>202</v>
      </c>
      <c r="C133" s="341"/>
      <c r="D133" s="342"/>
      <c r="E133" s="342"/>
      <c r="F133" s="342"/>
      <c r="G133" s="342"/>
      <c r="H133" s="342"/>
      <c r="I133" s="342"/>
      <c r="J133" s="342"/>
      <c r="K133" s="342"/>
      <c r="L133" s="342"/>
      <c r="M133" s="342"/>
      <c r="N133" s="342"/>
      <c r="O133" s="342"/>
      <c r="P133" s="342"/>
      <c r="Q133" s="342"/>
      <c r="R133" s="332"/>
      <c r="S133" s="332">
        <v>161</v>
      </c>
      <c r="T133" s="101"/>
      <c r="U133" s="101"/>
      <c r="V133" s="101"/>
      <c r="W133" s="101"/>
      <c r="X133" s="101"/>
      <c r="Y133" s="101"/>
      <c r="Z133" s="101"/>
    </row>
    <row r="134" spans="1:26" ht="13.5" customHeight="1">
      <c r="A134" s="327"/>
      <c r="B134" s="328">
        <v>237</v>
      </c>
      <c r="C134" s="333"/>
      <c r="D134" s="334"/>
      <c r="E134" s="334"/>
      <c r="F134" s="334"/>
      <c r="G134" s="334"/>
      <c r="H134" s="334"/>
      <c r="I134" s="334"/>
      <c r="J134" s="334"/>
      <c r="K134" s="334"/>
      <c r="L134" s="334"/>
      <c r="M134" s="334"/>
      <c r="N134" s="334"/>
      <c r="O134" s="334"/>
      <c r="P134" s="334"/>
      <c r="Q134" s="334"/>
      <c r="R134" s="335"/>
      <c r="S134" s="336">
        <v>0</v>
      </c>
      <c r="T134" s="101"/>
      <c r="U134" s="101"/>
      <c r="V134" s="101"/>
      <c r="W134" s="101"/>
      <c r="X134" s="101"/>
      <c r="Y134" s="101"/>
      <c r="Z134" s="101"/>
    </row>
    <row r="135" spans="1:26" ht="12.75" customHeight="1">
      <c r="A135" s="343"/>
      <c r="B135" s="337" t="s">
        <v>183</v>
      </c>
      <c r="C135" s="338">
        <f t="shared" ref="C135:R135" si="16">SUM(C128:C134)</f>
        <v>0</v>
      </c>
      <c r="D135" s="339">
        <f t="shared" si="16"/>
        <v>0</v>
      </c>
      <c r="E135" s="339">
        <f t="shared" si="16"/>
        <v>0</v>
      </c>
      <c r="F135" s="339">
        <f t="shared" si="16"/>
        <v>0</v>
      </c>
      <c r="G135" s="339">
        <f t="shared" si="16"/>
        <v>0</v>
      </c>
      <c r="H135" s="339">
        <f t="shared" si="16"/>
        <v>0</v>
      </c>
      <c r="I135" s="339">
        <f t="shared" si="16"/>
        <v>0</v>
      </c>
      <c r="J135" s="339">
        <f t="shared" si="16"/>
        <v>0</v>
      </c>
      <c r="K135" s="339">
        <f t="shared" si="16"/>
        <v>0</v>
      </c>
      <c r="L135" s="339">
        <f t="shared" si="16"/>
        <v>0</v>
      </c>
      <c r="M135" s="339">
        <f t="shared" si="16"/>
        <v>0</v>
      </c>
      <c r="N135" s="339">
        <f t="shared" si="16"/>
        <v>0</v>
      </c>
      <c r="O135" s="339">
        <f t="shared" si="16"/>
        <v>0</v>
      </c>
      <c r="P135" s="339">
        <f t="shared" si="16"/>
        <v>0</v>
      </c>
      <c r="Q135" s="339">
        <f t="shared" si="16"/>
        <v>0</v>
      </c>
      <c r="R135" s="339">
        <f t="shared" si="16"/>
        <v>0</v>
      </c>
      <c r="S135" s="340">
        <f>SUM(C135:R135)</f>
        <v>0</v>
      </c>
      <c r="T135" s="101"/>
      <c r="U135" s="101"/>
      <c r="V135" s="101"/>
      <c r="W135" s="101"/>
      <c r="X135" s="101"/>
      <c r="Y135" s="101"/>
      <c r="Z135" s="101"/>
    </row>
    <row r="136" spans="1:26" ht="12" customHeight="1">
      <c r="A136" s="322" t="s">
        <v>279</v>
      </c>
      <c r="B136" s="323">
        <v>30</v>
      </c>
      <c r="C136" s="324">
        <v>4</v>
      </c>
      <c r="D136" s="325">
        <v>6</v>
      </c>
      <c r="E136" s="325">
        <v>21</v>
      </c>
      <c r="F136" s="325">
        <v>85</v>
      </c>
      <c r="G136" s="325">
        <v>49</v>
      </c>
      <c r="H136" s="325">
        <v>45</v>
      </c>
      <c r="I136" s="325">
        <v>75</v>
      </c>
      <c r="J136" s="325">
        <v>58</v>
      </c>
      <c r="K136" s="325">
        <v>21</v>
      </c>
      <c r="L136" s="325">
        <v>9</v>
      </c>
      <c r="M136" s="325">
        <v>15</v>
      </c>
      <c r="N136" s="325">
        <v>8</v>
      </c>
      <c r="O136" s="325">
        <v>1</v>
      </c>
      <c r="P136" s="325"/>
      <c r="Q136" s="325">
        <v>2</v>
      </c>
      <c r="R136" s="326"/>
      <c r="S136" s="326">
        <v>632</v>
      </c>
      <c r="T136" s="101"/>
      <c r="U136" s="101"/>
      <c r="V136" s="101"/>
      <c r="W136" s="101"/>
      <c r="X136" s="101"/>
      <c r="Y136" s="101"/>
      <c r="Z136" s="101"/>
    </row>
    <row r="137" spans="1:26" ht="12" customHeight="1">
      <c r="A137" s="327" t="s">
        <v>270</v>
      </c>
      <c r="B137" s="328">
        <v>41</v>
      </c>
      <c r="C137" s="341"/>
      <c r="D137" s="342">
        <v>59</v>
      </c>
      <c r="E137" s="342"/>
      <c r="F137" s="342">
        <v>16</v>
      </c>
      <c r="G137" s="342"/>
      <c r="H137" s="342"/>
      <c r="I137" s="342">
        <v>112</v>
      </c>
      <c r="J137" s="342"/>
      <c r="K137" s="342">
        <v>13</v>
      </c>
      <c r="L137" s="342"/>
      <c r="M137" s="342">
        <v>3</v>
      </c>
      <c r="N137" s="342">
        <v>2</v>
      </c>
      <c r="O137" s="342"/>
      <c r="P137" s="342"/>
      <c r="Q137" s="342"/>
      <c r="R137" s="332"/>
      <c r="S137" s="332">
        <v>1238</v>
      </c>
      <c r="T137" s="101"/>
      <c r="U137" s="101"/>
      <c r="V137" s="101"/>
      <c r="W137" s="101"/>
      <c r="X137" s="101"/>
      <c r="Y137" s="101"/>
      <c r="Z137" s="101"/>
    </row>
    <row r="138" spans="1:26" ht="12" customHeight="1">
      <c r="A138" s="327" t="s">
        <v>288</v>
      </c>
      <c r="B138" s="328">
        <v>101</v>
      </c>
      <c r="C138" s="341">
        <v>11</v>
      </c>
      <c r="D138" s="342">
        <v>8</v>
      </c>
      <c r="E138" s="342">
        <v>10</v>
      </c>
      <c r="F138" s="342">
        <v>5</v>
      </c>
      <c r="G138" s="342">
        <v>19</v>
      </c>
      <c r="H138" s="342">
        <v>29</v>
      </c>
      <c r="I138" s="342">
        <v>45</v>
      </c>
      <c r="J138" s="342">
        <v>31</v>
      </c>
      <c r="K138" s="342">
        <v>13</v>
      </c>
      <c r="L138" s="342">
        <v>1</v>
      </c>
      <c r="M138" s="342">
        <v>13</v>
      </c>
      <c r="N138" s="342">
        <v>1</v>
      </c>
      <c r="O138" s="342"/>
      <c r="P138" s="342"/>
      <c r="Q138" s="342"/>
      <c r="R138" s="332"/>
      <c r="S138" s="332">
        <v>194</v>
      </c>
      <c r="T138" s="101"/>
      <c r="U138" s="101"/>
      <c r="V138" s="101"/>
      <c r="W138" s="101"/>
      <c r="X138" s="101"/>
      <c r="Y138" s="101"/>
      <c r="Z138" s="101"/>
    </row>
    <row r="139" spans="1:26" ht="12" customHeight="1">
      <c r="A139" s="327" t="s">
        <v>272</v>
      </c>
      <c r="B139" s="328">
        <v>150</v>
      </c>
      <c r="C139" s="341">
        <v>4</v>
      </c>
      <c r="D139" s="342">
        <v>16</v>
      </c>
      <c r="E139" s="342">
        <v>6</v>
      </c>
      <c r="F139" s="342">
        <v>48</v>
      </c>
      <c r="G139" s="342">
        <v>28</v>
      </c>
      <c r="H139" s="342">
        <v>29</v>
      </c>
      <c r="I139" s="342">
        <v>33</v>
      </c>
      <c r="J139" s="342">
        <v>21</v>
      </c>
      <c r="K139" s="342">
        <v>39</v>
      </c>
      <c r="L139" s="342">
        <v>10</v>
      </c>
      <c r="M139" s="342">
        <v>17</v>
      </c>
      <c r="N139" s="342">
        <v>1</v>
      </c>
      <c r="O139" s="342">
        <v>5</v>
      </c>
      <c r="P139" s="342">
        <v>2</v>
      </c>
      <c r="Q139" s="342"/>
      <c r="R139" s="332"/>
      <c r="S139" s="332">
        <v>236</v>
      </c>
      <c r="T139" s="101"/>
      <c r="U139" s="101"/>
      <c r="V139" s="101"/>
      <c r="W139" s="101"/>
      <c r="X139" s="101"/>
      <c r="Y139" s="101"/>
      <c r="Z139" s="101"/>
    </row>
    <row r="140" spans="1:26" ht="12" customHeight="1">
      <c r="A140" s="327" t="s">
        <v>289</v>
      </c>
      <c r="B140" s="328">
        <v>201</v>
      </c>
      <c r="C140" s="341">
        <v>5</v>
      </c>
      <c r="D140" s="342">
        <v>46</v>
      </c>
      <c r="E140" s="342">
        <v>65</v>
      </c>
      <c r="F140" s="342">
        <v>50</v>
      </c>
      <c r="G140" s="342">
        <v>68</v>
      </c>
      <c r="H140" s="342">
        <v>33</v>
      </c>
      <c r="I140" s="342">
        <v>72</v>
      </c>
      <c r="J140" s="342">
        <v>55</v>
      </c>
      <c r="K140" s="342">
        <v>70</v>
      </c>
      <c r="L140" s="342">
        <v>51</v>
      </c>
      <c r="M140" s="342">
        <v>31</v>
      </c>
      <c r="N140" s="342">
        <v>18</v>
      </c>
      <c r="O140" s="342">
        <v>10</v>
      </c>
      <c r="P140" s="342">
        <v>8</v>
      </c>
      <c r="Q140" s="342"/>
      <c r="R140" s="332"/>
      <c r="S140" s="332">
        <v>647</v>
      </c>
      <c r="T140" s="101"/>
      <c r="U140" s="101"/>
      <c r="V140" s="101"/>
      <c r="W140" s="101"/>
      <c r="X140" s="101"/>
      <c r="Y140" s="101"/>
      <c r="Z140" s="101"/>
    </row>
    <row r="141" spans="1:26" ht="12.75" customHeight="1">
      <c r="A141" s="327"/>
      <c r="B141" s="328">
        <v>202</v>
      </c>
      <c r="C141" s="329"/>
      <c r="D141" s="330"/>
      <c r="E141" s="330"/>
      <c r="F141" s="330"/>
      <c r="G141" s="330"/>
      <c r="H141" s="330"/>
      <c r="I141" s="330"/>
      <c r="J141" s="330"/>
      <c r="K141" s="330"/>
      <c r="L141" s="330"/>
      <c r="M141" s="330"/>
      <c r="N141" s="330"/>
      <c r="O141" s="330"/>
      <c r="P141" s="330"/>
      <c r="Q141" s="330"/>
      <c r="R141" s="331"/>
      <c r="S141" s="332">
        <v>0</v>
      </c>
      <c r="T141" s="101"/>
      <c r="U141" s="101"/>
      <c r="V141" s="101"/>
      <c r="W141" s="101"/>
      <c r="X141" s="101"/>
      <c r="Y141" s="101"/>
      <c r="Z141" s="101"/>
    </row>
    <row r="142" spans="1:26" ht="13.5" customHeight="1">
      <c r="A142" s="327"/>
      <c r="B142" s="328">
        <v>237</v>
      </c>
      <c r="C142" s="333"/>
      <c r="D142" s="334"/>
      <c r="E142" s="334"/>
      <c r="F142" s="334"/>
      <c r="G142" s="334"/>
      <c r="H142" s="334"/>
      <c r="I142" s="334"/>
      <c r="J142" s="334"/>
      <c r="K142" s="334"/>
      <c r="L142" s="334"/>
      <c r="M142" s="334"/>
      <c r="N142" s="334"/>
      <c r="O142" s="334"/>
      <c r="P142" s="334"/>
      <c r="Q142" s="334"/>
      <c r="R142" s="335"/>
      <c r="S142" s="336">
        <v>0</v>
      </c>
      <c r="T142" s="101"/>
      <c r="U142" s="101"/>
      <c r="V142" s="101"/>
      <c r="W142" s="101"/>
      <c r="X142" s="101"/>
      <c r="Y142" s="101"/>
      <c r="Z142" s="101"/>
    </row>
    <row r="143" spans="1:26" ht="12.75" customHeight="1">
      <c r="A143" s="343"/>
      <c r="B143" s="337" t="s">
        <v>183</v>
      </c>
      <c r="C143" s="338">
        <f t="shared" ref="C143:R143" si="17">SUM(C136:C142)</f>
        <v>24</v>
      </c>
      <c r="D143" s="339">
        <f t="shared" si="17"/>
        <v>135</v>
      </c>
      <c r="E143" s="339">
        <f t="shared" si="17"/>
        <v>102</v>
      </c>
      <c r="F143" s="339">
        <f t="shared" si="17"/>
        <v>204</v>
      </c>
      <c r="G143" s="339">
        <f t="shared" si="17"/>
        <v>164</v>
      </c>
      <c r="H143" s="339">
        <f t="shared" si="17"/>
        <v>136</v>
      </c>
      <c r="I143" s="339">
        <f t="shared" si="17"/>
        <v>337</v>
      </c>
      <c r="J143" s="339">
        <f t="shared" si="17"/>
        <v>165</v>
      </c>
      <c r="K143" s="339">
        <f t="shared" si="17"/>
        <v>156</v>
      </c>
      <c r="L143" s="339">
        <f t="shared" si="17"/>
        <v>71</v>
      </c>
      <c r="M143" s="339">
        <f t="shared" si="17"/>
        <v>79</v>
      </c>
      <c r="N143" s="339">
        <f t="shared" si="17"/>
        <v>30</v>
      </c>
      <c r="O143" s="339">
        <f t="shared" si="17"/>
        <v>16</v>
      </c>
      <c r="P143" s="339">
        <f t="shared" si="17"/>
        <v>10</v>
      </c>
      <c r="Q143" s="339">
        <f t="shared" si="17"/>
        <v>2</v>
      </c>
      <c r="R143" s="339">
        <f t="shared" si="17"/>
        <v>0</v>
      </c>
      <c r="S143" s="340">
        <f>SUM(C143:R143)</f>
        <v>1631</v>
      </c>
      <c r="T143" s="101"/>
      <c r="U143" s="101"/>
      <c r="V143" s="101"/>
      <c r="W143" s="101"/>
      <c r="X143" s="101"/>
      <c r="Y143" s="101"/>
      <c r="Z143" s="101"/>
    </row>
    <row r="144" spans="1:26" ht="12" customHeight="1">
      <c r="A144" s="322" t="s">
        <v>269</v>
      </c>
      <c r="B144" s="323">
        <v>30</v>
      </c>
      <c r="C144" s="324">
        <v>2</v>
      </c>
      <c r="D144" s="325">
        <v>12</v>
      </c>
      <c r="E144" s="325">
        <v>3</v>
      </c>
      <c r="F144" s="325">
        <v>17</v>
      </c>
      <c r="G144" s="325">
        <v>8</v>
      </c>
      <c r="H144" s="325">
        <v>7</v>
      </c>
      <c r="I144" s="325">
        <v>14</v>
      </c>
      <c r="J144" s="325">
        <v>17</v>
      </c>
      <c r="K144" s="325">
        <v>18</v>
      </c>
      <c r="L144" s="325">
        <v>12</v>
      </c>
      <c r="M144" s="325">
        <v>4</v>
      </c>
      <c r="N144" s="325">
        <v>2</v>
      </c>
      <c r="O144" s="325">
        <v>5</v>
      </c>
      <c r="P144" s="325"/>
      <c r="Q144" s="325"/>
      <c r="R144" s="326"/>
      <c r="S144" s="326">
        <v>151</v>
      </c>
      <c r="T144" s="101"/>
      <c r="U144" s="101"/>
      <c r="V144" s="101"/>
      <c r="W144" s="101"/>
      <c r="X144" s="101"/>
      <c r="Y144" s="101"/>
      <c r="Z144" s="101"/>
    </row>
    <row r="145" spans="1:26" ht="12.75" customHeight="1">
      <c r="A145" s="327" t="s">
        <v>270</v>
      </c>
      <c r="B145" s="328">
        <v>41</v>
      </c>
      <c r="C145" s="329"/>
      <c r="D145" s="330"/>
      <c r="E145" s="330"/>
      <c r="F145" s="330"/>
      <c r="G145" s="330"/>
      <c r="H145" s="330"/>
      <c r="I145" s="330"/>
      <c r="J145" s="330"/>
      <c r="K145" s="330"/>
      <c r="L145" s="330"/>
      <c r="M145" s="330"/>
      <c r="N145" s="330"/>
      <c r="O145" s="330"/>
      <c r="P145" s="330"/>
      <c r="Q145" s="330"/>
      <c r="R145" s="331"/>
      <c r="S145" s="332">
        <v>0</v>
      </c>
      <c r="T145" s="101"/>
      <c r="U145" s="101"/>
      <c r="V145" s="101"/>
      <c r="W145" s="101"/>
      <c r="X145" s="101"/>
      <c r="Y145" s="101"/>
      <c r="Z145" s="101"/>
    </row>
    <row r="146" spans="1:26" ht="12" customHeight="1">
      <c r="A146" s="327" t="s">
        <v>288</v>
      </c>
      <c r="B146" s="328">
        <v>101</v>
      </c>
      <c r="C146" s="341">
        <v>4</v>
      </c>
      <c r="D146" s="342">
        <v>11</v>
      </c>
      <c r="E146" s="342">
        <v>4</v>
      </c>
      <c r="F146" s="342">
        <v>2</v>
      </c>
      <c r="G146" s="342"/>
      <c r="H146" s="342">
        <v>2</v>
      </c>
      <c r="I146" s="342">
        <v>23</v>
      </c>
      <c r="J146" s="342">
        <v>2</v>
      </c>
      <c r="K146" s="342">
        <v>2</v>
      </c>
      <c r="L146" s="342"/>
      <c r="M146" s="342"/>
      <c r="N146" s="342">
        <v>5</v>
      </c>
      <c r="O146" s="342">
        <v>2</v>
      </c>
      <c r="P146" s="342"/>
      <c r="Q146" s="342"/>
      <c r="R146" s="332"/>
      <c r="S146" s="332">
        <v>75</v>
      </c>
      <c r="T146" s="101"/>
      <c r="U146" s="101"/>
      <c r="V146" s="101"/>
      <c r="W146" s="101"/>
      <c r="X146" s="101"/>
      <c r="Y146" s="101"/>
      <c r="Z146" s="101"/>
    </row>
    <row r="147" spans="1:26" ht="12" customHeight="1">
      <c r="A147" s="327" t="s">
        <v>272</v>
      </c>
      <c r="B147" s="328">
        <v>150</v>
      </c>
      <c r="C147" s="341">
        <v>8</v>
      </c>
      <c r="D147" s="342">
        <v>61</v>
      </c>
      <c r="E147" s="342">
        <v>42</v>
      </c>
      <c r="F147" s="342">
        <v>47</v>
      </c>
      <c r="G147" s="342">
        <v>19</v>
      </c>
      <c r="H147" s="342">
        <v>22</v>
      </c>
      <c r="I147" s="342">
        <v>12</v>
      </c>
      <c r="J147" s="342">
        <v>13</v>
      </c>
      <c r="K147" s="342"/>
      <c r="L147" s="342">
        <v>5</v>
      </c>
      <c r="M147" s="342"/>
      <c r="N147" s="342">
        <v>6</v>
      </c>
      <c r="O147" s="342">
        <v>2</v>
      </c>
      <c r="P147" s="342"/>
      <c r="Q147" s="342">
        <v>2</v>
      </c>
      <c r="R147" s="332"/>
      <c r="S147" s="332">
        <v>481</v>
      </c>
      <c r="T147" s="101"/>
      <c r="U147" s="101"/>
      <c r="V147" s="101"/>
      <c r="W147" s="101"/>
      <c r="X147" s="101"/>
      <c r="Y147" s="101"/>
      <c r="Z147" s="101"/>
    </row>
    <row r="148" spans="1:26" ht="12.75" customHeight="1">
      <c r="A148" s="327" t="s">
        <v>289</v>
      </c>
      <c r="B148" s="328">
        <v>201</v>
      </c>
      <c r="C148" s="329"/>
      <c r="D148" s="330"/>
      <c r="E148" s="330"/>
      <c r="F148" s="330"/>
      <c r="G148" s="330"/>
      <c r="H148" s="330"/>
      <c r="I148" s="330"/>
      <c r="J148" s="330"/>
      <c r="K148" s="330"/>
      <c r="L148" s="330"/>
      <c r="M148" s="330"/>
      <c r="N148" s="330"/>
      <c r="O148" s="330"/>
      <c r="P148" s="330">
        <v>15</v>
      </c>
      <c r="Q148" s="330"/>
      <c r="R148" s="331"/>
      <c r="S148" s="332">
        <v>0</v>
      </c>
      <c r="T148" s="101"/>
      <c r="U148" s="101"/>
      <c r="V148" s="101"/>
      <c r="W148" s="101"/>
      <c r="X148" s="101"/>
      <c r="Y148" s="101"/>
      <c r="Z148" s="101"/>
    </row>
    <row r="149" spans="1:26" ht="12" customHeight="1">
      <c r="A149" s="327"/>
      <c r="B149" s="328">
        <v>202</v>
      </c>
      <c r="C149" s="341">
        <v>27</v>
      </c>
      <c r="D149" s="342">
        <v>127</v>
      </c>
      <c r="E149" s="342">
        <v>145</v>
      </c>
      <c r="F149" s="342">
        <v>298</v>
      </c>
      <c r="G149" s="342">
        <v>173</v>
      </c>
      <c r="H149" s="342">
        <v>121</v>
      </c>
      <c r="I149" s="342">
        <v>260</v>
      </c>
      <c r="J149" s="342">
        <v>69</v>
      </c>
      <c r="K149" s="342">
        <v>34</v>
      </c>
      <c r="L149" s="342">
        <v>22</v>
      </c>
      <c r="M149" s="342">
        <v>23</v>
      </c>
      <c r="N149" s="342">
        <v>27</v>
      </c>
      <c r="O149" s="342">
        <v>22</v>
      </c>
      <c r="P149" s="342"/>
      <c r="Q149" s="342"/>
      <c r="R149" s="332"/>
      <c r="S149" s="332">
        <v>2256</v>
      </c>
      <c r="T149" s="101"/>
      <c r="U149" s="101"/>
      <c r="V149" s="101"/>
      <c r="W149" s="101"/>
      <c r="X149" s="101"/>
      <c r="Y149" s="101"/>
      <c r="Z149" s="101"/>
    </row>
    <row r="150" spans="1:26" ht="12.75" customHeight="1">
      <c r="A150" s="327"/>
      <c r="B150" s="328">
        <v>237</v>
      </c>
      <c r="C150" s="349"/>
      <c r="D150" s="350"/>
      <c r="E150" s="350"/>
      <c r="F150" s="350"/>
      <c r="G150" s="350">
        <v>16</v>
      </c>
      <c r="H150" s="350"/>
      <c r="I150" s="350"/>
      <c r="J150" s="350">
        <v>5</v>
      </c>
      <c r="K150" s="350">
        <v>0</v>
      </c>
      <c r="L150" s="350"/>
      <c r="M150" s="350"/>
      <c r="N150" s="350"/>
      <c r="O150" s="350">
        <v>2</v>
      </c>
      <c r="P150" s="350"/>
      <c r="Q150" s="350"/>
      <c r="R150" s="336"/>
      <c r="S150" s="336">
        <v>163</v>
      </c>
      <c r="T150" s="101"/>
      <c r="U150" s="101"/>
      <c r="V150" s="101"/>
      <c r="W150" s="101"/>
      <c r="X150" s="101"/>
      <c r="Y150" s="101"/>
      <c r="Z150" s="101"/>
    </row>
    <row r="151" spans="1:26" ht="12.75" customHeight="1">
      <c r="A151" s="343"/>
      <c r="B151" s="337" t="s">
        <v>183</v>
      </c>
      <c r="C151" s="338">
        <f t="shared" ref="C151:R151" si="18">SUM(C144:C150)</f>
        <v>41</v>
      </c>
      <c r="D151" s="339">
        <f t="shared" si="18"/>
        <v>211</v>
      </c>
      <c r="E151" s="339">
        <f t="shared" si="18"/>
        <v>194</v>
      </c>
      <c r="F151" s="339">
        <f t="shared" si="18"/>
        <v>364</v>
      </c>
      <c r="G151" s="339">
        <f t="shared" si="18"/>
        <v>216</v>
      </c>
      <c r="H151" s="339">
        <f t="shared" si="18"/>
        <v>152</v>
      </c>
      <c r="I151" s="339">
        <f t="shared" si="18"/>
        <v>309</v>
      </c>
      <c r="J151" s="339">
        <f t="shared" si="18"/>
        <v>106</v>
      </c>
      <c r="K151" s="339">
        <f t="shared" si="18"/>
        <v>54</v>
      </c>
      <c r="L151" s="339">
        <f t="shared" si="18"/>
        <v>39</v>
      </c>
      <c r="M151" s="339">
        <f t="shared" si="18"/>
        <v>27</v>
      </c>
      <c r="N151" s="339">
        <f t="shared" si="18"/>
        <v>40</v>
      </c>
      <c r="O151" s="339">
        <f t="shared" si="18"/>
        <v>33</v>
      </c>
      <c r="P151" s="339">
        <f t="shared" si="18"/>
        <v>15</v>
      </c>
      <c r="Q151" s="339">
        <f t="shared" si="18"/>
        <v>2</v>
      </c>
      <c r="R151" s="339">
        <f t="shared" si="18"/>
        <v>0</v>
      </c>
      <c r="S151" s="340">
        <f>SUM(C151:R151)</f>
        <v>1803</v>
      </c>
      <c r="T151" s="101"/>
      <c r="U151" s="101"/>
      <c r="V151" s="101"/>
      <c r="W151" s="101"/>
      <c r="X151" s="101"/>
      <c r="Y151" s="101"/>
      <c r="Z151" s="101"/>
    </row>
    <row r="152" spans="1:26" ht="12" customHeight="1">
      <c r="A152" s="322" t="s">
        <v>274</v>
      </c>
      <c r="B152" s="323">
        <v>30</v>
      </c>
      <c r="C152" s="324"/>
      <c r="D152" s="325"/>
      <c r="E152" s="325"/>
      <c r="F152" s="325"/>
      <c r="G152" s="325"/>
      <c r="H152" s="325"/>
      <c r="I152" s="325"/>
      <c r="J152" s="325"/>
      <c r="K152" s="325"/>
      <c r="L152" s="325"/>
      <c r="M152" s="325"/>
      <c r="N152" s="325"/>
      <c r="O152" s="325"/>
      <c r="P152" s="325"/>
      <c r="Q152" s="325"/>
      <c r="R152" s="326"/>
      <c r="S152" s="326">
        <v>119</v>
      </c>
      <c r="T152" s="101"/>
      <c r="U152" s="101"/>
      <c r="V152" s="101"/>
      <c r="W152" s="101"/>
      <c r="X152" s="101"/>
      <c r="Y152" s="101"/>
      <c r="Z152" s="101"/>
    </row>
    <row r="153" spans="1:26" ht="12.75" customHeight="1">
      <c r="A153" s="327" t="s">
        <v>270</v>
      </c>
      <c r="B153" s="328">
        <v>41</v>
      </c>
      <c r="C153" s="329"/>
      <c r="D153" s="330"/>
      <c r="E153" s="330"/>
      <c r="F153" s="330"/>
      <c r="G153" s="330"/>
      <c r="H153" s="330"/>
      <c r="I153" s="330"/>
      <c r="J153" s="330"/>
      <c r="K153" s="330"/>
      <c r="L153" s="330"/>
      <c r="M153" s="330"/>
      <c r="N153" s="330"/>
      <c r="O153" s="330"/>
      <c r="P153" s="330"/>
      <c r="Q153" s="330"/>
      <c r="R153" s="331"/>
      <c r="S153" s="332">
        <v>0</v>
      </c>
      <c r="T153" s="101"/>
      <c r="U153" s="101"/>
      <c r="V153" s="101"/>
      <c r="W153" s="101"/>
      <c r="X153" s="101"/>
      <c r="Y153" s="101"/>
      <c r="Z153" s="101"/>
    </row>
    <row r="154" spans="1:26" ht="12" customHeight="1">
      <c r="A154" s="327" t="s">
        <v>288</v>
      </c>
      <c r="B154" s="328">
        <v>101</v>
      </c>
      <c r="C154" s="341"/>
      <c r="D154" s="342"/>
      <c r="E154" s="342"/>
      <c r="F154" s="342"/>
      <c r="G154" s="342"/>
      <c r="H154" s="342"/>
      <c r="I154" s="342"/>
      <c r="J154" s="342"/>
      <c r="K154" s="342"/>
      <c r="L154" s="342"/>
      <c r="M154" s="342"/>
      <c r="N154" s="342"/>
      <c r="O154" s="342"/>
      <c r="P154" s="342"/>
      <c r="Q154" s="342"/>
      <c r="R154" s="332"/>
      <c r="S154" s="332">
        <v>84</v>
      </c>
      <c r="T154" s="101"/>
      <c r="U154" s="101"/>
      <c r="V154" s="101"/>
      <c r="W154" s="101"/>
      <c r="X154" s="101"/>
      <c r="Y154" s="101"/>
      <c r="Z154" s="101"/>
    </row>
    <row r="155" spans="1:26" ht="12" customHeight="1">
      <c r="A155" s="327" t="s">
        <v>272</v>
      </c>
      <c r="B155" s="328">
        <v>150</v>
      </c>
      <c r="C155" s="341"/>
      <c r="D155" s="342"/>
      <c r="E155" s="342"/>
      <c r="F155" s="342"/>
      <c r="G155" s="342"/>
      <c r="H155" s="342"/>
      <c r="I155" s="342"/>
      <c r="J155" s="342"/>
      <c r="K155" s="342"/>
      <c r="L155" s="342"/>
      <c r="M155" s="342"/>
      <c r="N155" s="342"/>
      <c r="O155" s="342"/>
      <c r="P155" s="342"/>
      <c r="Q155" s="342"/>
      <c r="R155" s="332"/>
      <c r="S155" s="332">
        <v>403</v>
      </c>
      <c r="T155" s="101"/>
      <c r="U155" s="101"/>
      <c r="V155" s="101"/>
      <c r="W155" s="101"/>
      <c r="X155" s="101"/>
      <c r="Y155" s="101"/>
      <c r="Z155" s="101"/>
    </row>
    <row r="156" spans="1:26" ht="12.75" customHeight="1">
      <c r="A156" s="327" t="s">
        <v>290</v>
      </c>
      <c r="B156" s="328">
        <v>201</v>
      </c>
      <c r="C156" s="329"/>
      <c r="D156" s="330"/>
      <c r="E156" s="330"/>
      <c r="F156" s="330"/>
      <c r="G156" s="330"/>
      <c r="H156" s="330"/>
      <c r="I156" s="330"/>
      <c r="J156" s="330"/>
      <c r="K156" s="330"/>
      <c r="L156" s="330"/>
      <c r="M156" s="330"/>
      <c r="N156" s="330"/>
      <c r="O156" s="330"/>
      <c r="P156" s="330"/>
      <c r="Q156" s="330"/>
      <c r="R156" s="331"/>
      <c r="S156" s="332">
        <v>0</v>
      </c>
      <c r="T156" s="101"/>
      <c r="U156" s="101"/>
      <c r="V156" s="101"/>
      <c r="W156" s="101"/>
      <c r="X156" s="101"/>
      <c r="Y156" s="101"/>
      <c r="Z156" s="101"/>
    </row>
    <row r="157" spans="1:26" ht="12" customHeight="1">
      <c r="A157" s="327"/>
      <c r="B157" s="328">
        <v>202</v>
      </c>
      <c r="C157" s="341"/>
      <c r="D157" s="342"/>
      <c r="E157" s="342"/>
      <c r="F157" s="342"/>
      <c r="G157" s="342"/>
      <c r="H157" s="342"/>
      <c r="I157" s="342"/>
      <c r="J157" s="342"/>
      <c r="K157" s="342"/>
      <c r="L157" s="342"/>
      <c r="M157" s="342"/>
      <c r="N157" s="342"/>
      <c r="O157" s="342"/>
      <c r="P157" s="342"/>
      <c r="Q157" s="342"/>
      <c r="R157" s="332"/>
      <c r="S157" s="332">
        <v>1868</v>
      </c>
      <c r="T157" s="101"/>
      <c r="U157" s="101"/>
      <c r="V157" s="101"/>
      <c r="W157" s="101"/>
      <c r="X157" s="101"/>
      <c r="Y157" s="101"/>
      <c r="Z157" s="101"/>
    </row>
    <row r="158" spans="1:26" ht="12.75" customHeight="1">
      <c r="A158" s="327"/>
      <c r="B158" s="328">
        <v>237</v>
      </c>
      <c r="C158" s="349"/>
      <c r="D158" s="350"/>
      <c r="E158" s="350"/>
      <c r="F158" s="350"/>
      <c r="G158" s="350"/>
      <c r="H158" s="350"/>
      <c r="I158" s="350"/>
      <c r="J158" s="350"/>
      <c r="K158" s="350"/>
      <c r="L158" s="350"/>
      <c r="M158" s="350"/>
      <c r="N158" s="350"/>
      <c r="O158" s="350"/>
      <c r="P158" s="350"/>
      <c r="Q158" s="350"/>
      <c r="R158" s="336"/>
      <c r="S158" s="336">
        <v>169</v>
      </c>
      <c r="T158" s="101"/>
      <c r="U158" s="101"/>
      <c r="V158" s="101"/>
      <c r="W158" s="101"/>
      <c r="X158" s="101"/>
      <c r="Y158" s="101"/>
      <c r="Z158" s="101"/>
    </row>
    <row r="159" spans="1:26" ht="12.75" customHeight="1">
      <c r="A159" s="343"/>
      <c r="B159" s="337" t="s">
        <v>183</v>
      </c>
      <c r="C159" s="338">
        <f t="shared" ref="C159:R159" si="19">SUM(C152:C158)</f>
        <v>0</v>
      </c>
      <c r="D159" s="339">
        <f t="shared" si="19"/>
        <v>0</v>
      </c>
      <c r="E159" s="339">
        <f t="shared" si="19"/>
        <v>0</v>
      </c>
      <c r="F159" s="339">
        <f t="shared" si="19"/>
        <v>0</v>
      </c>
      <c r="G159" s="339">
        <f t="shared" si="19"/>
        <v>0</v>
      </c>
      <c r="H159" s="339">
        <f t="shared" si="19"/>
        <v>0</v>
      </c>
      <c r="I159" s="339">
        <f t="shared" si="19"/>
        <v>0</v>
      </c>
      <c r="J159" s="339">
        <f t="shared" si="19"/>
        <v>0</v>
      </c>
      <c r="K159" s="339">
        <f t="shared" si="19"/>
        <v>0</v>
      </c>
      <c r="L159" s="339">
        <f t="shared" si="19"/>
        <v>0</v>
      </c>
      <c r="M159" s="339">
        <f t="shared" si="19"/>
        <v>0</v>
      </c>
      <c r="N159" s="339">
        <f t="shared" si="19"/>
        <v>0</v>
      </c>
      <c r="O159" s="339">
        <f t="shared" si="19"/>
        <v>0</v>
      </c>
      <c r="P159" s="339">
        <f t="shared" si="19"/>
        <v>0</v>
      </c>
      <c r="Q159" s="339">
        <f t="shared" si="19"/>
        <v>0</v>
      </c>
      <c r="R159" s="339">
        <f t="shared" si="19"/>
        <v>0</v>
      </c>
      <c r="S159" s="340">
        <f>SUM(C159:R159)</f>
        <v>0</v>
      </c>
      <c r="T159" s="101"/>
      <c r="U159" s="101"/>
      <c r="V159" s="101"/>
      <c r="W159" s="101"/>
      <c r="X159" s="101"/>
      <c r="Y159" s="101"/>
      <c r="Z159" s="101"/>
    </row>
    <row r="160" spans="1:26" ht="12" customHeight="1">
      <c r="A160" s="322" t="s">
        <v>277</v>
      </c>
      <c r="B160" s="323">
        <v>30</v>
      </c>
      <c r="C160" s="324">
        <v>1</v>
      </c>
      <c r="D160" s="325">
        <v>6</v>
      </c>
      <c r="E160" s="325">
        <v>15</v>
      </c>
      <c r="F160" s="325">
        <v>6</v>
      </c>
      <c r="G160" s="325">
        <v>16</v>
      </c>
      <c r="H160" s="325">
        <v>6</v>
      </c>
      <c r="I160" s="325">
        <v>21</v>
      </c>
      <c r="J160" s="325">
        <v>11</v>
      </c>
      <c r="K160" s="325">
        <v>2</v>
      </c>
      <c r="L160" s="325">
        <v>4</v>
      </c>
      <c r="M160" s="325"/>
      <c r="N160" s="325">
        <v>4</v>
      </c>
      <c r="O160" s="325"/>
      <c r="P160" s="325"/>
      <c r="Q160" s="325">
        <v>1</v>
      </c>
      <c r="R160" s="326"/>
      <c r="S160" s="326">
        <v>127</v>
      </c>
      <c r="T160" s="101"/>
      <c r="U160" s="101"/>
      <c r="V160" s="101"/>
      <c r="W160" s="101"/>
      <c r="X160" s="101"/>
      <c r="Y160" s="101"/>
      <c r="Z160" s="101"/>
    </row>
    <row r="161" spans="1:26" ht="12.75" customHeight="1">
      <c r="A161" s="327" t="s">
        <v>270</v>
      </c>
      <c r="B161" s="328">
        <v>41</v>
      </c>
      <c r="C161" s="351"/>
      <c r="D161" s="352"/>
      <c r="E161" s="352"/>
      <c r="F161" s="352"/>
      <c r="G161" s="352"/>
      <c r="H161" s="352"/>
      <c r="I161" s="352"/>
      <c r="J161" s="352"/>
      <c r="K161" s="352"/>
      <c r="L161" s="352"/>
      <c r="M161" s="352"/>
      <c r="N161" s="352"/>
      <c r="O161" s="352"/>
      <c r="P161" s="352"/>
      <c r="Q161" s="352"/>
      <c r="R161" s="353"/>
      <c r="S161" s="332">
        <v>0</v>
      </c>
      <c r="T161" s="101"/>
      <c r="U161" s="101"/>
      <c r="V161" s="101"/>
      <c r="W161" s="101"/>
      <c r="X161" s="101"/>
      <c r="Y161" s="101"/>
      <c r="Z161" s="101"/>
    </row>
    <row r="162" spans="1:26" ht="12" customHeight="1">
      <c r="A162" s="327" t="s">
        <v>288</v>
      </c>
      <c r="B162" s="328">
        <v>101</v>
      </c>
      <c r="C162" s="341">
        <v>2</v>
      </c>
      <c r="D162" s="342">
        <v>3</v>
      </c>
      <c r="E162" s="342">
        <v>9</v>
      </c>
      <c r="F162" s="342">
        <v>1</v>
      </c>
      <c r="G162" s="342">
        <v>4</v>
      </c>
      <c r="H162" s="342">
        <v>15</v>
      </c>
      <c r="I162" s="342">
        <v>8</v>
      </c>
      <c r="J162" s="342">
        <v>4</v>
      </c>
      <c r="K162" s="342"/>
      <c r="L162" s="342"/>
      <c r="M162" s="342">
        <v>2</v>
      </c>
      <c r="N162" s="342">
        <v>1</v>
      </c>
      <c r="O162" s="342">
        <v>2</v>
      </c>
      <c r="P162" s="342"/>
      <c r="Q162" s="342"/>
      <c r="R162" s="332"/>
      <c r="S162" s="332">
        <v>59</v>
      </c>
      <c r="T162" s="101"/>
      <c r="U162" s="101"/>
      <c r="V162" s="101"/>
      <c r="W162" s="101"/>
      <c r="X162" s="101"/>
      <c r="Y162" s="101"/>
      <c r="Z162" s="101"/>
    </row>
    <row r="163" spans="1:26" ht="12" customHeight="1">
      <c r="A163" s="327" t="s">
        <v>272</v>
      </c>
      <c r="B163" s="328">
        <v>150</v>
      </c>
      <c r="C163" s="341"/>
      <c r="D163" s="342">
        <v>3</v>
      </c>
      <c r="E163" s="342">
        <v>19</v>
      </c>
      <c r="F163" s="342">
        <v>21</v>
      </c>
      <c r="G163" s="342">
        <v>2</v>
      </c>
      <c r="H163" s="342">
        <v>14</v>
      </c>
      <c r="I163" s="342">
        <v>5</v>
      </c>
      <c r="J163" s="342">
        <v>4</v>
      </c>
      <c r="K163" s="342">
        <v>6</v>
      </c>
      <c r="L163" s="342">
        <v>4</v>
      </c>
      <c r="M163" s="342">
        <v>14</v>
      </c>
      <c r="N163" s="342"/>
      <c r="O163" s="342"/>
      <c r="P163" s="342">
        <v>1</v>
      </c>
      <c r="Q163" s="342"/>
      <c r="R163" s="332"/>
      <c r="S163" s="332">
        <v>91</v>
      </c>
      <c r="T163" s="101"/>
      <c r="U163" s="101"/>
      <c r="V163" s="101"/>
      <c r="W163" s="101"/>
      <c r="X163" s="101"/>
      <c r="Y163" s="101"/>
      <c r="Z163" s="101"/>
    </row>
    <row r="164" spans="1:26" ht="12" customHeight="1">
      <c r="A164" s="327" t="s">
        <v>290</v>
      </c>
      <c r="B164" s="328">
        <v>201</v>
      </c>
      <c r="C164" s="341">
        <v>1</v>
      </c>
      <c r="D164" s="342">
        <v>9</v>
      </c>
      <c r="E164" s="342">
        <v>31</v>
      </c>
      <c r="F164" s="342">
        <v>38</v>
      </c>
      <c r="G164" s="342">
        <v>25</v>
      </c>
      <c r="H164" s="342">
        <v>44</v>
      </c>
      <c r="I164" s="342">
        <v>17</v>
      </c>
      <c r="J164" s="342">
        <v>7</v>
      </c>
      <c r="K164" s="342">
        <v>11</v>
      </c>
      <c r="L164" s="342">
        <v>2</v>
      </c>
      <c r="M164" s="342">
        <v>13</v>
      </c>
      <c r="N164" s="342">
        <v>8</v>
      </c>
      <c r="O164" s="342"/>
      <c r="P164" s="342">
        <v>4</v>
      </c>
      <c r="Q164" s="342"/>
      <c r="R164" s="332"/>
      <c r="S164" s="332">
        <v>204</v>
      </c>
      <c r="T164" s="101"/>
      <c r="U164" s="101"/>
      <c r="V164" s="101"/>
      <c r="W164" s="101"/>
      <c r="X164" s="101"/>
      <c r="Y164" s="101"/>
      <c r="Z164" s="101"/>
    </row>
    <row r="165" spans="1:26" ht="12.75" customHeight="1">
      <c r="A165" s="327"/>
      <c r="B165" s="328">
        <v>202</v>
      </c>
      <c r="C165" s="329"/>
      <c r="D165" s="330"/>
      <c r="E165" s="330"/>
      <c r="F165" s="330"/>
      <c r="G165" s="330"/>
      <c r="H165" s="330"/>
      <c r="I165" s="330"/>
      <c r="J165" s="330"/>
      <c r="K165" s="330"/>
      <c r="L165" s="330"/>
      <c r="M165" s="330"/>
      <c r="N165" s="330"/>
      <c r="O165" s="330"/>
      <c r="P165" s="330"/>
      <c r="Q165" s="330"/>
      <c r="R165" s="331"/>
      <c r="S165" s="332">
        <v>0</v>
      </c>
      <c r="T165" s="101"/>
      <c r="U165" s="101"/>
      <c r="V165" s="101"/>
      <c r="W165" s="101"/>
      <c r="X165" s="101"/>
      <c r="Y165" s="101"/>
      <c r="Z165" s="101"/>
    </row>
    <row r="166" spans="1:26" ht="13.5" customHeight="1">
      <c r="A166" s="327"/>
      <c r="B166" s="328">
        <v>237</v>
      </c>
      <c r="C166" s="333"/>
      <c r="D166" s="334"/>
      <c r="E166" s="334"/>
      <c r="F166" s="334"/>
      <c r="G166" s="334"/>
      <c r="H166" s="334"/>
      <c r="I166" s="334"/>
      <c r="J166" s="334"/>
      <c r="K166" s="334"/>
      <c r="L166" s="334"/>
      <c r="M166" s="334"/>
      <c r="N166" s="334"/>
      <c r="O166" s="334"/>
      <c r="P166" s="334"/>
      <c r="Q166" s="334"/>
      <c r="R166" s="335"/>
      <c r="S166" s="336">
        <v>0</v>
      </c>
      <c r="T166" s="101"/>
      <c r="U166" s="101"/>
      <c r="V166" s="101"/>
      <c r="W166" s="101"/>
      <c r="X166" s="101"/>
      <c r="Y166" s="101"/>
      <c r="Z166" s="101"/>
    </row>
    <row r="167" spans="1:26" ht="12.75" customHeight="1">
      <c r="A167" s="343"/>
      <c r="B167" s="337" t="s">
        <v>183</v>
      </c>
      <c r="C167" s="338">
        <f t="shared" ref="C167:R167" si="20">SUM(C160:C166)</f>
        <v>4</v>
      </c>
      <c r="D167" s="339">
        <f t="shared" si="20"/>
        <v>21</v>
      </c>
      <c r="E167" s="339">
        <f t="shared" si="20"/>
        <v>74</v>
      </c>
      <c r="F167" s="339">
        <f t="shared" si="20"/>
        <v>66</v>
      </c>
      <c r="G167" s="339">
        <f t="shared" si="20"/>
        <v>47</v>
      </c>
      <c r="H167" s="339">
        <f t="shared" si="20"/>
        <v>79</v>
      </c>
      <c r="I167" s="339">
        <f t="shared" si="20"/>
        <v>51</v>
      </c>
      <c r="J167" s="339">
        <f t="shared" si="20"/>
        <v>26</v>
      </c>
      <c r="K167" s="339">
        <f t="shared" si="20"/>
        <v>19</v>
      </c>
      <c r="L167" s="339">
        <f t="shared" si="20"/>
        <v>10</v>
      </c>
      <c r="M167" s="339">
        <f t="shared" si="20"/>
        <v>29</v>
      </c>
      <c r="N167" s="339">
        <f t="shared" si="20"/>
        <v>13</v>
      </c>
      <c r="O167" s="339">
        <f t="shared" si="20"/>
        <v>2</v>
      </c>
      <c r="P167" s="339">
        <f t="shared" si="20"/>
        <v>5</v>
      </c>
      <c r="Q167" s="339">
        <f t="shared" si="20"/>
        <v>1</v>
      </c>
      <c r="R167" s="339">
        <f t="shared" si="20"/>
        <v>0</v>
      </c>
      <c r="S167" s="340">
        <f>SUM(C167:R167)</f>
        <v>447</v>
      </c>
      <c r="T167" s="101"/>
      <c r="U167" s="101"/>
      <c r="V167" s="101"/>
      <c r="W167" s="101"/>
      <c r="X167" s="101"/>
      <c r="Y167" s="101"/>
      <c r="Z167" s="101"/>
    </row>
    <row r="168" spans="1:26" ht="12" customHeight="1">
      <c r="A168" s="322" t="s">
        <v>277</v>
      </c>
      <c r="B168" s="323">
        <v>3</v>
      </c>
      <c r="C168" s="324"/>
      <c r="D168" s="325">
        <v>11</v>
      </c>
      <c r="E168" s="325">
        <v>3</v>
      </c>
      <c r="F168" s="325">
        <v>3</v>
      </c>
      <c r="G168" s="325"/>
      <c r="H168" s="325">
        <v>1</v>
      </c>
      <c r="I168" s="325">
        <v>4</v>
      </c>
      <c r="J168" s="325">
        <v>2</v>
      </c>
      <c r="K168" s="325">
        <v>3</v>
      </c>
      <c r="L168" s="325">
        <v>3</v>
      </c>
      <c r="M168" s="325">
        <v>7</v>
      </c>
      <c r="N168" s="325">
        <v>4</v>
      </c>
      <c r="O168" s="325">
        <v>3</v>
      </c>
      <c r="P168" s="325">
        <v>4</v>
      </c>
      <c r="Q168" s="325">
        <v>1</v>
      </c>
      <c r="R168" s="326"/>
      <c r="S168" s="326">
        <v>149</v>
      </c>
      <c r="T168" s="101"/>
      <c r="U168" s="101"/>
      <c r="V168" s="101"/>
      <c r="W168" s="101"/>
      <c r="X168" s="101"/>
      <c r="Y168" s="101"/>
      <c r="Z168" s="101"/>
    </row>
    <row r="169" spans="1:26" ht="12.75" customHeight="1">
      <c r="A169" s="327" t="s">
        <v>270</v>
      </c>
      <c r="B169" s="328"/>
      <c r="C169" s="329"/>
      <c r="D169" s="330"/>
      <c r="E169" s="330"/>
      <c r="F169" s="330"/>
      <c r="G169" s="330"/>
      <c r="H169" s="330"/>
      <c r="I169" s="330"/>
      <c r="J169" s="330"/>
      <c r="K169" s="330"/>
      <c r="L169" s="330"/>
      <c r="M169" s="330"/>
      <c r="N169" s="330"/>
      <c r="O169" s="330"/>
      <c r="P169" s="330"/>
      <c r="Q169" s="330"/>
      <c r="R169" s="331"/>
      <c r="S169" s="332">
        <v>0</v>
      </c>
      <c r="T169" s="101"/>
      <c r="U169" s="101"/>
      <c r="V169" s="101"/>
      <c r="W169" s="101"/>
      <c r="X169" s="101"/>
      <c r="Y169" s="101"/>
      <c r="Z169" s="101"/>
    </row>
    <row r="170" spans="1:26" ht="12.75" customHeight="1">
      <c r="A170" s="327" t="s">
        <v>291</v>
      </c>
      <c r="B170" s="328"/>
      <c r="C170" s="329"/>
      <c r="D170" s="330"/>
      <c r="E170" s="330"/>
      <c r="F170" s="330"/>
      <c r="G170" s="330"/>
      <c r="H170" s="330"/>
      <c r="I170" s="330"/>
      <c r="J170" s="330"/>
      <c r="K170" s="330"/>
      <c r="L170" s="330"/>
      <c r="M170" s="330"/>
      <c r="N170" s="330"/>
      <c r="O170" s="330"/>
      <c r="P170" s="330"/>
      <c r="Q170" s="330"/>
      <c r="R170" s="331"/>
      <c r="S170" s="332">
        <v>0</v>
      </c>
      <c r="T170" s="101"/>
      <c r="U170" s="101"/>
      <c r="V170" s="101"/>
      <c r="W170" s="101"/>
      <c r="X170" s="101"/>
      <c r="Y170" s="101"/>
      <c r="Z170" s="101"/>
    </row>
    <row r="171" spans="1:26" ht="12.75" customHeight="1">
      <c r="A171" s="327" t="s">
        <v>272</v>
      </c>
      <c r="B171" s="328"/>
      <c r="C171" s="329"/>
      <c r="D171" s="330"/>
      <c r="E171" s="330"/>
      <c r="F171" s="330"/>
      <c r="G171" s="330"/>
      <c r="H171" s="330"/>
      <c r="I171" s="330"/>
      <c r="J171" s="330"/>
      <c r="K171" s="330"/>
      <c r="L171" s="330"/>
      <c r="M171" s="330"/>
      <c r="N171" s="330"/>
      <c r="O171" s="330"/>
      <c r="P171" s="330"/>
      <c r="Q171" s="330"/>
      <c r="R171" s="331"/>
      <c r="S171" s="332">
        <v>0</v>
      </c>
      <c r="T171" s="101"/>
      <c r="U171" s="101"/>
      <c r="V171" s="101"/>
      <c r="W171" s="101"/>
      <c r="X171" s="101"/>
      <c r="Y171" s="101"/>
      <c r="Z171" s="101"/>
    </row>
    <row r="172" spans="1:26" ht="12.75" customHeight="1">
      <c r="A172" s="327" t="s">
        <v>292</v>
      </c>
      <c r="B172" s="328"/>
      <c r="C172" s="329"/>
      <c r="D172" s="330"/>
      <c r="E172" s="330"/>
      <c r="F172" s="330"/>
      <c r="G172" s="330"/>
      <c r="H172" s="330"/>
      <c r="I172" s="330"/>
      <c r="J172" s="330"/>
      <c r="K172" s="330"/>
      <c r="L172" s="330"/>
      <c r="M172" s="330"/>
      <c r="N172" s="330"/>
      <c r="O172" s="330"/>
      <c r="P172" s="330"/>
      <c r="Q172" s="330"/>
      <c r="R172" s="331"/>
      <c r="S172" s="332">
        <v>0</v>
      </c>
      <c r="T172" s="101"/>
      <c r="U172" s="101"/>
      <c r="V172" s="101"/>
      <c r="W172" s="101"/>
      <c r="X172" s="101"/>
      <c r="Y172" s="101"/>
      <c r="Z172" s="101"/>
    </row>
    <row r="173" spans="1:26" ht="12.75" customHeight="1">
      <c r="A173" s="327"/>
      <c r="B173" s="328"/>
      <c r="C173" s="329"/>
      <c r="D173" s="330"/>
      <c r="E173" s="330"/>
      <c r="F173" s="330"/>
      <c r="G173" s="330"/>
      <c r="H173" s="330"/>
      <c r="I173" s="330"/>
      <c r="J173" s="330"/>
      <c r="K173" s="330"/>
      <c r="L173" s="330"/>
      <c r="M173" s="330"/>
      <c r="N173" s="330"/>
      <c r="O173" s="330"/>
      <c r="P173" s="330"/>
      <c r="Q173" s="330"/>
      <c r="R173" s="331"/>
      <c r="S173" s="332">
        <v>0</v>
      </c>
      <c r="T173" s="101"/>
      <c r="U173" s="101"/>
      <c r="V173" s="101"/>
      <c r="W173" s="101"/>
      <c r="X173" s="101"/>
      <c r="Y173" s="101"/>
      <c r="Z173" s="101"/>
    </row>
    <row r="174" spans="1:26" ht="13.5" customHeight="1">
      <c r="A174" s="327"/>
      <c r="B174" s="328"/>
      <c r="C174" s="333"/>
      <c r="D174" s="334"/>
      <c r="E174" s="334"/>
      <c r="F174" s="334"/>
      <c r="G174" s="334"/>
      <c r="H174" s="334"/>
      <c r="I174" s="334"/>
      <c r="J174" s="334"/>
      <c r="K174" s="334"/>
      <c r="L174" s="334"/>
      <c r="M174" s="334"/>
      <c r="N174" s="334"/>
      <c r="O174" s="334"/>
      <c r="P174" s="334"/>
      <c r="Q174" s="334"/>
      <c r="R174" s="335"/>
      <c r="S174" s="336">
        <v>0</v>
      </c>
      <c r="T174" s="101"/>
      <c r="U174" s="101"/>
      <c r="V174" s="101"/>
      <c r="W174" s="101"/>
      <c r="X174" s="101"/>
      <c r="Y174" s="101"/>
      <c r="Z174" s="101"/>
    </row>
    <row r="175" spans="1:26" ht="12" customHeight="1">
      <c r="A175" s="343"/>
      <c r="B175" s="337" t="s">
        <v>183</v>
      </c>
      <c r="C175" s="338">
        <f t="shared" ref="C175:R175" si="21">SUM(C168:C174)</f>
        <v>0</v>
      </c>
      <c r="D175" s="339">
        <f t="shared" si="21"/>
        <v>11</v>
      </c>
      <c r="E175" s="339">
        <f t="shared" si="21"/>
        <v>3</v>
      </c>
      <c r="F175" s="339">
        <f t="shared" si="21"/>
        <v>3</v>
      </c>
      <c r="G175" s="339">
        <f t="shared" si="21"/>
        <v>0</v>
      </c>
      <c r="H175" s="339">
        <f t="shared" si="21"/>
        <v>1</v>
      </c>
      <c r="I175" s="339">
        <f t="shared" si="21"/>
        <v>4</v>
      </c>
      <c r="J175" s="339">
        <f t="shared" si="21"/>
        <v>2</v>
      </c>
      <c r="K175" s="339">
        <f t="shared" si="21"/>
        <v>3</v>
      </c>
      <c r="L175" s="339">
        <f t="shared" si="21"/>
        <v>3</v>
      </c>
      <c r="M175" s="339">
        <f t="shared" si="21"/>
        <v>7</v>
      </c>
      <c r="N175" s="339">
        <f t="shared" si="21"/>
        <v>4</v>
      </c>
      <c r="O175" s="339">
        <f t="shared" si="21"/>
        <v>3</v>
      </c>
      <c r="P175" s="339">
        <f t="shared" si="21"/>
        <v>4</v>
      </c>
      <c r="Q175" s="339">
        <f t="shared" si="21"/>
        <v>1</v>
      </c>
      <c r="R175" s="339">
        <f t="shared" si="21"/>
        <v>0</v>
      </c>
      <c r="S175" s="340">
        <f>SUM(C175:R175)</f>
        <v>49</v>
      </c>
      <c r="T175" s="101"/>
      <c r="U175" s="101"/>
      <c r="V175" s="101"/>
      <c r="W175" s="101"/>
      <c r="X175" s="101"/>
      <c r="Y175" s="101"/>
      <c r="Z175" s="101"/>
    </row>
    <row r="176" spans="1:26" ht="12" customHeight="1">
      <c r="A176" s="101"/>
      <c r="B176" s="101"/>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row>
    <row r="177" spans="1:26" ht="12" customHeight="1">
      <c r="A177" s="101"/>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row>
    <row r="178" spans="1:26" ht="12" customHeight="1">
      <c r="A178" s="101"/>
      <c r="B178" s="101"/>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row>
    <row r="179" spans="1:26" ht="12" customHeight="1">
      <c r="A179" s="101"/>
      <c r="B179" s="101"/>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row>
    <row r="180" spans="1:26" ht="12" customHeight="1">
      <c r="A180" s="101"/>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row>
    <row r="181" spans="1:26" ht="12" customHeight="1">
      <c r="A181" s="101"/>
      <c r="B181" s="101"/>
      <c r="C181" s="101"/>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row>
    <row r="182" spans="1:26" ht="12" customHeight="1">
      <c r="A182" s="101"/>
      <c r="B182" s="101"/>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row>
    <row r="183" spans="1:26" ht="12" customHeight="1">
      <c r="A183" s="101"/>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row>
    <row r="184" spans="1:26" ht="12" customHeight="1">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row>
    <row r="185" spans="1:26" ht="12" customHeight="1">
      <c r="A185" s="101"/>
      <c r="B185" s="101"/>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row>
    <row r="186" spans="1:26" ht="12" customHeight="1">
      <c r="A186" s="101"/>
      <c r="B186" s="101"/>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row>
    <row r="187" spans="1:26" ht="12" customHeight="1">
      <c r="A187" s="101"/>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row>
    <row r="188" spans="1:26" ht="12" customHeight="1">
      <c r="A188" s="101"/>
      <c r="B188" s="101"/>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row>
    <row r="189" spans="1:26" ht="12" customHeight="1">
      <c r="A189" s="101"/>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row>
    <row r="190" spans="1:26" ht="12" customHeight="1">
      <c r="A190" s="101"/>
      <c r="B190" s="101"/>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row>
    <row r="191" spans="1:26" ht="12" customHeight="1">
      <c r="A191" s="101"/>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row>
    <row r="192" spans="1:26" ht="12" customHeight="1">
      <c r="A192" s="101"/>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row>
    <row r="193" spans="1:26" ht="12" customHeight="1">
      <c r="A193" s="101"/>
      <c r="B193" s="101"/>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row>
    <row r="194" spans="1:26" ht="12" customHeight="1">
      <c r="A194" s="101"/>
      <c r="B194" s="101"/>
      <c r="C194" s="101"/>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row>
    <row r="195" spans="1:26" ht="12" customHeight="1">
      <c r="A195" s="101"/>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row>
    <row r="196" spans="1:26" ht="12" customHeight="1">
      <c r="A196" s="101"/>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row>
    <row r="197" spans="1:26" ht="12" customHeight="1">
      <c r="A197" s="101"/>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row>
    <row r="198" spans="1:26" ht="12" customHeight="1">
      <c r="A198" s="101"/>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row>
    <row r="199" spans="1:26" ht="12" customHeight="1">
      <c r="A199" s="101"/>
      <c r="B199" s="101"/>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row>
    <row r="200" spans="1:26" ht="12" customHeight="1">
      <c r="A200" s="101"/>
      <c r="B200" s="101"/>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row>
    <row r="201" spans="1:26" ht="12" customHeight="1">
      <c r="A201" s="101"/>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row>
    <row r="202" spans="1:26" ht="12" customHeight="1">
      <c r="A202" s="101"/>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row>
    <row r="203" spans="1:26" ht="12" customHeight="1">
      <c r="A203" s="101"/>
      <c r="B203" s="101"/>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row>
    <row r="204" spans="1:26" ht="12" customHeight="1">
      <c r="A204" s="101"/>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row>
    <row r="205" spans="1:26" ht="12" customHeight="1">
      <c r="A205" s="101"/>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row>
    <row r="206" spans="1:26" ht="12" customHeight="1">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row>
    <row r="207" spans="1:26" ht="12" customHeight="1">
      <c r="A207" s="101"/>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row>
    <row r="208" spans="1:26" ht="12" customHeight="1">
      <c r="A208" s="101"/>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row>
    <row r="209" spans="1:26" ht="12" customHeight="1">
      <c r="A209" s="101"/>
      <c r="B209" s="101"/>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row>
    <row r="210" spans="1:26" ht="12" customHeight="1">
      <c r="A210" s="101"/>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row>
    <row r="211" spans="1:26" ht="12" customHeight="1">
      <c r="A211" s="101"/>
      <c r="B211" s="101"/>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row>
    <row r="212" spans="1:26" ht="12" customHeight="1">
      <c r="A212" s="101"/>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row>
    <row r="213" spans="1:26" ht="12" customHeight="1">
      <c r="A213" s="101"/>
      <c r="B213" s="101"/>
      <c r="C213" s="101"/>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row>
    <row r="214" spans="1:26" ht="12" customHeight="1">
      <c r="A214" s="101"/>
      <c r="B214" s="101"/>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row>
    <row r="215" spans="1:26" ht="12" customHeight="1">
      <c r="A215" s="101"/>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row>
    <row r="216" spans="1:26" ht="12" customHeight="1">
      <c r="A216" s="101"/>
      <c r="B216" s="101"/>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row>
    <row r="217" spans="1:26" ht="12" customHeight="1">
      <c r="A217" s="101"/>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row>
    <row r="218" spans="1:26" ht="12" customHeight="1">
      <c r="A218" s="101"/>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row>
    <row r="219" spans="1:26" ht="12" customHeight="1">
      <c r="A219" s="101"/>
      <c r="B219" s="101"/>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row>
    <row r="220" spans="1:26" ht="12" customHeight="1">
      <c r="A220" s="101"/>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row>
    <row r="221" spans="1:26" ht="12" customHeight="1">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row>
    <row r="222" spans="1:26" ht="12" customHeight="1">
      <c r="A222" s="101"/>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row>
    <row r="223" spans="1:26" ht="12" customHeight="1">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row>
    <row r="224" spans="1:26" ht="12" customHeight="1">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row>
    <row r="225" spans="1:26" ht="12" customHeight="1">
      <c r="A225" s="101"/>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row>
    <row r="226" spans="1:26" ht="12" customHeight="1">
      <c r="A226" s="101"/>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row>
    <row r="227" spans="1:26" ht="12" customHeight="1">
      <c r="A227" s="101"/>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row>
    <row r="228" spans="1:26" ht="12" customHeight="1">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row>
    <row r="229" spans="1:26" ht="12" customHeight="1">
      <c r="A229" s="101"/>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row>
    <row r="230" spans="1:26" ht="12" customHeight="1">
      <c r="A230" s="101"/>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row>
    <row r="231" spans="1:26" ht="12"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row>
    <row r="232" spans="1:26" ht="12" customHeight="1">
      <c r="A232" s="101"/>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row>
    <row r="233" spans="1:26" ht="12" customHeight="1">
      <c r="A233" s="101"/>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row>
    <row r="234" spans="1:26" ht="12" customHeight="1">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row>
    <row r="235" spans="1:26" ht="12" customHeight="1">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row>
    <row r="236" spans="1:26" ht="12" customHeight="1">
      <c r="A236" s="101"/>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row>
    <row r="237" spans="1:26" ht="12" customHeight="1">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row>
    <row r="238" spans="1:26" ht="12" customHeight="1">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row>
    <row r="239" spans="1:26" ht="12" customHeight="1">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row>
    <row r="240" spans="1:26" ht="12"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row>
    <row r="241" spans="1:26" ht="12" customHeight="1">
      <c r="A241" s="101"/>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row>
    <row r="242" spans="1:26" ht="12" customHeight="1">
      <c r="A242" s="101"/>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row>
    <row r="243" spans="1:26" ht="12" customHeight="1">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row>
    <row r="244" spans="1:26" ht="12" customHeight="1">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row>
    <row r="245" spans="1:26" ht="12"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row>
    <row r="246" spans="1:26" ht="12"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row>
    <row r="247" spans="1:26" ht="12" customHeight="1">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row>
    <row r="248" spans="1:26" ht="12"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row>
    <row r="249" spans="1:26" ht="12" customHeight="1">
      <c r="A249" s="101"/>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row>
    <row r="250" spans="1:26" ht="12" customHeight="1">
      <c r="A250" s="101"/>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row>
    <row r="251" spans="1:26" ht="12" customHeight="1">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row>
    <row r="252" spans="1:26" ht="12" customHeight="1">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row>
    <row r="253" spans="1:26" ht="12" customHeight="1">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row>
    <row r="254" spans="1:26" ht="12" customHeight="1">
      <c r="A254" s="101"/>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row>
    <row r="255" spans="1:26" ht="12" customHeight="1">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row>
    <row r="256" spans="1:26" ht="12" customHeight="1">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row>
    <row r="257" spans="1:26" ht="12" customHeight="1">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row>
    <row r="258" spans="1:26" ht="12" customHeight="1">
      <c r="A258" s="101"/>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row>
    <row r="259" spans="1:26" ht="12" customHeight="1">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row>
    <row r="260" spans="1:26" ht="12"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row>
    <row r="261" spans="1:26" ht="12" customHeight="1">
      <c r="A261" s="101"/>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row>
    <row r="262" spans="1:26" ht="12" customHeight="1">
      <c r="A262" s="101"/>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row>
    <row r="263" spans="1:26" ht="12" customHeight="1">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row>
    <row r="264" spans="1:26" ht="12"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row>
    <row r="265" spans="1:26" ht="12" customHeight="1">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row>
    <row r="266" spans="1:26" ht="12" customHeight="1">
      <c r="A266" s="101"/>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row>
    <row r="267" spans="1:26" ht="12" customHeight="1">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row>
    <row r="268" spans="1:26" ht="12" customHeight="1">
      <c r="A268" s="101"/>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row>
    <row r="269" spans="1:26" ht="12" customHeight="1">
      <c r="A269" s="101"/>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row>
    <row r="270" spans="1:26" ht="12" customHeight="1">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row>
    <row r="271" spans="1:26" ht="12" customHeight="1">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row>
    <row r="272" spans="1:26" ht="12" customHeight="1">
      <c r="A272" s="101"/>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row>
    <row r="273" spans="1:26" ht="12" customHeight="1">
      <c r="A273" s="101"/>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row>
    <row r="274" spans="1:26" ht="12" customHeight="1">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row>
    <row r="275" spans="1:26" ht="12" customHeight="1">
      <c r="A275" s="101"/>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row>
    <row r="276" spans="1:26" ht="12" customHeight="1">
      <c r="A276" s="101"/>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row>
    <row r="277" spans="1:26" ht="12" customHeight="1">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row>
    <row r="278" spans="1:26" ht="12" customHeight="1">
      <c r="A278" s="101"/>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row>
    <row r="279" spans="1:26" ht="12" customHeight="1">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row>
    <row r="280" spans="1:26" ht="12"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row>
    <row r="281" spans="1:26" ht="12" customHeight="1">
      <c r="A281" s="101"/>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row>
    <row r="282" spans="1:26" ht="12" customHeight="1">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row>
    <row r="283" spans="1:26" ht="12"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row>
    <row r="284" spans="1:26" ht="12" customHeight="1">
      <c r="A284" s="101"/>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row>
    <row r="285" spans="1:26" ht="12" customHeight="1">
      <c r="A285" s="101"/>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row>
    <row r="286" spans="1:26" ht="12" customHeight="1">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row>
    <row r="287" spans="1:26" ht="12" customHeight="1">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row>
    <row r="288" spans="1:26" ht="12" customHeight="1">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row>
    <row r="289" spans="1:26" ht="12" customHeight="1">
      <c r="A289" s="101"/>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row>
    <row r="290" spans="1:26" ht="12" customHeight="1">
      <c r="A290" s="101"/>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row>
    <row r="291" spans="1:26" ht="12" customHeight="1">
      <c r="A291" s="101"/>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row>
    <row r="292" spans="1:26" ht="12" customHeight="1">
      <c r="A292" s="101"/>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row>
    <row r="293" spans="1:26" ht="12" customHeight="1">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row>
    <row r="294" spans="1:26" ht="12" customHeight="1">
      <c r="A294" s="101"/>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row>
    <row r="295" spans="1:26" ht="12" customHeight="1">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row>
    <row r="296" spans="1:26" ht="12" customHeight="1">
      <c r="A296" s="101"/>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row>
    <row r="297" spans="1:26" ht="12" customHeight="1">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row>
    <row r="298" spans="1:26" ht="12" customHeight="1">
      <c r="A298" s="101"/>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row>
    <row r="299" spans="1:26" ht="12" customHeight="1">
      <c r="A299" s="101"/>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row>
    <row r="300" spans="1:26" ht="12" customHeight="1">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row>
    <row r="301" spans="1:26" ht="12" customHeight="1">
      <c r="A301" s="101"/>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row>
    <row r="302" spans="1:26" ht="12" customHeight="1">
      <c r="A302" s="101"/>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row>
    <row r="303" spans="1:26" ht="12" customHeight="1">
      <c r="A303" s="101"/>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row>
    <row r="304" spans="1:26" ht="12" customHeight="1">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row>
    <row r="305" spans="1:26" ht="12" customHeight="1">
      <c r="A305" s="101"/>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row>
    <row r="306" spans="1:26" ht="12" customHeight="1">
      <c r="A306" s="101"/>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row>
    <row r="307" spans="1:26" ht="12" customHeight="1">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row>
    <row r="308" spans="1:26" ht="12" customHeight="1">
      <c r="A308" s="101"/>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row>
    <row r="309" spans="1:26" ht="12" customHeight="1">
      <c r="A309" s="101"/>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row>
    <row r="310" spans="1:26" ht="12" customHeight="1">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row>
    <row r="311" spans="1:26" ht="12" customHeight="1">
      <c r="A311" s="101"/>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row>
    <row r="312" spans="1:26" ht="12" customHeight="1">
      <c r="A312" s="101"/>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row>
    <row r="313" spans="1:26" ht="12" customHeight="1">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row>
    <row r="314" spans="1:26" ht="12" customHeight="1">
      <c r="A314" s="101"/>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row>
    <row r="315" spans="1:26" ht="12" customHeight="1">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row>
    <row r="316" spans="1:26" ht="12" customHeight="1">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row>
    <row r="317" spans="1:26" ht="12" customHeight="1">
      <c r="A317" s="101"/>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row>
    <row r="318" spans="1:26" ht="12" customHeight="1">
      <c r="A318" s="101"/>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row>
    <row r="319" spans="1:26" ht="12"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row>
    <row r="320" spans="1:26" ht="12" customHeight="1">
      <c r="A320" s="101"/>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row>
    <row r="321" spans="1:26" ht="12" customHeight="1">
      <c r="A321" s="101"/>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row>
    <row r="322" spans="1:26" ht="12" customHeight="1">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row>
    <row r="323" spans="1:26" ht="12" customHeight="1">
      <c r="A323" s="101"/>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row>
    <row r="324" spans="1:26" ht="12" customHeight="1">
      <c r="A324" s="101"/>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row>
    <row r="325" spans="1:26" ht="12" customHeight="1">
      <c r="A325" s="101"/>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row>
    <row r="326" spans="1:26" ht="12" customHeight="1">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row>
    <row r="327" spans="1:26" ht="12" customHeight="1">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row>
    <row r="328" spans="1:26" ht="12" customHeight="1">
      <c r="A328" s="101"/>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row>
    <row r="329" spans="1:26" ht="12"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row>
    <row r="330" spans="1:26" ht="12" customHeight="1">
      <c r="A330" s="101"/>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row>
    <row r="331" spans="1:26" ht="12" customHeight="1">
      <c r="A331" s="101"/>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row>
    <row r="332" spans="1:26" ht="12" customHeight="1">
      <c r="A332" s="101"/>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row>
    <row r="333" spans="1:26" ht="12" customHeight="1">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row>
    <row r="334" spans="1:26" ht="12" customHeight="1">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row>
    <row r="335" spans="1:26" ht="12" customHeight="1">
      <c r="A335" s="101"/>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row>
    <row r="336" spans="1:26" ht="12"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row>
    <row r="337" spans="1:26" ht="12" customHeight="1">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row>
    <row r="338" spans="1:26" ht="12" customHeight="1">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row>
    <row r="339" spans="1:26" ht="12" customHeight="1">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row>
    <row r="340" spans="1:26" ht="12"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row>
    <row r="341" spans="1:26" ht="12" customHeight="1">
      <c r="A341" s="101"/>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row>
    <row r="342" spans="1:26" ht="12" customHeight="1">
      <c r="A342" s="101"/>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row>
    <row r="343" spans="1:26" ht="12" customHeight="1">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row>
    <row r="344" spans="1:26" ht="12"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row>
    <row r="345" spans="1:26" ht="12" customHeight="1">
      <c r="A345" s="101"/>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row>
    <row r="346" spans="1:26" ht="12" customHeight="1">
      <c r="A346" s="101"/>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row>
    <row r="347" spans="1:26" ht="12" customHeight="1">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row>
    <row r="348" spans="1:26" ht="12" customHeight="1">
      <c r="A348" s="101"/>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row>
    <row r="349" spans="1:26" ht="12" customHeight="1">
      <c r="A349" s="101"/>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row>
    <row r="350" spans="1:26" ht="12"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row>
    <row r="351" spans="1:26" ht="12" customHeight="1">
      <c r="A351" s="101"/>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row>
    <row r="352" spans="1:26" ht="12" customHeight="1">
      <c r="A352" s="101"/>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row>
    <row r="353" spans="1:26" ht="12" customHeight="1">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row>
    <row r="354" spans="1:26" ht="12" customHeight="1">
      <c r="A354" s="101"/>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row>
    <row r="355" spans="1:26" ht="12" customHeight="1">
      <c r="A355" s="101"/>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row>
    <row r="356" spans="1:26" ht="12" customHeight="1">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row>
    <row r="357" spans="1:26" ht="12"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row>
    <row r="358" spans="1:26" ht="12" customHeight="1">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row>
    <row r="359" spans="1:26" ht="12" customHeight="1">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row>
    <row r="360" spans="1:26" ht="12" customHeight="1">
      <c r="A360" s="101"/>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row>
    <row r="361" spans="1:26" ht="12" customHeight="1">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row>
    <row r="362" spans="1:26" ht="12" customHeight="1">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row>
    <row r="363" spans="1:26" ht="12" customHeight="1">
      <c r="A363" s="101"/>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row>
    <row r="364" spans="1:26" ht="12" customHeight="1">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row>
    <row r="365" spans="1:26" ht="12" customHeight="1">
      <c r="A365" s="101"/>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row>
    <row r="366" spans="1:26" ht="12" customHeight="1">
      <c r="A366" s="101"/>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row>
    <row r="367" spans="1:26" ht="12" customHeight="1">
      <c r="A367" s="101"/>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row>
    <row r="368" spans="1:26" ht="12"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row>
    <row r="369" spans="1:26" ht="12" customHeight="1">
      <c r="A369" s="101"/>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row>
    <row r="370" spans="1:26" ht="12" customHeight="1">
      <c r="A370" s="101"/>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row>
    <row r="371" spans="1:26" ht="12" customHeight="1">
      <c r="A371" s="101"/>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row>
    <row r="372" spans="1:26" ht="12" customHeight="1">
      <c r="A372" s="101"/>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row>
    <row r="373" spans="1:26" ht="12" customHeight="1">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row>
    <row r="374" spans="1:26" ht="12" customHeight="1">
      <c r="A374" s="101"/>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row>
    <row r="375" spans="1:26" ht="12" customHeight="1">
      <c r="A375" s="101"/>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row>
    <row r="376" spans="1:26" ht="15.75" customHeight="1"/>
    <row r="377" spans="1:26" ht="15.75" customHeight="1"/>
    <row r="378" spans="1:26" ht="15.75" customHeight="1"/>
    <row r="379" spans="1:26" ht="15.75" customHeight="1"/>
    <row r="380" spans="1:26" ht="15.75" customHeight="1"/>
    <row r="381" spans="1:26" ht="15.75" customHeight="1"/>
    <row r="382" spans="1:26" ht="15.75" customHeight="1"/>
    <row r="383" spans="1:26" ht="15.75" customHeight="1"/>
    <row r="384" spans="1:26"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S1"/>
    <mergeCell ref="A2:S2"/>
    <mergeCell ref="C4:S4"/>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showGridLines="0" workbookViewId="0">
      <pane xSplit="2" ySplit="7" topLeftCell="C8" activePane="bottomRight" state="frozen"/>
      <selection activeCell="C8" sqref="C8"/>
      <selection pane="topRight" activeCell="C8" sqref="C8"/>
      <selection pane="bottomLeft" activeCell="C8" sqref="C8"/>
      <selection pane="bottomRight" activeCell="C8" sqref="C8"/>
    </sheetView>
  </sheetViews>
  <sheetFormatPr defaultColWidth="14.44140625" defaultRowHeight="15" customHeight="1"/>
  <cols>
    <col min="1" max="1" width="21.44140625" customWidth="1"/>
    <col min="2" max="2" width="5.77734375" customWidth="1"/>
    <col min="3" max="18" width="5.5546875" customWidth="1"/>
    <col min="19" max="19" width="6" customWidth="1"/>
    <col min="20" max="20" width="9.77734375" customWidth="1"/>
    <col min="21" max="26" width="8" customWidth="1"/>
  </cols>
  <sheetData>
    <row r="1" spans="1:26" ht="14.25" customHeight="1">
      <c r="A1" s="574" t="s">
        <v>71</v>
      </c>
      <c r="B1" s="561"/>
      <c r="C1" s="561"/>
      <c r="D1" s="561"/>
      <c r="E1" s="561"/>
      <c r="F1" s="561"/>
      <c r="G1" s="561"/>
      <c r="H1" s="561"/>
      <c r="I1" s="561"/>
      <c r="J1" s="561"/>
      <c r="K1" s="561"/>
      <c r="L1" s="561"/>
      <c r="M1" s="561"/>
      <c r="N1" s="561"/>
      <c r="O1" s="561"/>
      <c r="P1" s="561"/>
      <c r="Q1" s="561"/>
      <c r="R1" s="561"/>
      <c r="S1" s="561"/>
      <c r="T1" s="101"/>
      <c r="U1" s="101"/>
      <c r="V1" s="101"/>
      <c r="W1" s="101"/>
      <c r="X1" s="101"/>
      <c r="Y1" s="101"/>
      <c r="Z1" s="101"/>
    </row>
    <row r="2" spans="1:26" ht="14.25" customHeight="1">
      <c r="A2" s="574" t="s">
        <v>293</v>
      </c>
      <c r="B2" s="561"/>
      <c r="C2" s="561"/>
      <c r="D2" s="561"/>
      <c r="E2" s="561"/>
      <c r="F2" s="561"/>
      <c r="G2" s="561"/>
      <c r="H2" s="561"/>
      <c r="I2" s="561"/>
      <c r="J2" s="561"/>
      <c r="K2" s="561"/>
      <c r="L2" s="561"/>
      <c r="M2" s="561"/>
      <c r="N2" s="561"/>
      <c r="O2" s="561"/>
      <c r="P2" s="561"/>
      <c r="Q2" s="561"/>
      <c r="R2" s="561"/>
      <c r="S2" s="561"/>
      <c r="T2" s="101"/>
      <c r="U2" s="101"/>
      <c r="V2" s="101"/>
      <c r="W2" s="101"/>
      <c r="X2" s="101"/>
      <c r="Y2" s="101"/>
      <c r="Z2" s="101"/>
    </row>
    <row r="3" spans="1:26" ht="12" customHeight="1">
      <c r="A3" s="354"/>
      <c r="B3" s="101"/>
      <c r="C3" s="101"/>
      <c r="D3" s="101"/>
      <c r="E3" s="101"/>
      <c r="F3" s="101"/>
      <c r="G3" s="101"/>
      <c r="H3" s="101"/>
      <c r="I3" s="101"/>
      <c r="J3" s="101"/>
      <c r="K3" s="101"/>
      <c r="L3" s="101"/>
      <c r="M3" s="101"/>
      <c r="N3" s="101"/>
      <c r="O3" s="101"/>
      <c r="P3" s="101"/>
      <c r="Q3" s="101"/>
      <c r="R3" s="101"/>
      <c r="S3" s="101"/>
      <c r="T3" s="101"/>
      <c r="U3" s="101"/>
      <c r="V3" s="101"/>
      <c r="W3" s="101"/>
      <c r="X3" s="101"/>
      <c r="Y3" s="101"/>
      <c r="Z3" s="101"/>
    </row>
    <row r="4" spans="1:26" ht="12" customHeight="1">
      <c r="A4" s="103" t="s">
        <v>267</v>
      </c>
      <c r="B4" s="103" t="s">
        <v>231</v>
      </c>
      <c r="C4" s="580" t="s">
        <v>236</v>
      </c>
      <c r="D4" s="572"/>
      <c r="E4" s="572"/>
      <c r="F4" s="572"/>
      <c r="G4" s="572"/>
      <c r="H4" s="572"/>
      <c r="I4" s="572"/>
      <c r="J4" s="572"/>
      <c r="K4" s="572"/>
      <c r="L4" s="572"/>
      <c r="M4" s="572"/>
      <c r="N4" s="572"/>
      <c r="O4" s="572"/>
      <c r="P4" s="572"/>
      <c r="Q4" s="572"/>
      <c r="R4" s="572"/>
      <c r="S4" s="573"/>
      <c r="T4" s="101"/>
      <c r="U4" s="101"/>
      <c r="V4" s="101"/>
      <c r="W4" s="101"/>
      <c r="X4" s="101"/>
      <c r="Y4" s="101"/>
      <c r="Z4" s="101"/>
    </row>
    <row r="5" spans="1:26" ht="12" customHeight="1">
      <c r="A5" s="107" t="s">
        <v>268</v>
      </c>
      <c r="B5" s="107"/>
      <c r="C5" s="108" t="s">
        <v>167</v>
      </c>
      <c r="D5" s="109" t="s">
        <v>168</v>
      </c>
      <c r="E5" s="109" t="s">
        <v>169</v>
      </c>
      <c r="F5" s="109" t="s">
        <v>170</v>
      </c>
      <c r="G5" s="109" t="s">
        <v>171</v>
      </c>
      <c r="H5" s="109" t="s">
        <v>172</v>
      </c>
      <c r="I5" s="109" t="s">
        <v>173</v>
      </c>
      <c r="J5" s="109" t="s">
        <v>174</v>
      </c>
      <c r="K5" s="109" t="s">
        <v>175</v>
      </c>
      <c r="L5" s="109" t="s">
        <v>176</v>
      </c>
      <c r="M5" s="109" t="s">
        <v>177</v>
      </c>
      <c r="N5" s="109" t="s">
        <v>178</v>
      </c>
      <c r="O5" s="109" t="s">
        <v>179</v>
      </c>
      <c r="P5" s="109" t="s">
        <v>180</v>
      </c>
      <c r="Q5" s="109" t="s">
        <v>181</v>
      </c>
      <c r="R5" s="109" t="s">
        <v>182</v>
      </c>
      <c r="S5" s="103" t="s">
        <v>183</v>
      </c>
      <c r="T5" s="101"/>
      <c r="U5" s="101"/>
      <c r="V5" s="101"/>
      <c r="W5" s="101"/>
      <c r="X5" s="101"/>
      <c r="Y5" s="101"/>
      <c r="Z5" s="101"/>
    </row>
    <row r="6" spans="1:26" ht="12" customHeight="1">
      <c r="A6" s="107"/>
      <c r="B6" s="107"/>
      <c r="C6" s="108" t="s">
        <v>184</v>
      </c>
      <c r="D6" s="109" t="s">
        <v>184</v>
      </c>
      <c r="E6" s="109" t="s">
        <v>184</v>
      </c>
      <c r="F6" s="109" t="s">
        <v>184</v>
      </c>
      <c r="G6" s="109" t="s">
        <v>184</v>
      </c>
      <c r="H6" s="109" t="s">
        <v>184</v>
      </c>
      <c r="I6" s="109" t="s">
        <v>184</v>
      </c>
      <c r="J6" s="109" t="s">
        <v>184</v>
      </c>
      <c r="K6" s="109" t="s">
        <v>184</v>
      </c>
      <c r="L6" s="109" t="s">
        <v>184</v>
      </c>
      <c r="M6" s="109" t="s">
        <v>184</v>
      </c>
      <c r="N6" s="109" t="s">
        <v>184</v>
      </c>
      <c r="O6" s="109" t="s">
        <v>184</v>
      </c>
      <c r="P6" s="109" t="s">
        <v>184</v>
      </c>
      <c r="Q6" s="109" t="s">
        <v>184</v>
      </c>
      <c r="R6" s="109" t="s">
        <v>184</v>
      </c>
      <c r="S6" s="107"/>
      <c r="T6" s="101"/>
      <c r="U6" s="101"/>
      <c r="V6" s="101"/>
      <c r="W6" s="101"/>
      <c r="X6" s="101"/>
      <c r="Y6" s="101"/>
      <c r="Z6" s="101"/>
    </row>
    <row r="7" spans="1:26" ht="12.75" customHeight="1">
      <c r="A7" s="111"/>
      <c r="B7" s="111"/>
      <c r="C7" s="139" t="s">
        <v>168</v>
      </c>
      <c r="D7" s="140" t="s">
        <v>169</v>
      </c>
      <c r="E7" s="140" t="s">
        <v>170</v>
      </c>
      <c r="F7" s="140" t="s">
        <v>171</v>
      </c>
      <c r="G7" s="140" t="s">
        <v>172</v>
      </c>
      <c r="H7" s="140" t="s">
        <v>173</v>
      </c>
      <c r="I7" s="140" t="s">
        <v>174</v>
      </c>
      <c r="J7" s="140" t="s">
        <v>175</v>
      </c>
      <c r="K7" s="140" t="s">
        <v>176</v>
      </c>
      <c r="L7" s="140" t="s">
        <v>177</v>
      </c>
      <c r="M7" s="140" t="s">
        <v>178</v>
      </c>
      <c r="N7" s="140" t="s">
        <v>179</v>
      </c>
      <c r="O7" s="140" t="s">
        <v>180</v>
      </c>
      <c r="P7" s="140" t="s">
        <v>181</v>
      </c>
      <c r="Q7" s="140" t="s">
        <v>182</v>
      </c>
      <c r="R7" s="140" t="s">
        <v>185</v>
      </c>
      <c r="S7" s="111"/>
      <c r="T7" s="101"/>
      <c r="U7" s="101"/>
      <c r="V7" s="101"/>
      <c r="W7" s="101"/>
      <c r="X7" s="101"/>
      <c r="Y7" s="101"/>
      <c r="Z7" s="101"/>
    </row>
    <row r="8" spans="1:26" ht="12" customHeight="1">
      <c r="A8" s="222" t="s">
        <v>269</v>
      </c>
      <c r="B8" s="182">
        <v>30</v>
      </c>
      <c r="C8" s="355">
        <v>1</v>
      </c>
      <c r="D8" s="356">
        <v>1</v>
      </c>
      <c r="E8" s="356">
        <v>2</v>
      </c>
      <c r="F8" s="356">
        <v>0</v>
      </c>
      <c r="G8" s="356">
        <v>0</v>
      </c>
      <c r="H8" s="356">
        <v>0</v>
      </c>
      <c r="I8" s="356">
        <v>0</v>
      </c>
      <c r="J8" s="356">
        <v>1</v>
      </c>
      <c r="K8" s="356">
        <v>0</v>
      </c>
      <c r="L8" s="356">
        <v>0</v>
      </c>
      <c r="M8" s="356">
        <v>0</v>
      </c>
      <c r="N8" s="356">
        <v>0</v>
      </c>
      <c r="O8" s="356">
        <v>2</v>
      </c>
      <c r="P8" s="356">
        <v>0</v>
      </c>
      <c r="Q8" s="356">
        <v>0</v>
      </c>
      <c r="R8" s="357">
        <v>0</v>
      </c>
      <c r="S8" s="357">
        <f>SUM(C8:R8)</f>
        <v>7</v>
      </c>
      <c r="T8" s="101"/>
      <c r="U8" s="101"/>
      <c r="V8" s="101"/>
      <c r="W8" s="101"/>
      <c r="X8" s="101"/>
      <c r="Y8" s="101"/>
      <c r="Z8" s="101"/>
    </row>
    <row r="9" spans="1:26" ht="12.75" customHeight="1">
      <c r="A9" s="223" t="s">
        <v>270</v>
      </c>
      <c r="B9" s="126">
        <v>41</v>
      </c>
      <c r="C9" s="358"/>
      <c r="D9" s="359"/>
      <c r="E9" s="359"/>
      <c r="F9" s="359"/>
      <c r="G9" s="359"/>
      <c r="H9" s="359"/>
      <c r="I9" s="359"/>
      <c r="J9" s="359"/>
      <c r="K9" s="359"/>
      <c r="L9" s="359"/>
      <c r="M9" s="359"/>
      <c r="N9" s="359"/>
      <c r="O9" s="359"/>
      <c r="P9" s="359"/>
      <c r="Q9" s="359"/>
      <c r="R9" s="360"/>
      <c r="S9" s="361"/>
      <c r="T9" s="101"/>
      <c r="U9" s="101"/>
      <c r="V9" s="101"/>
      <c r="W9" s="101"/>
      <c r="X9" s="101"/>
      <c r="Y9" s="101"/>
      <c r="Z9" s="101"/>
    </row>
    <row r="10" spans="1:26" ht="12.75" customHeight="1">
      <c r="A10" s="223" t="s">
        <v>271</v>
      </c>
      <c r="B10" s="126">
        <v>101</v>
      </c>
      <c r="C10" s="358"/>
      <c r="D10" s="359"/>
      <c r="E10" s="359"/>
      <c r="F10" s="359"/>
      <c r="G10" s="359"/>
      <c r="H10" s="359"/>
      <c r="I10" s="359"/>
      <c r="J10" s="359"/>
      <c r="K10" s="359"/>
      <c r="L10" s="359"/>
      <c r="M10" s="359"/>
      <c r="N10" s="359"/>
      <c r="O10" s="359"/>
      <c r="P10" s="359"/>
      <c r="Q10" s="359"/>
      <c r="R10" s="360"/>
      <c r="S10" s="361"/>
      <c r="T10" s="101"/>
      <c r="U10" s="101"/>
      <c r="V10" s="101"/>
      <c r="W10" s="101"/>
      <c r="X10" s="101"/>
      <c r="Y10" s="101"/>
      <c r="Z10" s="101"/>
    </row>
    <row r="11" spans="1:26" ht="12.75" customHeight="1">
      <c r="A11" s="223" t="s">
        <v>272</v>
      </c>
      <c r="B11" s="126">
        <v>150</v>
      </c>
      <c r="C11" s="358"/>
      <c r="D11" s="359"/>
      <c r="E11" s="359"/>
      <c r="F11" s="359"/>
      <c r="G11" s="359"/>
      <c r="H11" s="359"/>
      <c r="I11" s="359"/>
      <c r="J11" s="359"/>
      <c r="K11" s="359"/>
      <c r="L11" s="359"/>
      <c r="M11" s="359"/>
      <c r="N11" s="359"/>
      <c r="O11" s="359"/>
      <c r="P11" s="359"/>
      <c r="Q11" s="359"/>
      <c r="R11" s="360"/>
      <c r="S11" s="361"/>
      <c r="T11" s="101"/>
      <c r="U11" s="101"/>
      <c r="V11" s="101"/>
      <c r="W11" s="101"/>
      <c r="X11" s="101"/>
      <c r="Y11" s="101"/>
      <c r="Z11" s="101"/>
    </row>
    <row r="12" spans="1:26" ht="12.75" customHeight="1">
      <c r="A12" s="223" t="s">
        <v>273</v>
      </c>
      <c r="B12" s="126">
        <v>201</v>
      </c>
      <c r="C12" s="358"/>
      <c r="D12" s="359"/>
      <c r="E12" s="359"/>
      <c r="F12" s="359"/>
      <c r="G12" s="359"/>
      <c r="H12" s="359"/>
      <c r="I12" s="359"/>
      <c r="J12" s="359"/>
      <c r="K12" s="359"/>
      <c r="L12" s="359"/>
      <c r="M12" s="359"/>
      <c r="N12" s="359"/>
      <c r="O12" s="359"/>
      <c r="P12" s="359"/>
      <c r="Q12" s="359"/>
      <c r="R12" s="360"/>
      <c r="S12" s="361"/>
      <c r="T12" s="101"/>
      <c r="U12" s="101"/>
      <c r="V12" s="101"/>
      <c r="W12" s="101"/>
      <c r="X12" s="101"/>
      <c r="Y12" s="101"/>
      <c r="Z12" s="101"/>
    </row>
    <row r="13" spans="1:26" ht="12.75" customHeight="1">
      <c r="A13" s="223"/>
      <c r="B13" s="126">
        <v>202</v>
      </c>
      <c r="C13" s="358"/>
      <c r="D13" s="359"/>
      <c r="E13" s="359"/>
      <c r="F13" s="359"/>
      <c r="G13" s="359"/>
      <c r="H13" s="359"/>
      <c r="I13" s="359"/>
      <c r="J13" s="359"/>
      <c r="K13" s="359"/>
      <c r="L13" s="359"/>
      <c r="M13" s="359"/>
      <c r="N13" s="359"/>
      <c r="O13" s="359"/>
      <c r="P13" s="359"/>
      <c r="Q13" s="359"/>
      <c r="R13" s="360"/>
      <c r="S13" s="361"/>
      <c r="T13" s="101"/>
      <c r="U13" s="101"/>
      <c r="V13" s="101"/>
      <c r="W13" s="101"/>
      <c r="X13" s="101"/>
      <c r="Y13" s="101"/>
      <c r="Z13" s="101"/>
    </row>
    <row r="14" spans="1:26" ht="13.5" customHeight="1">
      <c r="A14" s="223"/>
      <c r="B14" s="126">
        <v>237</v>
      </c>
      <c r="C14" s="362"/>
      <c r="D14" s="363"/>
      <c r="E14" s="363"/>
      <c r="F14" s="363"/>
      <c r="G14" s="363"/>
      <c r="H14" s="363"/>
      <c r="I14" s="363"/>
      <c r="J14" s="363"/>
      <c r="K14" s="363"/>
      <c r="L14" s="363"/>
      <c r="M14" s="363"/>
      <c r="N14" s="363"/>
      <c r="O14" s="363"/>
      <c r="P14" s="363"/>
      <c r="Q14" s="363"/>
      <c r="R14" s="364"/>
      <c r="S14" s="365"/>
      <c r="T14" s="101"/>
      <c r="U14" s="101"/>
      <c r="V14" s="101"/>
      <c r="W14" s="101"/>
      <c r="X14" s="101"/>
      <c r="Y14" s="101"/>
      <c r="Z14" s="101"/>
    </row>
    <row r="15" spans="1:26" ht="12.75" customHeight="1">
      <c r="A15" s="223"/>
      <c r="B15" s="366" t="s">
        <v>183</v>
      </c>
      <c r="C15" s="367">
        <f t="shared" ref="C15:R15" si="0">SUM(C8:C14)</f>
        <v>1</v>
      </c>
      <c r="D15" s="368">
        <f t="shared" si="0"/>
        <v>1</v>
      </c>
      <c r="E15" s="368">
        <f t="shared" si="0"/>
        <v>2</v>
      </c>
      <c r="F15" s="368">
        <f t="shared" si="0"/>
        <v>0</v>
      </c>
      <c r="G15" s="368">
        <f t="shared" si="0"/>
        <v>0</v>
      </c>
      <c r="H15" s="368">
        <f t="shared" si="0"/>
        <v>0</v>
      </c>
      <c r="I15" s="368">
        <f t="shared" si="0"/>
        <v>0</v>
      </c>
      <c r="J15" s="368">
        <f t="shared" si="0"/>
        <v>1</v>
      </c>
      <c r="K15" s="368">
        <f t="shared" si="0"/>
        <v>0</v>
      </c>
      <c r="L15" s="368">
        <f t="shared" si="0"/>
        <v>0</v>
      </c>
      <c r="M15" s="368">
        <f t="shared" si="0"/>
        <v>0</v>
      </c>
      <c r="N15" s="368">
        <f t="shared" si="0"/>
        <v>0</v>
      </c>
      <c r="O15" s="368">
        <f t="shared" si="0"/>
        <v>2</v>
      </c>
      <c r="P15" s="368">
        <f t="shared" si="0"/>
        <v>0</v>
      </c>
      <c r="Q15" s="368">
        <f t="shared" si="0"/>
        <v>0</v>
      </c>
      <c r="R15" s="368">
        <f t="shared" si="0"/>
        <v>0</v>
      </c>
      <c r="S15" s="369">
        <f t="shared" ref="S15:S16" si="1">SUM(C15:R15)</f>
        <v>7</v>
      </c>
      <c r="T15" s="101"/>
      <c r="U15" s="101"/>
      <c r="V15" s="101"/>
      <c r="W15" s="101"/>
      <c r="X15" s="101"/>
      <c r="Y15" s="101"/>
      <c r="Z15" s="101"/>
    </row>
    <row r="16" spans="1:26" ht="12" customHeight="1">
      <c r="A16" s="222" t="s">
        <v>274</v>
      </c>
      <c r="B16" s="182">
        <v>30</v>
      </c>
      <c r="C16" s="355">
        <v>0</v>
      </c>
      <c r="D16" s="356">
        <v>3</v>
      </c>
      <c r="E16" s="356">
        <v>3</v>
      </c>
      <c r="F16" s="356">
        <v>1</v>
      </c>
      <c r="G16" s="356">
        <v>0</v>
      </c>
      <c r="H16" s="356">
        <v>6</v>
      </c>
      <c r="I16" s="356">
        <v>5</v>
      </c>
      <c r="J16" s="356">
        <v>2</v>
      </c>
      <c r="K16" s="356">
        <v>13</v>
      </c>
      <c r="L16" s="356">
        <v>2</v>
      </c>
      <c r="M16" s="356">
        <v>11</v>
      </c>
      <c r="N16" s="356">
        <v>9</v>
      </c>
      <c r="O16" s="356">
        <v>0</v>
      </c>
      <c r="P16" s="356">
        <v>5</v>
      </c>
      <c r="Q16" s="356">
        <v>0</v>
      </c>
      <c r="R16" s="357">
        <v>3</v>
      </c>
      <c r="S16" s="357">
        <f t="shared" si="1"/>
        <v>63</v>
      </c>
      <c r="T16" s="101"/>
      <c r="U16" s="101"/>
      <c r="V16" s="101"/>
      <c r="W16" s="101"/>
      <c r="X16" s="101"/>
      <c r="Y16" s="101"/>
      <c r="Z16" s="101"/>
    </row>
    <row r="17" spans="1:26" ht="12.75" customHeight="1">
      <c r="A17" s="223" t="s">
        <v>270</v>
      </c>
      <c r="B17" s="126">
        <v>41</v>
      </c>
      <c r="C17" s="358"/>
      <c r="D17" s="359"/>
      <c r="E17" s="359"/>
      <c r="F17" s="359"/>
      <c r="G17" s="359"/>
      <c r="H17" s="359"/>
      <c r="I17" s="359"/>
      <c r="J17" s="359"/>
      <c r="K17" s="359"/>
      <c r="L17" s="359"/>
      <c r="M17" s="359"/>
      <c r="N17" s="359"/>
      <c r="O17" s="359"/>
      <c r="P17" s="359"/>
      <c r="Q17" s="359"/>
      <c r="R17" s="360"/>
      <c r="S17" s="361"/>
      <c r="T17" s="101"/>
      <c r="U17" s="101"/>
      <c r="V17" s="101"/>
      <c r="W17" s="101"/>
      <c r="X17" s="101"/>
      <c r="Y17" s="101"/>
      <c r="Z17" s="101"/>
    </row>
    <row r="18" spans="1:26" ht="12" customHeight="1">
      <c r="A18" s="223" t="s">
        <v>275</v>
      </c>
      <c r="B18" s="126">
        <v>101</v>
      </c>
      <c r="C18" s="370">
        <v>0</v>
      </c>
      <c r="D18" s="371">
        <v>1</v>
      </c>
      <c r="E18" s="371">
        <v>1</v>
      </c>
      <c r="F18" s="371">
        <v>0</v>
      </c>
      <c r="G18" s="371">
        <v>6</v>
      </c>
      <c r="H18" s="371">
        <v>1</v>
      </c>
      <c r="I18" s="371">
        <v>2</v>
      </c>
      <c r="J18" s="371">
        <v>2</v>
      </c>
      <c r="K18" s="371">
        <v>0</v>
      </c>
      <c r="L18" s="371">
        <v>4</v>
      </c>
      <c r="M18" s="371">
        <v>3</v>
      </c>
      <c r="N18" s="371">
        <v>2</v>
      </c>
      <c r="O18" s="371">
        <v>0</v>
      </c>
      <c r="P18" s="371">
        <v>1</v>
      </c>
      <c r="Q18" s="371">
        <v>0</v>
      </c>
      <c r="R18" s="361">
        <v>0</v>
      </c>
      <c r="S18" s="361">
        <f>SUM(C18:R18)</f>
        <v>23</v>
      </c>
      <c r="T18" s="101"/>
      <c r="U18" s="101"/>
      <c r="V18" s="101"/>
      <c r="W18" s="101"/>
      <c r="X18" s="101"/>
      <c r="Y18" s="101"/>
      <c r="Z18" s="101"/>
    </row>
    <row r="19" spans="1:26" ht="12.75" customHeight="1">
      <c r="A19" s="223" t="s">
        <v>272</v>
      </c>
      <c r="B19" s="126">
        <v>150</v>
      </c>
      <c r="C19" s="358"/>
      <c r="D19" s="359"/>
      <c r="E19" s="359"/>
      <c r="F19" s="359"/>
      <c r="G19" s="359"/>
      <c r="H19" s="359"/>
      <c r="I19" s="359"/>
      <c r="J19" s="359"/>
      <c r="K19" s="359"/>
      <c r="L19" s="359"/>
      <c r="M19" s="359"/>
      <c r="N19" s="359"/>
      <c r="O19" s="359"/>
      <c r="P19" s="359"/>
      <c r="Q19" s="359"/>
      <c r="R19" s="360"/>
      <c r="S19" s="361"/>
      <c r="T19" s="101"/>
      <c r="U19" s="101"/>
      <c r="V19" s="101"/>
      <c r="W19" s="101"/>
      <c r="X19" s="101"/>
      <c r="Y19" s="101"/>
      <c r="Z19" s="101"/>
    </row>
    <row r="20" spans="1:26" ht="12.75" customHeight="1">
      <c r="A20" s="223" t="s">
        <v>276</v>
      </c>
      <c r="B20" s="126">
        <v>201</v>
      </c>
      <c r="C20" s="358"/>
      <c r="D20" s="359"/>
      <c r="E20" s="359"/>
      <c r="F20" s="359"/>
      <c r="G20" s="359"/>
      <c r="H20" s="359"/>
      <c r="I20" s="359"/>
      <c r="J20" s="359"/>
      <c r="K20" s="359"/>
      <c r="L20" s="359"/>
      <c r="M20" s="359"/>
      <c r="N20" s="359"/>
      <c r="O20" s="359"/>
      <c r="P20" s="359"/>
      <c r="Q20" s="359"/>
      <c r="R20" s="360"/>
      <c r="S20" s="361"/>
      <c r="T20" s="101"/>
      <c r="U20" s="101"/>
      <c r="V20" s="101"/>
      <c r="W20" s="101"/>
      <c r="X20" s="101"/>
      <c r="Y20" s="101"/>
      <c r="Z20" s="101"/>
    </row>
    <row r="21" spans="1:26" ht="12.75" customHeight="1">
      <c r="A21" s="223"/>
      <c r="B21" s="126">
        <v>202</v>
      </c>
      <c r="C21" s="358"/>
      <c r="D21" s="359"/>
      <c r="E21" s="359"/>
      <c r="F21" s="359"/>
      <c r="G21" s="359"/>
      <c r="H21" s="359"/>
      <c r="I21" s="359"/>
      <c r="J21" s="359"/>
      <c r="K21" s="359"/>
      <c r="L21" s="359"/>
      <c r="M21" s="359"/>
      <c r="N21" s="359"/>
      <c r="O21" s="359"/>
      <c r="P21" s="359"/>
      <c r="Q21" s="359"/>
      <c r="R21" s="360"/>
      <c r="S21" s="361"/>
      <c r="T21" s="101"/>
      <c r="U21" s="101"/>
      <c r="V21" s="101"/>
      <c r="W21" s="101"/>
      <c r="X21" s="101"/>
      <c r="Y21" s="101"/>
      <c r="Z21" s="101"/>
    </row>
    <row r="22" spans="1:26" ht="13.5" customHeight="1">
      <c r="A22" s="223"/>
      <c r="B22" s="126">
        <v>237</v>
      </c>
      <c r="C22" s="362"/>
      <c r="D22" s="363"/>
      <c r="E22" s="363"/>
      <c r="F22" s="363"/>
      <c r="G22" s="363"/>
      <c r="H22" s="363"/>
      <c r="I22" s="363"/>
      <c r="J22" s="363"/>
      <c r="K22" s="363"/>
      <c r="L22" s="363"/>
      <c r="M22" s="363"/>
      <c r="N22" s="363"/>
      <c r="O22" s="363"/>
      <c r="P22" s="363"/>
      <c r="Q22" s="363"/>
      <c r="R22" s="364"/>
      <c r="S22" s="365"/>
      <c r="T22" s="101"/>
      <c r="U22" s="101"/>
      <c r="V22" s="101"/>
      <c r="W22" s="101"/>
      <c r="X22" s="101"/>
      <c r="Y22" s="101"/>
      <c r="Z22" s="101"/>
    </row>
    <row r="23" spans="1:26" ht="12.75" customHeight="1">
      <c r="A23" s="224"/>
      <c r="B23" s="366" t="s">
        <v>183</v>
      </c>
      <c r="C23" s="367">
        <f t="shared" ref="C23:R23" si="2">SUM(C16:C22)</f>
        <v>0</v>
      </c>
      <c r="D23" s="368">
        <f t="shared" si="2"/>
        <v>4</v>
      </c>
      <c r="E23" s="368">
        <f t="shared" si="2"/>
        <v>4</v>
      </c>
      <c r="F23" s="368">
        <f t="shared" si="2"/>
        <v>1</v>
      </c>
      <c r="G23" s="368">
        <f t="shared" si="2"/>
        <v>6</v>
      </c>
      <c r="H23" s="368">
        <f t="shared" si="2"/>
        <v>7</v>
      </c>
      <c r="I23" s="368">
        <f t="shared" si="2"/>
        <v>7</v>
      </c>
      <c r="J23" s="368">
        <f t="shared" si="2"/>
        <v>4</v>
      </c>
      <c r="K23" s="368">
        <f t="shared" si="2"/>
        <v>13</v>
      </c>
      <c r="L23" s="368">
        <f t="shared" si="2"/>
        <v>6</v>
      </c>
      <c r="M23" s="368">
        <f t="shared" si="2"/>
        <v>14</v>
      </c>
      <c r="N23" s="368">
        <f t="shared" si="2"/>
        <v>11</v>
      </c>
      <c r="O23" s="368">
        <f t="shared" si="2"/>
        <v>0</v>
      </c>
      <c r="P23" s="368">
        <f t="shared" si="2"/>
        <v>6</v>
      </c>
      <c r="Q23" s="368">
        <f t="shared" si="2"/>
        <v>0</v>
      </c>
      <c r="R23" s="368">
        <f t="shared" si="2"/>
        <v>3</v>
      </c>
      <c r="S23" s="369">
        <f t="shared" ref="S23:S24" si="3">SUM(C23:R23)</f>
        <v>86</v>
      </c>
      <c r="T23" s="101"/>
      <c r="U23" s="101"/>
      <c r="V23" s="101"/>
      <c r="W23" s="101"/>
      <c r="X23" s="101"/>
      <c r="Y23" s="101"/>
      <c r="Z23" s="101"/>
    </row>
    <row r="24" spans="1:26" ht="12" customHeight="1">
      <c r="A24" s="222" t="s">
        <v>277</v>
      </c>
      <c r="B24" s="182">
        <v>30</v>
      </c>
      <c r="C24" s="355"/>
      <c r="D24" s="356"/>
      <c r="E24" s="356"/>
      <c r="F24" s="356"/>
      <c r="G24" s="356"/>
      <c r="H24" s="356"/>
      <c r="I24" s="356"/>
      <c r="J24" s="356"/>
      <c r="K24" s="356"/>
      <c r="L24" s="356"/>
      <c r="M24" s="356"/>
      <c r="N24" s="356"/>
      <c r="O24" s="356"/>
      <c r="P24" s="356"/>
      <c r="Q24" s="356"/>
      <c r="R24" s="357"/>
      <c r="S24" s="357">
        <f t="shared" si="3"/>
        <v>0</v>
      </c>
      <c r="T24" s="101"/>
      <c r="U24" s="101"/>
      <c r="V24" s="101"/>
      <c r="W24" s="101"/>
      <c r="X24" s="101"/>
      <c r="Y24" s="101"/>
      <c r="Z24" s="101"/>
    </row>
    <row r="25" spans="1:26" ht="12.75" customHeight="1">
      <c r="A25" s="223" t="s">
        <v>270</v>
      </c>
      <c r="B25" s="126">
        <v>41</v>
      </c>
      <c r="C25" s="358"/>
      <c r="D25" s="359"/>
      <c r="E25" s="359"/>
      <c r="F25" s="359"/>
      <c r="G25" s="359"/>
      <c r="H25" s="359"/>
      <c r="I25" s="359"/>
      <c r="J25" s="359"/>
      <c r="K25" s="359"/>
      <c r="L25" s="359"/>
      <c r="M25" s="359"/>
      <c r="N25" s="359"/>
      <c r="O25" s="359"/>
      <c r="P25" s="359"/>
      <c r="Q25" s="359"/>
      <c r="R25" s="360"/>
      <c r="S25" s="361"/>
      <c r="T25" s="101"/>
      <c r="U25" s="101"/>
      <c r="V25" s="101"/>
      <c r="W25" s="101"/>
      <c r="X25" s="101"/>
      <c r="Y25" s="101"/>
      <c r="Z25" s="101"/>
    </row>
    <row r="26" spans="1:26" ht="12.75" customHeight="1">
      <c r="A26" s="223" t="s">
        <v>275</v>
      </c>
      <c r="B26" s="126">
        <v>101</v>
      </c>
      <c r="C26" s="358"/>
      <c r="D26" s="359"/>
      <c r="E26" s="359"/>
      <c r="F26" s="359"/>
      <c r="G26" s="359"/>
      <c r="H26" s="359"/>
      <c r="I26" s="359"/>
      <c r="J26" s="359"/>
      <c r="K26" s="359"/>
      <c r="L26" s="359"/>
      <c r="M26" s="359"/>
      <c r="N26" s="359"/>
      <c r="O26" s="359"/>
      <c r="P26" s="359"/>
      <c r="Q26" s="359"/>
      <c r="R26" s="360"/>
      <c r="S26" s="361"/>
      <c r="T26" s="101"/>
      <c r="U26" s="101"/>
      <c r="V26" s="101"/>
      <c r="W26" s="101"/>
      <c r="X26" s="101"/>
      <c r="Y26" s="101"/>
      <c r="Z26" s="101"/>
    </row>
    <row r="27" spans="1:26" ht="12.75" customHeight="1">
      <c r="A27" s="223" t="s">
        <v>272</v>
      </c>
      <c r="B27" s="126">
        <v>150</v>
      </c>
      <c r="C27" s="358"/>
      <c r="D27" s="359"/>
      <c r="E27" s="359"/>
      <c r="F27" s="359"/>
      <c r="G27" s="359"/>
      <c r="H27" s="359"/>
      <c r="I27" s="359"/>
      <c r="J27" s="359"/>
      <c r="K27" s="359"/>
      <c r="L27" s="359"/>
      <c r="M27" s="359"/>
      <c r="N27" s="359"/>
      <c r="O27" s="359"/>
      <c r="P27" s="359"/>
      <c r="Q27" s="359"/>
      <c r="R27" s="360"/>
      <c r="S27" s="361"/>
      <c r="T27" s="101"/>
      <c r="U27" s="101"/>
      <c r="V27" s="101"/>
      <c r="W27" s="101"/>
      <c r="X27" s="101"/>
      <c r="Y27" s="101"/>
      <c r="Z27" s="101"/>
    </row>
    <row r="28" spans="1:26" ht="12.75" customHeight="1">
      <c r="A28" s="223" t="s">
        <v>276</v>
      </c>
      <c r="B28" s="126">
        <v>201</v>
      </c>
      <c r="C28" s="358"/>
      <c r="D28" s="359"/>
      <c r="E28" s="359"/>
      <c r="F28" s="359"/>
      <c r="G28" s="359"/>
      <c r="H28" s="359"/>
      <c r="I28" s="359"/>
      <c r="J28" s="359"/>
      <c r="K28" s="359"/>
      <c r="L28" s="359"/>
      <c r="M28" s="359"/>
      <c r="N28" s="359"/>
      <c r="O28" s="359"/>
      <c r="P28" s="359"/>
      <c r="Q28" s="359"/>
      <c r="R28" s="360"/>
      <c r="S28" s="361"/>
      <c r="T28" s="101"/>
      <c r="U28" s="101"/>
      <c r="V28" s="101"/>
      <c r="W28" s="101"/>
      <c r="X28" s="101"/>
      <c r="Y28" s="101"/>
      <c r="Z28" s="101"/>
    </row>
    <row r="29" spans="1:26" ht="12.75" customHeight="1">
      <c r="A29" s="223"/>
      <c r="B29" s="126">
        <v>202</v>
      </c>
      <c r="C29" s="358"/>
      <c r="D29" s="359"/>
      <c r="E29" s="359"/>
      <c r="F29" s="359"/>
      <c r="G29" s="359"/>
      <c r="H29" s="359"/>
      <c r="I29" s="359"/>
      <c r="J29" s="359"/>
      <c r="K29" s="359"/>
      <c r="L29" s="359"/>
      <c r="M29" s="359"/>
      <c r="N29" s="359"/>
      <c r="O29" s="359"/>
      <c r="P29" s="359"/>
      <c r="Q29" s="359"/>
      <c r="R29" s="360"/>
      <c r="S29" s="361"/>
      <c r="T29" s="101"/>
      <c r="U29" s="101"/>
      <c r="V29" s="101"/>
      <c r="W29" s="101"/>
      <c r="X29" s="101"/>
      <c r="Y29" s="101"/>
      <c r="Z29" s="101"/>
    </row>
    <row r="30" spans="1:26" ht="13.5" customHeight="1">
      <c r="A30" s="223"/>
      <c r="B30" s="126">
        <v>237</v>
      </c>
      <c r="C30" s="362"/>
      <c r="D30" s="363"/>
      <c r="E30" s="363"/>
      <c r="F30" s="363"/>
      <c r="G30" s="363"/>
      <c r="H30" s="363"/>
      <c r="I30" s="363"/>
      <c r="J30" s="363"/>
      <c r="K30" s="363"/>
      <c r="L30" s="363"/>
      <c r="M30" s="363"/>
      <c r="N30" s="363"/>
      <c r="O30" s="363"/>
      <c r="P30" s="363"/>
      <c r="Q30" s="363"/>
      <c r="R30" s="364"/>
      <c r="S30" s="365"/>
      <c r="T30" s="101"/>
      <c r="U30" s="101"/>
      <c r="V30" s="101"/>
      <c r="W30" s="101"/>
      <c r="X30" s="101"/>
      <c r="Y30" s="101"/>
      <c r="Z30" s="101"/>
    </row>
    <row r="31" spans="1:26" ht="12.75" customHeight="1">
      <c r="A31" s="224"/>
      <c r="B31" s="366" t="s">
        <v>183</v>
      </c>
      <c r="C31" s="367">
        <f t="shared" ref="C31:R31" si="4">SUM(C24:C30)</f>
        <v>0</v>
      </c>
      <c r="D31" s="368">
        <f t="shared" si="4"/>
        <v>0</v>
      </c>
      <c r="E31" s="368">
        <f t="shared" si="4"/>
        <v>0</v>
      </c>
      <c r="F31" s="368">
        <f t="shared" si="4"/>
        <v>0</v>
      </c>
      <c r="G31" s="368">
        <f t="shared" si="4"/>
        <v>0</v>
      </c>
      <c r="H31" s="368">
        <f t="shared" si="4"/>
        <v>0</v>
      </c>
      <c r="I31" s="368">
        <f t="shared" si="4"/>
        <v>0</v>
      </c>
      <c r="J31" s="368">
        <f t="shared" si="4"/>
        <v>0</v>
      </c>
      <c r="K31" s="368">
        <f t="shared" si="4"/>
        <v>0</v>
      </c>
      <c r="L31" s="368">
        <f t="shared" si="4"/>
        <v>0</v>
      </c>
      <c r="M31" s="368">
        <f t="shared" si="4"/>
        <v>0</v>
      </c>
      <c r="N31" s="368">
        <f t="shared" si="4"/>
        <v>0</v>
      </c>
      <c r="O31" s="368">
        <f t="shared" si="4"/>
        <v>0</v>
      </c>
      <c r="P31" s="368">
        <f t="shared" si="4"/>
        <v>0</v>
      </c>
      <c r="Q31" s="368">
        <f t="shared" si="4"/>
        <v>0</v>
      </c>
      <c r="R31" s="368">
        <f t="shared" si="4"/>
        <v>0</v>
      </c>
      <c r="S31" s="369">
        <f>SUM(C31:R31)</f>
        <v>0</v>
      </c>
      <c r="T31" s="101"/>
      <c r="U31" s="101"/>
      <c r="V31" s="101"/>
      <c r="W31" s="101"/>
      <c r="X31" s="101"/>
      <c r="Y31" s="101"/>
      <c r="Z31" s="101"/>
    </row>
    <row r="32" spans="1:26" ht="12.75" customHeight="1">
      <c r="A32" s="222" t="s">
        <v>269</v>
      </c>
      <c r="B32" s="182">
        <v>30</v>
      </c>
      <c r="C32" s="372"/>
      <c r="D32" s="373"/>
      <c r="E32" s="373"/>
      <c r="F32" s="373"/>
      <c r="G32" s="373"/>
      <c r="H32" s="373"/>
      <c r="I32" s="373"/>
      <c r="J32" s="373"/>
      <c r="K32" s="373"/>
      <c r="L32" s="373"/>
      <c r="M32" s="373"/>
      <c r="N32" s="373"/>
      <c r="O32" s="373"/>
      <c r="P32" s="373"/>
      <c r="Q32" s="373"/>
      <c r="R32" s="374"/>
      <c r="S32" s="357"/>
      <c r="T32" s="101"/>
      <c r="U32" s="101"/>
      <c r="V32" s="101"/>
      <c r="W32" s="101"/>
      <c r="X32" s="101"/>
      <c r="Y32" s="101"/>
      <c r="Z32" s="101"/>
    </row>
    <row r="33" spans="1:26" ht="12.75" customHeight="1">
      <c r="A33" s="223" t="s">
        <v>270</v>
      </c>
      <c r="B33" s="126">
        <v>41</v>
      </c>
      <c r="C33" s="358"/>
      <c r="D33" s="359"/>
      <c r="E33" s="359"/>
      <c r="F33" s="359"/>
      <c r="G33" s="359"/>
      <c r="H33" s="359"/>
      <c r="I33" s="359"/>
      <c r="J33" s="359"/>
      <c r="K33" s="359"/>
      <c r="L33" s="359"/>
      <c r="M33" s="359"/>
      <c r="N33" s="359"/>
      <c r="O33" s="359"/>
      <c r="P33" s="359"/>
      <c r="Q33" s="359"/>
      <c r="R33" s="360"/>
      <c r="S33" s="361"/>
      <c r="T33" s="101"/>
      <c r="U33" s="101"/>
      <c r="V33" s="101"/>
      <c r="W33" s="101"/>
      <c r="X33" s="101"/>
      <c r="Y33" s="101"/>
      <c r="Z33" s="101"/>
    </row>
    <row r="34" spans="1:26" ht="12" customHeight="1">
      <c r="A34" s="223" t="s">
        <v>276</v>
      </c>
      <c r="B34" s="126">
        <v>101</v>
      </c>
      <c r="C34" s="370"/>
      <c r="D34" s="371"/>
      <c r="E34" s="371"/>
      <c r="F34" s="371"/>
      <c r="G34" s="371"/>
      <c r="H34" s="371"/>
      <c r="I34" s="371"/>
      <c r="J34" s="371"/>
      <c r="K34" s="371"/>
      <c r="L34" s="371"/>
      <c r="M34" s="371"/>
      <c r="N34" s="371"/>
      <c r="O34" s="371"/>
      <c r="P34" s="371"/>
      <c r="Q34" s="371"/>
      <c r="R34" s="361"/>
      <c r="S34" s="361">
        <f>SUM(C34:R34)</f>
        <v>0</v>
      </c>
      <c r="T34" s="101"/>
      <c r="U34" s="101"/>
      <c r="V34" s="101"/>
      <c r="W34" s="101"/>
      <c r="X34" s="101"/>
      <c r="Y34" s="101"/>
      <c r="Z34" s="101"/>
    </row>
    <row r="35" spans="1:26" ht="12.75" customHeight="1">
      <c r="A35" s="223" t="s">
        <v>272</v>
      </c>
      <c r="B35" s="126">
        <v>150</v>
      </c>
      <c r="C35" s="358"/>
      <c r="D35" s="359"/>
      <c r="E35" s="359"/>
      <c r="F35" s="359"/>
      <c r="G35" s="359"/>
      <c r="H35" s="359"/>
      <c r="I35" s="359"/>
      <c r="J35" s="359"/>
      <c r="K35" s="359"/>
      <c r="L35" s="359"/>
      <c r="M35" s="359"/>
      <c r="N35" s="359"/>
      <c r="O35" s="359"/>
      <c r="P35" s="359"/>
      <c r="Q35" s="359"/>
      <c r="R35" s="360"/>
      <c r="S35" s="361"/>
      <c r="T35" s="101"/>
      <c r="U35" s="101"/>
      <c r="V35" s="101"/>
      <c r="W35" s="101"/>
      <c r="X35" s="101"/>
      <c r="Y35" s="101"/>
      <c r="Z35" s="101"/>
    </row>
    <row r="36" spans="1:26" ht="12.75" customHeight="1">
      <c r="A36" s="223" t="s">
        <v>278</v>
      </c>
      <c r="B36" s="126">
        <v>201</v>
      </c>
      <c r="C36" s="358"/>
      <c r="D36" s="359"/>
      <c r="E36" s="359"/>
      <c r="F36" s="359"/>
      <c r="G36" s="359"/>
      <c r="H36" s="359"/>
      <c r="I36" s="359"/>
      <c r="J36" s="359"/>
      <c r="K36" s="359"/>
      <c r="L36" s="359"/>
      <c r="M36" s="359"/>
      <c r="N36" s="359"/>
      <c r="O36" s="359"/>
      <c r="P36" s="359"/>
      <c r="Q36" s="359"/>
      <c r="R36" s="360"/>
      <c r="S36" s="361"/>
      <c r="T36" s="101"/>
      <c r="U36" s="101"/>
      <c r="V36" s="101"/>
      <c r="W36" s="101"/>
      <c r="X36" s="101"/>
      <c r="Y36" s="101"/>
      <c r="Z36" s="101"/>
    </row>
    <row r="37" spans="1:26" ht="12.75" customHeight="1">
      <c r="A37" s="223"/>
      <c r="B37" s="126">
        <v>202</v>
      </c>
      <c r="C37" s="358"/>
      <c r="D37" s="359"/>
      <c r="E37" s="359"/>
      <c r="F37" s="359"/>
      <c r="G37" s="359"/>
      <c r="H37" s="359"/>
      <c r="I37" s="359"/>
      <c r="J37" s="359"/>
      <c r="K37" s="359"/>
      <c r="L37" s="359"/>
      <c r="M37" s="359"/>
      <c r="N37" s="359"/>
      <c r="O37" s="359"/>
      <c r="P37" s="359"/>
      <c r="Q37" s="359"/>
      <c r="R37" s="360"/>
      <c r="S37" s="361"/>
      <c r="T37" s="101"/>
      <c r="U37" s="101"/>
      <c r="V37" s="101"/>
      <c r="W37" s="101"/>
      <c r="X37" s="101"/>
      <c r="Y37" s="101"/>
      <c r="Z37" s="101"/>
    </row>
    <row r="38" spans="1:26" ht="13.5" customHeight="1">
      <c r="A38" s="223"/>
      <c r="B38" s="126">
        <v>237</v>
      </c>
      <c r="C38" s="362"/>
      <c r="D38" s="363"/>
      <c r="E38" s="363"/>
      <c r="F38" s="363"/>
      <c r="G38" s="363"/>
      <c r="H38" s="363"/>
      <c r="I38" s="363"/>
      <c r="J38" s="363"/>
      <c r="K38" s="363"/>
      <c r="L38" s="363"/>
      <c r="M38" s="363"/>
      <c r="N38" s="363"/>
      <c r="O38" s="363"/>
      <c r="P38" s="363"/>
      <c r="Q38" s="363"/>
      <c r="R38" s="364"/>
      <c r="S38" s="365"/>
      <c r="T38" s="101"/>
      <c r="U38" s="101"/>
      <c r="V38" s="101"/>
      <c r="W38" s="101"/>
      <c r="X38" s="101"/>
      <c r="Y38" s="101"/>
      <c r="Z38" s="101"/>
    </row>
    <row r="39" spans="1:26" ht="12.75" customHeight="1">
      <c r="A39" s="224"/>
      <c r="B39" s="366" t="s">
        <v>183</v>
      </c>
      <c r="C39" s="367">
        <f t="shared" ref="C39:R39" si="5">SUM(C32:C38)</f>
        <v>0</v>
      </c>
      <c r="D39" s="368">
        <f t="shared" si="5"/>
        <v>0</v>
      </c>
      <c r="E39" s="368">
        <f t="shared" si="5"/>
        <v>0</v>
      </c>
      <c r="F39" s="368">
        <f t="shared" si="5"/>
        <v>0</v>
      </c>
      <c r="G39" s="368">
        <f t="shared" si="5"/>
        <v>0</v>
      </c>
      <c r="H39" s="368">
        <f t="shared" si="5"/>
        <v>0</v>
      </c>
      <c r="I39" s="368">
        <f t="shared" si="5"/>
        <v>0</v>
      </c>
      <c r="J39" s="368">
        <f t="shared" si="5"/>
        <v>0</v>
      </c>
      <c r="K39" s="368">
        <f t="shared" si="5"/>
        <v>0</v>
      </c>
      <c r="L39" s="368">
        <f t="shared" si="5"/>
        <v>0</v>
      </c>
      <c r="M39" s="368">
        <f t="shared" si="5"/>
        <v>0</v>
      </c>
      <c r="N39" s="368">
        <f t="shared" si="5"/>
        <v>0</v>
      </c>
      <c r="O39" s="368">
        <f t="shared" si="5"/>
        <v>0</v>
      </c>
      <c r="P39" s="368">
        <f t="shared" si="5"/>
        <v>0</v>
      </c>
      <c r="Q39" s="368">
        <f t="shared" si="5"/>
        <v>0</v>
      </c>
      <c r="R39" s="368">
        <f t="shared" si="5"/>
        <v>0</v>
      </c>
      <c r="S39" s="369">
        <f>SUM(C39:R39)</f>
        <v>0</v>
      </c>
      <c r="T39" s="101"/>
      <c r="U39" s="101"/>
      <c r="V39" s="101"/>
      <c r="W39" s="101"/>
      <c r="X39" s="101"/>
      <c r="Y39" s="101"/>
      <c r="Z39" s="101"/>
    </row>
    <row r="40" spans="1:26" ht="12.75" customHeight="1">
      <c r="A40" s="222" t="s">
        <v>279</v>
      </c>
      <c r="B40" s="182">
        <v>30</v>
      </c>
      <c r="C40" s="372"/>
      <c r="D40" s="373"/>
      <c r="E40" s="373"/>
      <c r="F40" s="373"/>
      <c r="G40" s="373"/>
      <c r="H40" s="373"/>
      <c r="I40" s="373"/>
      <c r="J40" s="373"/>
      <c r="K40" s="373"/>
      <c r="L40" s="373"/>
      <c r="M40" s="373"/>
      <c r="N40" s="373"/>
      <c r="O40" s="373"/>
      <c r="P40" s="373"/>
      <c r="Q40" s="373"/>
      <c r="R40" s="374"/>
      <c r="S40" s="357"/>
      <c r="T40" s="101"/>
      <c r="U40" s="101"/>
      <c r="V40" s="101"/>
      <c r="W40" s="101"/>
      <c r="X40" s="101"/>
      <c r="Y40" s="101"/>
      <c r="Z40" s="101"/>
    </row>
    <row r="41" spans="1:26" ht="12.75" customHeight="1">
      <c r="A41" s="223" t="s">
        <v>270</v>
      </c>
      <c r="B41" s="126">
        <v>41</v>
      </c>
      <c r="C41" s="358"/>
      <c r="D41" s="359"/>
      <c r="E41" s="359"/>
      <c r="F41" s="359"/>
      <c r="G41" s="359"/>
      <c r="H41" s="359"/>
      <c r="I41" s="359"/>
      <c r="J41" s="359"/>
      <c r="K41" s="359"/>
      <c r="L41" s="359"/>
      <c r="M41" s="359"/>
      <c r="N41" s="359"/>
      <c r="O41" s="359"/>
      <c r="P41" s="359"/>
      <c r="Q41" s="359"/>
      <c r="R41" s="360"/>
      <c r="S41" s="361"/>
      <c r="T41" s="101"/>
      <c r="U41" s="101"/>
      <c r="V41" s="101"/>
      <c r="W41" s="101"/>
      <c r="X41" s="101"/>
      <c r="Y41" s="101"/>
      <c r="Z41" s="101"/>
    </row>
    <row r="42" spans="1:26" ht="12" customHeight="1">
      <c r="A42" s="223" t="s">
        <v>280</v>
      </c>
      <c r="B42" s="126">
        <v>101</v>
      </c>
      <c r="C42" s="370"/>
      <c r="D42" s="371"/>
      <c r="E42" s="371"/>
      <c r="F42" s="371"/>
      <c r="G42" s="371"/>
      <c r="H42" s="371"/>
      <c r="I42" s="371"/>
      <c r="J42" s="371"/>
      <c r="K42" s="371"/>
      <c r="L42" s="371"/>
      <c r="M42" s="371"/>
      <c r="N42" s="371"/>
      <c r="O42" s="371"/>
      <c r="P42" s="371"/>
      <c r="Q42" s="371"/>
      <c r="R42" s="361"/>
      <c r="S42" s="361">
        <f>SUM(C42:R42)</f>
        <v>0</v>
      </c>
      <c r="T42" s="101"/>
      <c r="U42" s="101"/>
      <c r="V42" s="101"/>
      <c r="W42" s="101"/>
      <c r="X42" s="101"/>
      <c r="Y42" s="101"/>
      <c r="Z42" s="101"/>
    </row>
    <row r="43" spans="1:26" ht="12.75" customHeight="1">
      <c r="A43" s="223" t="s">
        <v>272</v>
      </c>
      <c r="B43" s="126">
        <v>150</v>
      </c>
      <c r="C43" s="358"/>
      <c r="D43" s="359"/>
      <c r="E43" s="359"/>
      <c r="F43" s="359"/>
      <c r="G43" s="359"/>
      <c r="H43" s="359"/>
      <c r="I43" s="359"/>
      <c r="J43" s="359"/>
      <c r="K43" s="359"/>
      <c r="L43" s="359"/>
      <c r="M43" s="359"/>
      <c r="N43" s="359"/>
      <c r="O43" s="359"/>
      <c r="P43" s="359"/>
      <c r="Q43" s="359"/>
      <c r="R43" s="360"/>
      <c r="S43" s="361"/>
      <c r="T43" s="101"/>
      <c r="U43" s="101"/>
      <c r="V43" s="101"/>
      <c r="W43" s="101"/>
      <c r="X43" s="101"/>
      <c r="Y43" s="101"/>
      <c r="Z43" s="101"/>
    </row>
    <row r="44" spans="1:26" ht="12.75" customHeight="1">
      <c r="A44" s="223" t="s">
        <v>276</v>
      </c>
      <c r="B44" s="126">
        <v>201</v>
      </c>
      <c r="C44" s="358"/>
      <c r="D44" s="359"/>
      <c r="E44" s="359"/>
      <c r="F44" s="359"/>
      <c r="G44" s="359"/>
      <c r="H44" s="359"/>
      <c r="I44" s="359"/>
      <c r="J44" s="359"/>
      <c r="K44" s="359"/>
      <c r="L44" s="359"/>
      <c r="M44" s="359"/>
      <c r="N44" s="359"/>
      <c r="O44" s="359"/>
      <c r="P44" s="359"/>
      <c r="Q44" s="359"/>
      <c r="R44" s="360"/>
      <c r="S44" s="361"/>
      <c r="T44" s="101"/>
      <c r="U44" s="101"/>
      <c r="V44" s="101"/>
      <c r="W44" s="101"/>
      <c r="X44" s="101"/>
      <c r="Y44" s="101"/>
      <c r="Z44" s="101"/>
    </row>
    <row r="45" spans="1:26" ht="12.75" customHeight="1">
      <c r="A45" s="223"/>
      <c r="B45" s="126">
        <v>202</v>
      </c>
      <c r="C45" s="358"/>
      <c r="D45" s="359"/>
      <c r="E45" s="359"/>
      <c r="F45" s="359"/>
      <c r="G45" s="359"/>
      <c r="H45" s="359"/>
      <c r="I45" s="359"/>
      <c r="J45" s="359"/>
      <c r="K45" s="359"/>
      <c r="L45" s="359"/>
      <c r="M45" s="359"/>
      <c r="N45" s="359"/>
      <c r="O45" s="359"/>
      <c r="P45" s="359"/>
      <c r="Q45" s="359"/>
      <c r="R45" s="360"/>
      <c r="S45" s="361"/>
      <c r="T45" s="101"/>
      <c r="U45" s="101"/>
      <c r="V45" s="101"/>
      <c r="W45" s="101"/>
      <c r="X45" s="101"/>
      <c r="Y45" s="101"/>
      <c r="Z45" s="101"/>
    </row>
    <row r="46" spans="1:26" ht="13.5" customHeight="1">
      <c r="A46" s="223"/>
      <c r="B46" s="126">
        <v>237</v>
      </c>
      <c r="C46" s="362"/>
      <c r="D46" s="363"/>
      <c r="E46" s="363"/>
      <c r="F46" s="363"/>
      <c r="G46" s="363"/>
      <c r="H46" s="363"/>
      <c r="I46" s="363"/>
      <c r="J46" s="363"/>
      <c r="K46" s="363"/>
      <c r="L46" s="363"/>
      <c r="M46" s="363"/>
      <c r="N46" s="363"/>
      <c r="O46" s="363"/>
      <c r="P46" s="363"/>
      <c r="Q46" s="363"/>
      <c r="R46" s="364"/>
      <c r="S46" s="365"/>
      <c r="T46" s="101"/>
      <c r="U46" s="101"/>
      <c r="V46" s="101"/>
      <c r="W46" s="101"/>
      <c r="X46" s="101"/>
      <c r="Y46" s="101"/>
      <c r="Z46" s="101"/>
    </row>
    <row r="47" spans="1:26" ht="12.75" customHeight="1">
      <c r="A47" s="224"/>
      <c r="B47" s="366" t="s">
        <v>183</v>
      </c>
      <c r="C47" s="367">
        <f t="shared" ref="C47:R47" si="6">SUM(C40:C46)</f>
        <v>0</v>
      </c>
      <c r="D47" s="368">
        <f t="shared" si="6"/>
        <v>0</v>
      </c>
      <c r="E47" s="368">
        <f t="shared" si="6"/>
        <v>0</v>
      </c>
      <c r="F47" s="368">
        <f t="shared" si="6"/>
        <v>0</v>
      </c>
      <c r="G47" s="368">
        <f t="shared" si="6"/>
        <v>0</v>
      </c>
      <c r="H47" s="368">
        <f t="shared" si="6"/>
        <v>0</v>
      </c>
      <c r="I47" s="368">
        <f t="shared" si="6"/>
        <v>0</v>
      </c>
      <c r="J47" s="368">
        <f t="shared" si="6"/>
        <v>0</v>
      </c>
      <c r="K47" s="368">
        <f t="shared" si="6"/>
        <v>0</v>
      </c>
      <c r="L47" s="368">
        <f t="shared" si="6"/>
        <v>0</v>
      </c>
      <c r="M47" s="368">
        <f t="shared" si="6"/>
        <v>0</v>
      </c>
      <c r="N47" s="368">
        <f t="shared" si="6"/>
        <v>0</v>
      </c>
      <c r="O47" s="368">
        <f t="shared" si="6"/>
        <v>0</v>
      </c>
      <c r="P47" s="368">
        <f t="shared" si="6"/>
        <v>0</v>
      </c>
      <c r="Q47" s="368">
        <f t="shared" si="6"/>
        <v>0</v>
      </c>
      <c r="R47" s="368">
        <f t="shared" si="6"/>
        <v>0</v>
      </c>
      <c r="S47" s="369">
        <f>SUM(C47:R47)</f>
        <v>0</v>
      </c>
      <c r="T47" s="101"/>
      <c r="U47" s="101"/>
      <c r="V47" s="101"/>
      <c r="W47" s="101"/>
      <c r="X47" s="101"/>
      <c r="Y47" s="101"/>
      <c r="Z47" s="101"/>
    </row>
    <row r="48" spans="1:26" ht="12.75" customHeight="1">
      <c r="A48" s="222" t="s">
        <v>269</v>
      </c>
      <c r="B48" s="182">
        <v>30</v>
      </c>
      <c r="C48" s="372"/>
      <c r="D48" s="373"/>
      <c r="E48" s="373"/>
      <c r="F48" s="373"/>
      <c r="G48" s="373"/>
      <c r="H48" s="373"/>
      <c r="I48" s="373"/>
      <c r="J48" s="373"/>
      <c r="K48" s="373"/>
      <c r="L48" s="373"/>
      <c r="M48" s="373"/>
      <c r="N48" s="373"/>
      <c r="O48" s="373"/>
      <c r="P48" s="373"/>
      <c r="Q48" s="373"/>
      <c r="R48" s="374"/>
      <c r="S48" s="357"/>
      <c r="T48" s="101"/>
      <c r="U48" s="101"/>
      <c r="V48" s="101"/>
      <c r="W48" s="101"/>
      <c r="X48" s="101"/>
      <c r="Y48" s="101"/>
      <c r="Z48" s="101"/>
    </row>
    <row r="49" spans="1:26" ht="12.75" customHeight="1">
      <c r="A49" s="223" t="s">
        <v>270</v>
      </c>
      <c r="B49" s="126">
        <v>41</v>
      </c>
      <c r="C49" s="358"/>
      <c r="D49" s="359"/>
      <c r="E49" s="359"/>
      <c r="F49" s="359"/>
      <c r="G49" s="359"/>
      <c r="H49" s="359"/>
      <c r="I49" s="359"/>
      <c r="J49" s="359"/>
      <c r="K49" s="359"/>
      <c r="L49" s="359"/>
      <c r="M49" s="359"/>
      <c r="N49" s="359"/>
      <c r="O49" s="359"/>
      <c r="P49" s="359"/>
      <c r="Q49" s="359"/>
      <c r="R49" s="360"/>
      <c r="S49" s="361"/>
      <c r="T49" s="101"/>
      <c r="U49" s="101"/>
      <c r="V49" s="101"/>
      <c r="W49" s="101"/>
      <c r="X49" s="101"/>
      <c r="Y49" s="101"/>
      <c r="Z49" s="101"/>
    </row>
    <row r="50" spans="1:26" ht="12" customHeight="1">
      <c r="A50" s="223" t="s">
        <v>280</v>
      </c>
      <c r="B50" s="126">
        <v>101</v>
      </c>
      <c r="C50" s="370"/>
      <c r="D50" s="371"/>
      <c r="E50" s="371"/>
      <c r="F50" s="371"/>
      <c r="G50" s="371"/>
      <c r="H50" s="371"/>
      <c r="I50" s="371"/>
      <c r="J50" s="371"/>
      <c r="K50" s="371"/>
      <c r="L50" s="371"/>
      <c r="M50" s="371"/>
      <c r="N50" s="371"/>
      <c r="O50" s="371"/>
      <c r="P50" s="371"/>
      <c r="Q50" s="371"/>
      <c r="R50" s="361"/>
      <c r="S50" s="361">
        <f>SUM(C50:R50)</f>
        <v>0</v>
      </c>
      <c r="T50" s="101"/>
      <c r="U50" s="101"/>
      <c r="V50" s="101"/>
      <c r="W50" s="101"/>
      <c r="X50" s="101"/>
      <c r="Y50" s="101"/>
      <c r="Z50" s="101"/>
    </row>
    <row r="51" spans="1:26" ht="12.75" customHeight="1">
      <c r="A51" s="223" t="s">
        <v>272</v>
      </c>
      <c r="B51" s="126">
        <v>150</v>
      </c>
      <c r="C51" s="358"/>
      <c r="D51" s="359"/>
      <c r="E51" s="359"/>
      <c r="F51" s="359"/>
      <c r="G51" s="359"/>
      <c r="H51" s="359"/>
      <c r="I51" s="359"/>
      <c r="J51" s="359"/>
      <c r="K51" s="359"/>
      <c r="L51" s="359"/>
      <c r="M51" s="359"/>
      <c r="N51" s="359"/>
      <c r="O51" s="359"/>
      <c r="P51" s="359"/>
      <c r="Q51" s="359"/>
      <c r="R51" s="360"/>
      <c r="S51" s="361"/>
      <c r="T51" s="101"/>
      <c r="U51" s="101"/>
      <c r="V51" s="101"/>
      <c r="W51" s="101"/>
      <c r="X51" s="101"/>
      <c r="Y51" s="101"/>
      <c r="Z51" s="101"/>
    </row>
    <row r="52" spans="1:26" ht="12.75" customHeight="1">
      <c r="A52" s="223" t="s">
        <v>276</v>
      </c>
      <c r="B52" s="126">
        <v>201</v>
      </c>
      <c r="C52" s="358"/>
      <c r="D52" s="359"/>
      <c r="E52" s="359"/>
      <c r="F52" s="359"/>
      <c r="G52" s="359"/>
      <c r="H52" s="359"/>
      <c r="I52" s="359"/>
      <c r="J52" s="359"/>
      <c r="K52" s="359"/>
      <c r="L52" s="359"/>
      <c r="M52" s="359"/>
      <c r="N52" s="359"/>
      <c r="O52" s="359"/>
      <c r="P52" s="359"/>
      <c r="Q52" s="359"/>
      <c r="R52" s="360"/>
      <c r="S52" s="361"/>
      <c r="T52" s="101"/>
      <c r="U52" s="101"/>
      <c r="V52" s="101"/>
      <c r="W52" s="101"/>
      <c r="X52" s="101"/>
      <c r="Y52" s="101"/>
      <c r="Z52" s="101"/>
    </row>
    <row r="53" spans="1:26" ht="12.75" customHeight="1">
      <c r="A53" s="223"/>
      <c r="B53" s="126">
        <v>202</v>
      </c>
      <c r="C53" s="358"/>
      <c r="D53" s="359"/>
      <c r="E53" s="359"/>
      <c r="F53" s="359"/>
      <c r="G53" s="359"/>
      <c r="H53" s="359"/>
      <c r="I53" s="359"/>
      <c r="J53" s="359"/>
      <c r="K53" s="359"/>
      <c r="L53" s="359"/>
      <c r="M53" s="359"/>
      <c r="N53" s="359"/>
      <c r="O53" s="359"/>
      <c r="P53" s="359"/>
      <c r="Q53" s="359"/>
      <c r="R53" s="360"/>
      <c r="S53" s="361"/>
      <c r="T53" s="101"/>
      <c r="U53" s="101"/>
      <c r="V53" s="101"/>
      <c r="W53" s="101"/>
      <c r="X53" s="101"/>
      <c r="Y53" s="101"/>
      <c r="Z53" s="101"/>
    </row>
    <row r="54" spans="1:26" ht="13.5" customHeight="1">
      <c r="A54" s="223"/>
      <c r="B54" s="126">
        <v>237</v>
      </c>
      <c r="C54" s="362"/>
      <c r="D54" s="363"/>
      <c r="E54" s="363"/>
      <c r="F54" s="363"/>
      <c r="G54" s="363"/>
      <c r="H54" s="363"/>
      <c r="I54" s="363"/>
      <c r="J54" s="363"/>
      <c r="K54" s="363"/>
      <c r="L54" s="363"/>
      <c r="M54" s="363"/>
      <c r="N54" s="363"/>
      <c r="O54" s="363"/>
      <c r="P54" s="363"/>
      <c r="Q54" s="363"/>
      <c r="R54" s="364"/>
      <c r="S54" s="365"/>
      <c r="T54" s="101"/>
      <c r="U54" s="101"/>
      <c r="V54" s="101"/>
      <c r="W54" s="101"/>
      <c r="X54" s="101"/>
      <c r="Y54" s="101"/>
      <c r="Z54" s="101"/>
    </row>
    <row r="55" spans="1:26" ht="12.75" customHeight="1">
      <c r="A55" s="224"/>
      <c r="B55" s="366" t="s">
        <v>183</v>
      </c>
      <c r="C55" s="367">
        <f t="shared" ref="C55:R55" si="7">SUM(C48:C54)</f>
        <v>0</v>
      </c>
      <c r="D55" s="368">
        <f t="shared" si="7"/>
        <v>0</v>
      </c>
      <c r="E55" s="368">
        <f t="shared" si="7"/>
        <v>0</v>
      </c>
      <c r="F55" s="368">
        <f t="shared" si="7"/>
        <v>0</v>
      </c>
      <c r="G55" s="368">
        <f t="shared" si="7"/>
        <v>0</v>
      </c>
      <c r="H55" s="368">
        <f t="shared" si="7"/>
        <v>0</v>
      </c>
      <c r="I55" s="368">
        <f t="shared" si="7"/>
        <v>0</v>
      </c>
      <c r="J55" s="368">
        <f t="shared" si="7"/>
        <v>0</v>
      </c>
      <c r="K55" s="368">
        <f t="shared" si="7"/>
        <v>0</v>
      </c>
      <c r="L55" s="368">
        <f t="shared" si="7"/>
        <v>0</v>
      </c>
      <c r="M55" s="368">
        <f t="shared" si="7"/>
        <v>0</v>
      </c>
      <c r="N55" s="368">
        <f t="shared" si="7"/>
        <v>0</v>
      </c>
      <c r="O55" s="368">
        <f t="shared" si="7"/>
        <v>0</v>
      </c>
      <c r="P55" s="368">
        <f t="shared" si="7"/>
        <v>0</v>
      </c>
      <c r="Q55" s="368">
        <f t="shared" si="7"/>
        <v>0</v>
      </c>
      <c r="R55" s="368">
        <f t="shared" si="7"/>
        <v>0</v>
      </c>
      <c r="S55" s="369">
        <f t="shared" ref="S55:S56" si="8">SUM(C55:R55)</f>
        <v>0</v>
      </c>
      <c r="T55" s="101"/>
      <c r="U55" s="101"/>
      <c r="V55" s="101"/>
      <c r="W55" s="101"/>
      <c r="X55" s="101"/>
      <c r="Y55" s="101"/>
      <c r="Z55" s="101"/>
    </row>
    <row r="56" spans="1:26" ht="12.75" customHeight="1">
      <c r="A56" s="222" t="s">
        <v>274</v>
      </c>
      <c r="B56" s="182">
        <v>30</v>
      </c>
      <c r="C56" s="372"/>
      <c r="D56" s="373"/>
      <c r="E56" s="373"/>
      <c r="F56" s="373"/>
      <c r="G56" s="373"/>
      <c r="H56" s="373"/>
      <c r="I56" s="373"/>
      <c r="J56" s="373"/>
      <c r="K56" s="373"/>
      <c r="L56" s="373"/>
      <c r="M56" s="373"/>
      <c r="N56" s="373"/>
      <c r="O56" s="373"/>
      <c r="P56" s="373"/>
      <c r="Q56" s="373"/>
      <c r="R56" s="374"/>
      <c r="S56" s="357">
        <f t="shared" si="8"/>
        <v>0</v>
      </c>
      <c r="T56" s="101"/>
      <c r="U56" s="101"/>
      <c r="V56" s="101"/>
      <c r="W56" s="101"/>
      <c r="X56" s="101"/>
      <c r="Y56" s="101"/>
      <c r="Z56" s="101"/>
    </row>
    <row r="57" spans="1:26" ht="12.75" customHeight="1">
      <c r="A57" s="223" t="s">
        <v>270</v>
      </c>
      <c r="B57" s="126">
        <v>41</v>
      </c>
      <c r="C57" s="358"/>
      <c r="D57" s="359"/>
      <c r="E57" s="359"/>
      <c r="F57" s="359"/>
      <c r="G57" s="359"/>
      <c r="H57" s="359"/>
      <c r="I57" s="359"/>
      <c r="J57" s="359"/>
      <c r="K57" s="359"/>
      <c r="L57" s="359"/>
      <c r="M57" s="359"/>
      <c r="N57" s="359"/>
      <c r="O57" s="359"/>
      <c r="P57" s="359"/>
      <c r="Q57" s="359"/>
      <c r="R57" s="360"/>
      <c r="S57" s="361"/>
      <c r="T57" s="101"/>
      <c r="U57" s="101"/>
      <c r="V57" s="101"/>
      <c r="W57" s="101"/>
      <c r="X57" s="101"/>
      <c r="Y57" s="101"/>
      <c r="Z57" s="101"/>
    </row>
    <row r="58" spans="1:26" ht="12" customHeight="1">
      <c r="A58" s="223" t="s">
        <v>275</v>
      </c>
      <c r="B58" s="126">
        <v>101</v>
      </c>
      <c r="C58" s="370"/>
      <c r="D58" s="371"/>
      <c r="E58" s="371"/>
      <c r="F58" s="371"/>
      <c r="G58" s="371"/>
      <c r="H58" s="371"/>
      <c r="I58" s="371"/>
      <c r="J58" s="371"/>
      <c r="K58" s="371"/>
      <c r="L58" s="371"/>
      <c r="M58" s="371"/>
      <c r="N58" s="371"/>
      <c r="O58" s="371"/>
      <c r="P58" s="371"/>
      <c r="Q58" s="371"/>
      <c r="R58" s="361"/>
      <c r="S58" s="361">
        <f>SUM(C58:R58)</f>
        <v>0</v>
      </c>
      <c r="T58" s="101"/>
      <c r="U58" s="101"/>
      <c r="V58" s="101"/>
      <c r="W58" s="101"/>
      <c r="X58" s="101"/>
      <c r="Y58" s="101"/>
      <c r="Z58" s="101"/>
    </row>
    <row r="59" spans="1:26" ht="12.75" customHeight="1">
      <c r="A59" s="223" t="s">
        <v>272</v>
      </c>
      <c r="B59" s="126">
        <v>150</v>
      </c>
      <c r="C59" s="358"/>
      <c r="D59" s="359"/>
      <c r="E59" s="359"/>
      <c r="F59" s="359"/>
      <c r="G59" s="359"/>
      <c r="H59" s="359"/>
      <c r="I59" s="359"/>
      <c r="J59" s="359"/>
      <c r="K59" s="359"/>
      <c r="L59" s="359"/>
      <c r="M59" s="359"/>
      <c r="N59" s="359"/>
      <c r="O59" s="359"/>
      <c r="P59" s="359"/>
      <c r="Q59" s="359"/>
      <c r="R59" s="360"/>
      <c r="S59" s="361"/>
      <c r="T59" s="101"/>
      <c r="U59" s="101"/>
      <c r="V59" s="101"/>
      <c r="W59" s="101"/>
      <c r="X59" s="101"/>
      <c r="Y59" s="101"/>
      <c r="Z59" s="101"/>
    </row>
    <row r="60" spans="1:26" ht="12.75" customHeight="1">
      <c r="A60" s="223" t="s">
        <v>281</v>
      </c>
      <c r="B60" s="126">
        <v>201</v>
      </c>
      <c r="C60" s="358"/>
      <c r="D60" s="359"/>
      <c r="E60" s="359"/>
      <c r="F60" s="359"/>
      <c r="G60" s="359"/>
      <c r="H60" s="359"/>
      <c r="I60" s="359"/>
      <c r="J60" s="359"/>
      <c r="K60" s="359"/>
      <c r="L60" s="359"/>
      <c r="M60" s="359"/>
      <c r="N60" s="359"/>
      <c r="O60" s="359"/>
      <c r="P60" s="359"/>
      <c r="Q60" s="359"/>
      <c r="R60" s="360"/>
      <c r="S60" s="361"/>
      <c r="T60" s="101"/>
      <c r="U60" s="101"/>
      <c r="V60" s="101"/>
      <c r="W60" s="101"/>
      <c r="X60" s="101"/>
      <c r="Y60" s="101"/>
      <c r="Z60" s="101"/>
    </row>
    <row r="61" spans="1:26" ht="12.75" customHeight="1">
      <c r="A61" s="223"/>
      <c r="B61" s="126">
        <v>202</v>
      </c>
      <c r="C61" s="358"/>
      <c r="D61" s="359"/>
      <c r="E61" s="359"/>
      <c r="F61" s="359"/>
      <c r="G61" s="359"/>
      <c r="H61" s="359"/>
      <c r="I61" s="359"/>
      <c r="J61" s="359"/>
      <c r="K61" s="359"/>
      <c r="L61" s="359"/>
      <c r="M61" s="359"/>
      <c r="N61" s="359"/>
      <c r="O61" s="359"/>
      <c r="P61" s="359"/>
      <c r="Q61" s="359"/>
      <c r="R61" s="360"/>
      <c r="S61" s="361"/>
      <c r="T61" s="101"/>
      <c r="U61" s="101"/>
      <c r="V61" s="101"/>
      <c r="W61" s="101"/>
      <c r="X61" s="101"/>
      <c r="Y61" s="101"/>
      <c r="Z61" s="101"/>
    </row>
    <row r="62" spans="1:26" ht="13.5" customHeight="1">
      <c r="A62" s="223"/>
      <c r="B62" s="126">
        <v>237</v>
      </c>
      <c r="C62" s="362"/>
      <c r="D62" s="363"/>
      <c r="E62" s="363"/>
      <c r="F62" s="363"/>
      <c r="G62" s="363"/>
      <c r="H62" s="363"/>
      <c r="I62" s="363"/>
      <c r="J62" s="363"/>
      <c r="K62" s="363"/>
      <c r="L62" s="363"/>
      <c r="M62" s="363"/>
      <c r="N62" s="363"/>
      <c r="O62" s="363"/>
      <c r="P62" s="363"/>
      <c r="Q62" s="363"/>
      <c r="R62" s="364"/>
      <c r="S62" s="365"/>
      <c r="T62" s="101"/>
      <c r="U62" s="101"/>
      <c r="V62" s="101"/>
      <c r="W62" s="101"/>
      <c r="X62" s="101"/>
      <c r="Y62" s="101"/>
      <c r="Z62" s="101"/>
    </row>
    <row r="63" spans="1:26" ht="12.75" customHeight="1">
      <c r="A63" s="224"/>
      <c r="B63" s="366" t="s">
        <v>183</v>
      </c>
      <c r="C63" s="367">
        <f t="shared" ref="C63:R63" si="9">SUM(C56:C62)</f>
        <v>0</v>
      </c>
      <c r="D63" s="368">
        <f t="shared" si="9"/>
        <v>0</v>
      </c>
      <c r="E63" s="368">
        <f t="shared" si="9"/>
        <v>0</v>
      </c>
      <c r="F63" s="368">
        <f t="shared" si="9"/>
        <v>0</v>
      </c>
      <c r="G63" s="368">
        <f t="shared" si="9"/>
        <v>0</v>
      </c>
      <c r="H63" s="368">
        <f t="shared" si="9"/>
        <v>0</v>
      </c>
      <c r="I63" s="368">
        <f t="shared" si="9"/>
        <v>0</v>
      </c>
      <c r="J63" s="368">
        <f t="shared" si="9"/>
        <v>0</v>
      </c>
      <c r="K63" s="368">
        <f t="shared" si="9"/>
        <v>0</v>
      </c>
      <c r="L63" s="368">
        <f t="shared" si="9"/>
        <v>0</v>
      </c>
      <c r="M63" s="368">
        <f t="shared" si="9"/>
        <v>0</v>
      </c>
      <c r="N63" s="368">
        <f t="shared" si="9"/>
        <v>0</v>
      </c>
      <c r="O63" s="368">
        <f t="shared" si="9"/>
        <v>0</v>
      </c>
      <c r="P63" s="368">
        <f t="shared" si="9"/>
        <v>0</v>
      </c>
      <c r="Q63" s="368">
        <f t="shared" si="9"/>
        <v>0</v>
      </c>
      <c r="R63" s="368">
        <f t="shared" si="9"/>
        <v>0</v>
      </c>
      <c r="S63" s="369">
        <f t="shared" ref="S63:S64" si="10">SUM(C63:R63)</f>
        <v>0</v>
      </c>
      <c r="T63" s="101"/>
      <c r="U63" s="101"/>
      <c r="V63" s="101"/>
      <c r="W63" s="101"/>
      <c r="X63" s="101"/>
      <c r="Y63" s="101"/>
      <c r="Z63" s="101"/>
    </row>
    <row r="64" spans="1:26" ht="12" customHeight="1">
      <c r="A64" s="222" t="s">
        <v>277</v>
      </c>
      <c r="B64" s="182">
        <v>30</v>
      </c>
      <c r="C64" s="375"/>
      <c r="D64" s="376"/>
      <c r="E64" s="376"/>
      <c r="F64" s="376"/>
      <c r="G64" s="376"/>
      <c r="H64" s="376"/>
      <c r="I64" s="376"/>
      <c r="J64" s="376"/>
      <c r="K64" s="376"/>
      <c r="L64" s="376"/>
      <c r="M64" s="376"/>
      <c r="N64" s="376"/>
      <c r="O64" s="376"/>
      <c r="P64" s="376"/>
      <c r="Q64" s="376"/>
      <c r="R64" s="377"/>
      <c r="S64" s="357">
        <f t="shared" si="10"/>
        <v>0</v>
      </c>
      <c r="T64" s="101"/>
      <c r="U64" s="101"/>
      <c r="V64" s="101"/>
      <c r="W64" s="101"/>
      <c r="X64" s="101"/>
      <c r="Y64" s="101"/>
      <c r="Z64" s="101"/>
    </row>
    <row r="65" spans="1:26" ht="12" customHeight="1">
      <c r="A65" s="223" t="s">
        <v>270</v>
      </c>
      <c r="B65" s="126">
        <v>41</v>
      </c>
      <c r="C65" s="378"/>
      <c r="D65" s="379"/>
      <c r="E65" s="379"/>
      <c r="F65" s="379"/>
      <c r="G65" s="379"/>
      <c r="H65" s="379"/>
      <c r="I65" s="379"/>
      <c r="J65" s="379"/>
      <c r="K65" s="379"/>
      <c r="L65" s="379"/>
      <c r="M65" s="379"/>
      <c r="N65" s="379"/>
      <c r="O65" s="379"/>
      <c r="P65" s="379"/>
      <c r="Q65" s="379"/>
      <c r="R65" s="380"/>
      <c r="S65" s="361"/>
      <c r="T65" s="101"/>
      <c r="U65" s="101"/>
      <c r="V65" s="101"/>
      <c r="W65" s="101"/>
      <c r="X65" s="101"/>
      <c r="Y65" s="101"/>
      <c r="Z65" s="101"/>
    </row>
    <row r="66" spans="1:26" ht="12" customHeight="1">
      <c r="A66" s="223" t="s">
        <v>275</v>
      </c>
      <c r="B66" s="126">
        <v>101</v>
      </c>
      <c r="C66" s="378"/>
      <c r="D66" s="379"/>
      <c r="E66" s="379"/>
      <c r="F66" s="379"/>
      <c r="G66" s="379"/>
      <c r="H66" s="379"/>
      <c r="I66" s="379"/>
      <c r="J66" s="379"/>
      <c r="K66" s="379"/>
      <c r="L66" s="379"/>
      <c r="M66" s="379"/>
      <c r="N66" s="379"/>
      <c r="O66" s="379"/>
      <c r="P66" s="379"/>
      <c r="Q66" s="379"/>
      <c r="R66" s="380"/>
      <c r="S66" s="361">
        <f>SUM(C66:R66)</f>
        <v>0</v>
      </c>
      <c r="T66" s="101"/>
      <c r="U66" s="101"/>
      <c r="V66" s="101"/>
      <c r="W66" s="101"/>
      <c r="X66" s="101"/>
      <c r="Y66" s="101"/>
      <c r="Z66" s="101"/>
    </row>
    <row r="67" spans="1:26" ht="12" customHeight="1">
      <c r="A67" s="223" t="s">
        <v>272</v>
      </c>
      <c r="B67" s="126">
        <v>150</v>
      </c>
      <c r="C67" s="378"/>
      <c r="D67" s="379"/>
      <c r="E67" s="379"/>
      <c r="F67" s="379"/>
      <c r="G67" s="379"/>
      <c r="H67" s="379"/>
      <c r="I67" s="379"/>
      <c r="J67" s="379"/>
      <c r="K67" s="379"/>
      <c r="L67" s="379"/>
      <c r="M67" s="379"/>
      <c r="N67" s="379"/>
      <c r="O67" s="379"/>
      <c r="P67" s="379"/>
      <c r="Q67" s="379"/>
      <c r="R67" s="380"/>
      <c r="S67" s="361"/>
      <c r="T67" s="101"/>
      <c r="U67" s="101"/>
      <c r="V67" s="101"/>
      <c r="W67" s="101"/>
      <c r="X67" s="101"/>
      <c r="Y67" s="101"/>
      <c r="Z67" s="101"/>
    </row>
    <row r="68" spans="1:26" ht="12" customHeight="1">
      <c r="A68" s="223" t="s">
        <v>281</v>
      </c>
      <c r="B68" s="126">
        <v>201</v>
      </c>
      <c r="C68" s="378"/>
      <c r="D68" s="379"/>
      <c r="E68" s="379"/>
      <c r="F68" s="379"/>
      <c r="G68" s="379"/>
      <c r="H68" s="379"/>
      <c r="I68" s="379"/>
      <c r="J68" s="379"/>
      <c r="K68" s="379"/>
      <c r="L68" s="379"/>
      <c r="M68" s="379"/>
      <c r="N68" s="379"/>
      <c r="O68" s="379"/>
      <c r="P68" s="379"/>
      <c r="Q68" s="379"/>
      <c r="R68" s="380"/>
      <c r="S68" s="361"/>
      <c r="T68" s="101"/>
      <c r="U68" s="101"/>
      <c r="V68" s="101"/>
      <c r="W68" s="101"/>
      <c r="X68" s="101"/>
      <c r="Y68" s="101"/>
      <c r="Z68" s="101"/>
    </row>
    <row r="69" spans="1:26" ht="12.75" customHeight="1">
      <c r="A69" s="223"/>
      <c r="B69" s="126">
        <v>202</v>
      </c>
      <c r="C69" s="358"/>
      <c r="D69" s="359"/>
      <c r="E69" s="359"/>
      <c r="F69" s="359"/>
      <c r="G69" s="359"/>
      <c r="H69" s="359"/>
      <c r="I69" s="359"/>
      <c r="J69" s="359"/>
      <c r="K69" s="359"/>
      <c r="L69" s="359"/>
      <c r="M69" s="359"/>
      <c r="N69" s="359"/>
      <c r="O69" s="359"/>
      <c r="P69" s="359"/>
      <c r="Q69" s="359"/>
      <c r="R69" s="360"/>
      <c r="S69" s="361"/>
      <c r="T69" s="101"/>
      <c r="U69" s="101"/>
      <c r="V69" s="101"/>
      <c r="W69" s="101"/>
      <c r="X69" s="101"/>
      <c r="Y69" s="101"/>
      <c r="Z69" s="101"/>
    </row>
    <row r="70" spans="1:26" ht="13.5" customHeight="1">
      <c r="A70" s="223"/>
      <c r="B70" s="126">
        <v>237</v>
      </c>
      <c r="C70" s="362"/>
      <c r="D70" s="363"/>
      <c r="E70" s="363"/>
      <c r="F70" s="363"/>
      <c r="G70" s="363"/>
      <c r="H70" s="363"/>
      <c r="I70" s="363"/>
      <c r="J70" s="363"/>
      <c r="K70" s="363"/>
      <c r="L70" s="363"/>
      <c r="M70" s="363"/>
      <c r="N70" s="363"/>
      <c r="O70" s="363"/>
      <c r="P70" s="363"/>
      <c r="Q70" s="363"/>
      <c r="R70" s="364"/>
      <c r="S70" s="365"/>
      <c r="T70" s="101"/>
      <c r="U70" s="101"/>
      <c r="V70" s="101"/>
      <c r="W70" s="101"/>
      <c r="X70" s="101"/>
      <c r="Y70" s="101"/>
      <c r="Z70" s="101"/>
    </row>
    <row r="71" spans="1:26" ht="12.75" customHeight="1">
      <c r="A71" s="224"/>
      <c r="B71" s="366" t="s">
        <v>183</v>
      </c>
      <c r="C71" s="367">
        <f t="shared" ref="C71:R71" si="11">SUM(C64:C70)</f>
        <v>0</v>
      </c>
      <c r="D71" s="368">
        <f t="shared" si="11"/>
        <v>0</v>
      </c>
      <c r="E71" s="368">
        <f t="shared" si="11"/>
        <v>0</v>
      </c>
      <c r="F71" s="368">
        <f t="shared" si="11"/>
        <v>0</v>
      </c>
      <c r="G71" s="368">
        <f t="shared" si="11"/>
        <v>0</v>
      </c>
      <c r="H71" s="368">
        <f t="shared" si="11"/>
        <v>0</v>
      </c>
      <c r="I71" s="368">
        <f t="shared" si="11"/>
        <v>0</v>
      </c>
      <c r="J71" s="368">
        <f t="shared" si="11"/>
        <v>0</v>
      </c>
      <c r="K71" s="368">
        <f t="shared" si="11"/>
        <v>0</v>
      </c>
      <c r="L71" s="368">
        <f t="shared" si="11"/>
        <v>0</v>
      </c>
      <c r="M71" s="368">
        <f t="shared" si="11"/>
        <v>0</v>
      </c>
      <c r="N71" s="368">
        <f t="shared" si="11"/>
        <v>0</v>
      </c>
      <c r="O71" s="368">
        <f t="shared" si="11"/>
        <v>0</v>
      </c>
      <c r="P71" s="368">
        <f t="shared" si="11"/>
        <v>0</v>
      </c>
      <c r="Q71" s="368">
        <f t="shared" si="11"/>
        <v>0</v>
      </c>
      <c r="R71" s="368">
        <f t="shared" si="11"/>
        <v>0</v>
      </c>
      <c r="S71" s="369">
        <f>SUM(C71:R71)</f>
        <v>0</v>
      </c>
      <c r="T71" s="101"/>
      <c r="U71" s="101"/>
      <c r="V71" s="101"/>
      <c r="W71" s="101"/>
      <c r="X71" s="101"/>
      <c r="Y71" s="101"/>
      <c r="Z71" s="101"/>
    </row>
    <row r="72" spans="1:26" ht="12.75" customHeight="1">
      <c r="A72" s="222" t="s">
        <v>274</v>
      </c>
      <c r="B72" s="182">
        <v>30</v>
      </c>
      <c r="C72" s="372"/>
      <c r="D72" s="373"/>
      <c r="E72" s="373"/>
      <c r="F72" s="373"/>
      <c r="G72" s="373"/>
      <c r="H72" s="373"/>
      <c r="I72" s="373"/>
      <c r="J72" s="373"/>
      <c r="K72" s="373"/>
      <c r="L72" s="373"/>
      <c r="M72" s="373"/>
      <c r="N72" s="373"/>
      <c r="O72" s="373"/>
      <c r="P72" s="373"/>
      <c r="Q72" s="373"/>
      <c r="R72" s="374"/>
      <c r="S72" s="357"/>
      <c r="T72" s="101"/>
      <c r="U72" s="101"/>
      <c r="V72" s="101"/>
      <c r="W72" s="101"/>
      <c r="X72" s="101"/>
      <c r="Y72" s="101"/>
      <c r="Z72" s="101"/>
    </row>
    <row r="73" spans="1:26" ht="12.75" customHeight="1">
      <c r="A73" s="223" t="s">
        <v>270</v>
      </c>
      <c r="B73" s="126">
        <v>41</v>
      </c>
      <c r="C73" s="358"/>
      <c r="D73" s="359"/>
      <c r="E73" s="359"/>
      <c r="F73" s="359"/>
      <c r="G73" s="359"/>
      <c r="H73" s="359"/>
      <c r="I73" s="359"/>
      <c r="J73" s="359"/>
      <c r="K73" s="359"/>
      <c r="L73" s="359"/>
      <c r="M73" s="359"/>
      <c r="N73" s="359"/>
      <c r="O73" s="359"/>
      <c r="P73" s="359"/>
      <c r="Q73" s="359"/>
      <c r="R73" s="360"/>
      <c r="S73" s="361"/>
      <c r="T73" s="101"/>
      <c r="U73" s="101"/>
      <c r="V73" s="101"/>
      <c r="W73" s="101"/>
      <c r="X73" s="101"/>
      <c r="Y73" s="101"/>
      <c r="Z73" s="101"/>
    </row>
    <row r="74" spans="1:26" ht="12" customHeight="1">
      <c r="A74" s="223" t="s">
        <v>275</v>
      </c>
      <c r="B74" s="126">
        <v>101</v>
      </c>
      <c r="C74" s="370"/>
      <c r="D74" s="371"/>
      <c r="E74" s="371"/>
      <c r="F74" s="371"/>
      <c r="G74" s="371"/>
      <c r="H74" s="371"/>
      <c r="I74" s="371"/>
      <c r="J74" s="371"/>
      <c r="K74" s="371"/>
      <c r="L74" s="371"/>
      <c r="M74" s="371"/>
      <c r="N74" s="371"/>
      <c r="O74" s="371"/>
      <c r="P74" s="371"/>
      <c r="Q74" s="371"/>
      <c r="R74" s="361"/>
      <c r="S74" s="361">
        <f>SUM(C74:R74)</f>
        <v>0</v>
      </c>
      <c r="T74" s="101"/>
      <c r="U74" s="101"/>
      <c r="V74" s="101"/>
      <c r="W74" s="101"/>
      <c r="X74" s="101"/>
      <c r="Y74" s="101"/>
      <c r="Z74" s="101"/>
    </row>
    <row r="75" spans="1:26" ht="12.75" customHeight="1">
      <c r="A75" s="223" t="s">
        <v>272</v>
      </c>
      <c r="B75" s="126">
        <v>150</v>
      </c>
      <c r="C75" s="358"/>
      <c r="D75" s="359"/>
      <c r="E75" s="359"/>
      <c r="F75" s="359"/>
      <c r="G75" s="359"/>
      <c r="H75" s="359"/>
      <c r="I75" s="359"/>
      <c r="J75" s="359"/>
      <c r="K75" s="359"/>
      <c r="L75" s="359"/>
      <c r="M75" s="359"/>
      <c r="N75" s="359"/>
      <c r="O75" s="359"/>
      <c r="P75" s="359"/>
      <c r="Q75" s="359"/>
      <c r="R75" s="360"/>
      <c r="S75" s="361"/>
      <c r="T75" s="101"/>
      <c r="U75" s="101"/>
      <c r="V75" s="101"/>
      <c r="W75" s="101"/>
      <c r="X75" s="101"/>
      <c r="Y75" s="101"/>
      <c r="Z75" s="101"/>
    </row>
    <row r="76" spans="1:26" ht="12.75" customHeight="1">
      <c r="A76" s="223" t="s">
        <v>282</v>
      </c>
      <c r="B76" s="126">
        <v>201</v>
      </c>
      <c r="C76" s="358"/>
      <c r="D76" s="359"/>
      <c r="E76" s="359"/>
      <c r="F76" s="359"/>
      <c r="G76" s="359"/>
      <c r="H76" s="359"/>
      <c r="I76" s="359"/>
      <c r="J76" s="359"/>
      <c r="K76" s="359"/>
      <c r="L76" s="359"/>
      <c r="M76" s="359"/>
      <c r="N76" s="359"/>
      <c r="O76" s="359"/>
      <c r="P76" s="359"/>
      <c r="Q76" s="359"/>
      <c r="R76" s="360"/>
      <c r="S76" s="361"/>
      <c r="T76" s="101"/>
      <c r="U76" s="101"/>
      <c r="V76" s="101"/>
      <c r="W76" s="101"/>
      <c r="X76" s="101"/>
      <c r="Y76" s="101"/>
      <c r="Z76" s="101"/>
    </row>
    <row r="77" spans="1:26" ht="12.75" customHeight="1">
      <c r="A77" s="223"/>
      <c r="B77" s="126">
        <v>202</v>
      </c>
      <c r="C77" s="358"/>
      <c r="D77" s="359"/>
      <c r="E77" s="359"/>
      <c r="F77" s="359"/>
      <c r="G77" s="359"/>
      <c r="H77" s="359"/>
      <c r="I77" s="359"/>
      <c r="J77" s="359"/>
      <c r="K77" s="359"/>
      <c r="L77" s="359"/>
      <c r="M77" s="359"/>
      <c r="N77" s="359"/>
      <c r="O77" s="359"/>
      <c r="P77" s="359"/>
      <c r="Q77" s="359"/>
      <c r="R77" s="360"/>
      <c r="S77" s="361"/>
      <c r="T77" s="101"/>
      <c r="U77" s="101"/>
      <c r="V77" s="101"/>
      <c r="W77" s="101"/>
      <c r="X77" s="101"/>
      <c r="Y77" s="101"/>
      <c r="Z77" s="101"/>
    </row>
    <row r="78" spans="1:26" ht="13.5" customHeight="1">
      <c r="A78" s="223"/>
      <c r="B78" s="126">
        <v>237</v>
      </c>
      <c r="C78" s="362"/>
      <c r="D78" s="363"/>
      <c r="E78" s="363"/>
      <c r="F78" s="363"/>
      <c r="G78" s="363"/>
      <c r="H78" s="363"/>
      <c r="I78" s="363"/>
      <c r="J78" s="363"/>
      <c r="K78" s="363"/>
      <c r="L78" s="363"/>
      <c r="M78" s="363"/>
      <c r="N78" s="363"/>
      <c r="O78" s="363"/>
      <c r="P78" s="363"/>
      <c r="Q78" s="363"/>
      <c r="R78" s="364"/>
      <c r="S78" s="365"/>
      <c r="T78" s="101"/>
      <c r="U78" s="101"/>
      <c r="V78" s="101"/>
      <c r="W78" s="101"/>
      <c r="X78" s="101"/>
      <c r="Y78" s="101"/>
      <c r="Z78" s="101"/>
    </row>
    <row r="79" spans="1:26" ht="12" customHeight="1">
      <c r="A79" s="224"/>
      <c r="B79" s="366" t="s">
        <v>183</v>
      </c>
      <c r="C79" s="367">
        <f t="shared" ref="C79:R79" si="12">SUM(C72:C78)</f>
        <v>0</v>
      </c>
      <c r="D79" s="368">
        <f t="shared" si="12"/>
        <v>0</v>
      </c>
      <c r="E79" s="368">
        <f t="shared" si="12"/>
        <v>0</v>
      </c>
      <c r="F79" s="368">
        <f t="shared" si="12"/>
        <v>0</v>
      </c>
      <c r="G79" s="368">
        <f t="shared" si="12"/>
        <v>0</v>
      </c>
      <c r="H79" s="368">
        <f t="shared" si="12"/>
        <v>0</v>
      </c>
      <c r="I79" s="368">
        <f t="shared" si="12"/>
        <v>0</v>
      </c>
      <c r="J79" s="368">
        <f t="shared" si="12"/>
        <v>0</v>
      </c>
      <c r="K79" s="368">
        <f t="shared" si="12"/>
        <v>0</v>
      </c>
      <c r="L79" s="368">
        <f t="shared" si="12"/>
        <v>0</v>
      </c>
      <c r="M79" s="368">
        <f t="shared" si="12"/>
        <v>0</v>
      </c>
      <c r="N79" s="368">
        <f t="shared" si="12"/>
        <v>0</v>
      </c>
      <c r="O79" s="368">
        <f t="shared" si="12"/>
        <v>0</v>
      </c>
      <c r="P79" s="368">
        <f t="shared" si="12"/>
        <v>0</v>
      </c>
      <c r="Q79" s="368">
        <f t="shared" si="12"/>
        <v>0</v>
      </c>
      <c r="R79" s="368">
        <f t="shared" si="12"/>
        <v>0</v>
      </c>
      <c r="S79" s="369">
        <f>SUM(C79:R79)</f>
        <v>0</v>
      </c>
      <c r="T79" s="101"/>
      <c r="U79" s="101"/>
      <c r="V79" s="101"/>
      <c r="W79" s="101"/>
      <c r="X79" s="101"/>
      <c r="Y79" s="101"/>
      <c r="Z79" s="101"/>
    </row>
    <row r="80" spans="1:26" ht="12" customHeight="1">
      <c r="A80" s="222" t="s">
        <v>277</v>
      </c>
      <c r="B80" s="182">
        <v>30</v>
      </c>
      <c r="C80" s="182"/>
      <c r="D80" s="117"/>
      <c r="E80" s="117"/>
      <c r="F80" s="117"/>
      <c r="G80" s="117"/>
      <c r="H80" s="117"/>
      <c r="I80" s="117"/>
      <c r="J80" s="117"/>
      <c r="K80" s="117"/>
      <c r="L80" s="117"/>
      <c r="M80" s="117"/>
      <c r="N80" s="117"/>
      <c r="O80" s="117"/>
      <c r="P80" s="117"/>
      <c r="Q80" s="117"/>
      <c r="R80" s="117"/>
      <c r="S80" s="222"/>
      <c r="T80" s="101"/>
      <c r="U80" s="101"/>
      <c r="V80" s="101"/>
      <c r="W80" s="101"/>
      <c r="X80" s="101"/>
      <c r="Y80" s="101"/>
      <c r="Z80" s="101"/>
    </row>
    <row r="81" spans="1:26" ht="12" customHeight="1">
      <c r="A81" s="223" t="s">
        <v>270</v>
      </c>
      <c r="B81" s="126">
        <v>41</v>
      </c>
      <c r="C81" s="126"/>
      <c r="D81" s="101"/>
      <c r="E81" s="101"/>
      <c r="F81" s="101"/>
      <c r="G81" s="101"/>
      <c r="H81" s="101"/>
      <c r="I81" s="101"/>
      <c r="J81" s="101"/>
      <c r="K81" s="101"/>
      <c r="L81" s="101"/>
      <c r="M81" s="101"/>
      <c r="N81" s="101"/>
      <c r="O81" s="101"/>
      <c r="P81" s="101"/>
      <c r="Q81" s="101"/>
      <c r="R81" s="101"/>
      <c r="S81" s="223"/>
      <c r="T81" s="101"/>
      <c r="U81" s="101"/>
      <c r="V81" s="101"/>
      <c r="W81" s="101"/>
      <c r="X81" s="101"/>
      <c r="Y81" s="101"/>
      <c r="Z81" s="101"/>
    </row>
    <row r="82" spans="1:26" ht="12" customHeight="1">
      <c r="A82" s="223" t="s">
        <v>275</v>
      </c>
      <c r="B82" s="126">
        <v>101</v>
      </c>
      <c r="C82" s="126"/>
      <c r="D82" s="101"/>
      <c r="E82" s="101"/>
      <c r="F82" s="101"/>
      <c r="G82" s="101"/>
      <c r="H82" s="101"/>
      <c r="I82" s="101"/>
      <c r="J82" s="101"/>
      <c r="K82" s="101"/>
      <c r="L82" s="101"/>
      <c r="M82" s="101"/>
      <c r="N82" s="101"/>
      <c r="O82" s="101"/>
      <c r="P82" s="101"/>
      <c r="Q82" s="101"/>
      <c r="R82" s="101"/>
      <c r="S82" s="223">
        <f>SUM(C82:R82)</f>
        <v>0</v>
      </c>
      <c r="T82" s="101"/>
      <c r="U82" s="101"/>
      <c r="V82" s="101"/>
      <c r="W82" s="101"/>
      <c r="X82" s="101"/>
      <c r="Y82" s="101"/>
      <c r="Z82" s="101"/>
    </row>
    <row r="83" spans="1:26" ht="12" customHeight="1">
      <c r="A83" s="223" t="s">
        <v>272</v>
      </c>
      <c r="B83" s="126">
        <v>150</v>
      </c>
      <c r="C83" s="126"/>
      <c r="D83" s="101"/>
      <c r="E83" s="101"/>
      <c r="F83" s="101"/>
      <c r="G83" s="101"/>
      <c r="H83" s="101"/>
      <c r="I83" s="101"/>
      <c r="J83" s="101"/>
      <c r="K83" s="101"/>
      <c r="L83" s="101"/>
      <c r="M83" s="101"/>
      <c r="N83" s="101"/>
      <c r="O83" s="101"/>
      <c r="P83" s="101"/>
      <c r="Q83" s="101"/>
      <c r="R83" s="101"/>
      <c r="S83" s="223"/>
      <c r="T83" s="101"/>
      <c r="U83" s="101"/>
      <c r="V83" s="101"/>
      <c r="W83" s="101"/>
      <c r="X83" s="101"/>
      <c r="Y83" s="101"/>
      <c r="Z83" s="101"/>
    </row>
    <row r="84" spans="1:26" ht="12" customHeight="1">
      <c r="A84" s="223" t="s">
        <v>282</v>
      </c>
      <c r="B84" s="126">
        <v>201</v>
      </c>
      <c r="C84" s="126"/>
      <c r="D84" s="101"/>
      <c r="E84" s="101"/>
      <c r="F84" s="101"/>
      <c r="G84" s="101"/>
      <c r="H84" s="101"/>
      <c r="I84" s="101"/>
      <c r="J84" s="101"/>
      <c r="K84" s="101"/>
      <c r="L84" s="101"/>
      <c r="M84" s="101"/>
      <c r="N84" s="101"/>
      <c r="O84" s="101"/>
      <c r="P84" s="101"/>
      <c r="Q84" s="101"/>
      <c r="R84" s="101"/>
      <c r="S84" s="223"/>
      <c r="T84" s="101"/>
      <c r="U84" s="101"/>
      <c r="V84" s="101"/>
      <c r="W84" s="101"/>
      <c r="X84" s="101"/>
      <c r="Y84" s="101"/>
      <c r="Z84" s="101"/>
    </row>
    <row r="85" spans="1:26" ht="12" customHeight="1">
      <c r="A85" s="223"/>
      <c r="B85" s="126">
        <v>202</v>
      </c>
      <c r="C85" s="126"/>
      <c r="D85" s="101"/>
      <c r="E85" s="101"/>
      <c r="F85" s="101"/>
      <c r="G85" s="101"/>
      <c r="H85" s="101"/>
      <c r="I85" s="101"/>
      <c r="J85" s="101"/>
      <c r="K85" s="101"/>
      <c r="L85" s="101"/>
      <c r="M85" s="101"/>
      <c r="N85" s="101"/>
      <c r="O85" s="101"/>
      <c r="P85" s="101"/>
      <c r="Q85" s="101"/>
      <c r="R85" s="101"/>
      <c r="S85" s="223"/>
      <c r="T85" s="101"/>
      <c r="U85" s="101"/>
      <c r="V85" s="101"/>
      <c r="W85" s="101"/>
      <c r="X85" s="101"/>
      <c r="Y85" s="101"/>
      <c r="Z85" s="101"/>
    </row>
    <row r="86" spans="1:26" ht="12" customHeight="1">
      <c r="A86" s="223"/>
      <c r="B86" s="126">
        <v>237</v>
      </c>
      <c r="C86" s="126"/>
      <c r="D86" s="101"/>
      <c r="E86" s="101"/>
      <c r="F86" s="101"/>
      <c r="G86" s="101"/>
      <c r="H86" s="101"/>
      <c r="I86" s="101"/>
      <c r="J86" s="101"/>
      <c r="K86" s="101"/>
      <c r="L86" s="101"/>
      <c r="M86" s="101"/>
      <c r="N86" s="101"/>
      <c r="O86" s="101"/>
      <c r="P86" s="101"/>
      <c r="Q86" s="101"/>
      <c r="R86" s="101"/>
      <c r="S86" s="223"/>
      <c r="T86" s="101"/>
      <c r="U86" s="101"/>
      <c r="V86" s="101"/>
      <c r="W86" s="101"/>
      <c r="X86" s="101"/>
      <c r="Y86" s="101"/>
      <c r="Z86" s="101"/>
    </row>
    <row r="87" spans="1:26" ht="12" customHeight="1">
      <c r="A87" s="224"/>
      <c r="B87" s="366" t="s">
        <v>183</v>
      </c>
      <c r="C87" s="366">
        <f t="shared" ref="C87:R87" si="13">SUM(C80:C86)</f>
        <v>0</v>
      </c>
      <c r="D87" s="381">
        <f t="shared" si="13"/>
        <v>0</v>
      </c>
      <c r="E87" s="381">
        <f t="shared" si="13"/>
        <v>0</v>
      </c>
      <c r="F87" s="381">
        <f t="shared" si="13"/>
        <v>0</v>
      </c>
      <c r="G87" s="381">
        <f t="shared" si="13"/>
        <v>0</v>
      </c>
      <c r="H87" s="381">
        <f t="shared" si="13"/>
        <v>0</v>
      </c>
      <c r="I87" s="381">
        <f t="shared" si="13"/>
        <v>0</v>
      </c>
      <c r="J87" s="381">
        <f t="shared" si="13"/>
        <v>0</v>
      </c>
      <c r="K87" s="381">
        <f t="shared" si="13"/>
        <v>0</v>
      </c>
      <c r="L87" s="381">
        <f t="shared" si="13"/>
        <v>0</v>
      </c>
      <c r="M87" s="381">
        <f t="shared" si="13"/>
        <v>0</v>
      </c>
      <c r="N87" s="381">
        <f t="shared" si="13"/>
        <v>0</v>
      </c>
      <c r="O87" s="381">
        <f t="shared" si="13"/>
        <v>0</v>
      </c>
      <c r="P87" s="381">
        <f t="shared" si="13"/>
        <v>0</v>
      </c>
      <c r="Q87" s="381">
        <f t="shared" si="13"/>
        <v>0</v>
      </c>
      <c r="R87" s="381">
        <f t="shared" si="13"/>
        <v>0</v>
      </c>
      <c r="S87" s="382">
        <f>SUM(C87:R87)</f>
        <v>0</v>
      </c>
      <c r="T87" s="101"/>
      <c r="U87" s="101"/>
      <c r="V87" s="101"/>
      <c r="W87" s="101"/>
      <c r="X87" s="101"/>
      <c r="Y87" s="101"/>
      <c r="Z87" s="101"/>
    </row>
    <row r="88" spans="1:26" ht="12" customHeight="1">
      <c r="A88" s="222" t="s">
        <v>274</v>
      </c>
      <c r="B88" s="182">
        <v>30</v>
      </c>
      <c r="C88" s="182"/>
      <c r="D88" s="117"/>
      <c r="E88" s="117"/>
      <c r="F88" s="117"/>
      <c r="G88" s="117"/>
      <c r="H88" s="117"/>
      <c r="I88" s="117"/>
      <c r="J88" s="117"/>
      <c r="K88" s="117"/>
      <c r="L88" s="117"/>
      <c r="M88" s="117"/>
      <c r="N88" s="117"/>
      <c r="O88" s="117"/>
      <c r="P88" s="117"/>
      <c r="Q88" s="117"/>
      <c r="R88" s="117"/>
      <c r="S88" s="222"/>
      <c r="T88" s="101"/>
      <c r="U88" s="101"/>
      <c r="V88" s="101"/>
      <c r="W88" s="101"/>
      <c r="X88" s="101"/>
      <c r="Y88" s="101"/>
      <c r="Z88" s="101"/>
    </row>
    <row r="89" spans="1:26" ht="12" customHeight="1">
      <c r="A89" s="223" t="s">
        <v>270</v>
      </c>
      <c r="B89" s="126">
        <v>41</v>
      </c>
      <c r="C89" s="126"/>
      <c r="D89" s="101"/>
      <c r="E89" s="101"/>
      <c r="F89" s="101"/>
      <c r="G89" s="101"/>
      <c r="H89" s="101"/>
      <c r="I89" s="101"/>
      <c r="J89" s="101"/>
      <c r="K89" s="101"/>
      <c r="L89" s="101"/>
      <c r="M89" s="101"/>
      <c r="N89" s="101"/>
      <c r="O89" s="101"/>
      <c r="P89" s="101"/>
      <c r="Q89" s="101"/>
      <c r="R89" s="101"/>
      <c r="S89" s="223"/>
      <c r="T89" s="101"/>
      <c r="U89" s="101"/>
      <c r="V89" s="101"/>
      <c r="W89" s="101"/>
      <c r="X89" s="101"/>
      <c r="Y89" s="101"/>
      <c r="Z89" s="101"/>
    </row>
    <row r="90" spans="1:26" ht="12" customHeight="1">
      <c r="A90" s="223" t="s">
        <v>275</v>
      </c>
      <c r="B90" s="126">
        <v>101</v>
      </c>
      <c r="C90" s="126"/>
      <c r="D90" s="101"/>
      <c r="E90" s="101"/>
      <c r="F90" s="101"/>
      <c r="G90" s="101"/>
      <c r="H90" s="101"/>
      <c r="I90" s="101"/>
      <c r="J90" s="101"/>
      <c r="K90" s="101"/>
      <c r="L90" s="101"/>
      <c r="M90" s="101"/>
      <c r="N90" s="101"/>
      <c r="O90" s="101"/>
      <c r="P90" s="101"/>
      <c r="Q90" s="101"/>
      <c r="R90" s="101"/>
      <c r="S90" s="223">
        <f>SUM(C90:R90)</f>
        <v>0</v>
      </c>
      <c r="T90" s="101"/>
      <c r="U90" s="101"/>
      <c r="V90" s="101"/>
      <c r="W90" s="101"/>
      <c r="X90" s="101"/>
      <c r="Y90" s="101"/>
      <c r="Z90" s="101"/>
    </row>
    <row r="91" spans="1:26" ht="12" customHeight="1">
      <c r="A91" s="223" t="s">
        <v>272</v>
      </c>
      <c r="B91" s="126">
        <v>150</v>
      </c>
      <c r="C91" s="126"/>
      <c r="D91" s="101"/>
      <c r="E91" s="101"/>
      <c r="F91" s="101"/>
      <c r="G91" s="101"/>
      <c r="H91" s="101"/>
      <c r="I91" s="101"/>
      <c r="J91" s="101"/>
      <c r="K91" s="101"/>
      <c r="L91" s="101"/>
      <c r="M91" s="101"/>
      <c r="N91" s="101"/>
      <c r="O91" s="101"/>
      <c r="P91" s="101"/>
      <c r="Q91" s="101"/>
      <c r="R91" s="101"/>
      <c r="S91" s="223"/>
      <c r="T91" s="101"/>
      <c r="U91" s="101"/>
      <c r="V91" s="101"/>
      <c r="W91" s="101"/>
      <c r="X91" s="101"/>
      <c r="Y91" s="101"/>
      <c r="Z91" s="101"/>
    </row>
    <row r="92" spans="1:26" ht="12" customHeight="1">
      <c r="A92" s="223" t="s">
        <v>283</v>
      </c>
      <c r="B92" s="126">
        <v>201</v>
      </c>
      <c r="C92" s="126"/>
      <c r="D92" s="101"/>
      <c r="E92" s="101"/>
      <c r="F92" s="101"/>
      <c r="G92" s="101"/>
      <c r="H92" s="101"/>
      <c r="I92" s="101"/>
      <c r="J92" s="101"/>
      <c r="K92" s="101"/>
      <c r="L92" s="101"/>
      <c r="M92" s="101"/>
      <c r="N92" s="101"/>
      <c r="O92" s="101"/>
      <c r="P92" s="101"/>
      <c r="Q92" s="101"/>
      <c r="R92" s="101"/>
      <c r="S92" s="223"/>
      <c r="T92" s="101"/>
      <c r="U92" s="101"/>
      <c r="V92" s="101"/>
      <c r="W92" s="101"/>
      <c r="X92" s="101"/>
      <c r="Y92" s="101"/>
      <c r="Z92" s="101"/>
    </row>
    <row r="93" spans="1:26" ht="12" customHeight="1">
      <c r="A93" s="223"/>
      <c r="B93" s="126">
        <v>202</v>
      </c>
      <c r="C93" s="126"/>
      <c r="D93" s="101"/>
      <c r="E93" s="101"/>
      <c r="F93" s="101"/>
      <c r="G93" s="101"/>
      <c r="H93" s="101"/>
      <c r="I93" s="101"/>
      <c r="J93" s="101"/>
      <c r="K93" s="101"/>
      <c r="L93" s="101"/>
      <c r="M93" s="101"/>
      <c r="N93" s="101"/>
      <c r="O93" s="101"/>
      <c r="P93" s="101"/>
      <c r="Q93" s="101"/>
      <c r="R93" s="101"/>
      <c r="S93" s="223"/>
      <c r="T93" s="101"/>
      <c r="U93" s="101"/>
      <c r="V93" s="101"/>
      <c r="W93" s="101"/>
      <c r="X93" s="101"/>
      <c r="Y93" s="101"/>
      <c r="Z93" s="101"/>
    </row>
    <row r="94" spans="1:26" ht="12" customHeight="1">
      <c r="A94" s="223"/>
      <c r="B94" s="126">
        <v>237</v>
      </c>
      <c r="C94" s="126"/>
      <c r="D94" s="101"/>
      <c r="E94" s="101"/>
      <c r="F94" s="101"/>
      <c r="G94" s="101"/>
      <c r="H94" s="101"/>
      <c r="I94" s="101"/>
      <c r="J94" s="101"/>
      <c r="K94" s="101"/>
      <c r="L94" s="101"/>
      <c r="M94" s="101"/>
      <c r="N94" s="101"/>
      <c r="O94" s="101"/>
      <c r="P94" s="101"/>
      <c r="Q94" s="101"/>
      <c r="R94" s="101"/>
      <c r="S94" s="223"/>
      <c r="T94" s="101"/>
      <c r="U94" s="101"/>
      <c r="V94" s="101"/>
      <c r="W94" s="101"/>
      <c r="X94" s="101"/>
      <c r="Y94" s="101"/>
      <c r="Z94" s="101"/>
    </row>
    <row r="95" spans="1:26" ht="12" customHeight="1">
      <c r="A95" s="224"/>
      <c r="B95" s="366" t="s">
        <v>183</v>
      </c>
      <c r="C95" s="366">
        <f t="shared" ref="C95:R95" si="14">SUM(C88:C94)</f>
        <v>0</v>
      </c>
      <c r="D95" s="381">
        <f t="shared" si="14"/>
        <v>0</v>
      </c>
      <c r="E95" s="381">
        <f t="shared" si="14"/>
        <v>0</v>
      </c>
      <c r="F95" s="381">
        <f t="shared" si="14"/>
        <v>0</v>
      </c>
      <c r="G95" s="381">
        <f t="shared" si="14"/>
        <v>0</v>
      </c>
      <c r="H95" s="381">
        <f t="shared" si="14"/>
        <v>0</v>
      </c>
      <c r="I95" s="381">
        <f t="shared" si="14"/>
        <v>0</v>
      </c>
      <c r="J95" s="381">
        <f t="shared" si="14"/>
        <v>0</v>
      </c>
      <c r="K95" s="381">
        <f t="shared" si="14"/>
        <v>0</v>
      </c>
      <c r="L95" s="381">
        <f t="shared" si="14"/>
        <v>0</v>
      </c>
      <c r="M95" s="381">
        <f t="shared" si="14"/>
        <v>0</v>
      </c>
      <c r="N95" s="381">
        <f t="shared" si="14"/>
        <v>0</v>
      </c>
      <c r="O95" s="381">
        <f t="shared" si="14"/>
        <v>0</v>
      </c>
      <c r="P95" s="381">
        <f t="shared" si="14"/>
        <v>0</v>
      </c>
      <c r="Q95" s="381">
        <f t="shared" si="14"/>
        <v>0</v>
      </c>
      <c r="R95" s="381">
        <f t="shared" si="14"/>
        <v>0</v>
      </c>
      <c r="S95" s="382">
        <f>SUM(C95:R95)</f>
        <v>0</v>
      </c>
      <c r="T95" s="101"/>
      <c r="U95" s="101"/>
      <c r="V95" s="101"/>
      <c r="W95" s="101"/>
      <c r="X95" s="101"/>
      <c r="Y95" s="101"/>
      <c r="Z95" s="101"/>
    </row>
    <row r="96" spans="1:26" ht="12" customHeight="1">
      <c r="A96" s="222" t="s">
        <v>277</v>
      </c>
      <c r="B96" s="182">
        <v>30</v>
      </c>
      <c r="C96" s="182"/>
      <c r="D96" s="117"/>
      <c r="E96" s="117"/>
      <c r="F96" s="117"/>
      <c r="G96" s="117"/>
      <c r="H96" s="117"/>
      <c r="I96" s="117"/>
      <c r="J96" s="117"/>
      <c r="K96" s="117"/>
      <c r="L96" s="117"/>
      <c r="M96" s="117"/>
      <c r="N96" s="117"/>
      <c r="O96" s="117"/>
      <c r="P96" s="117"/>
      <c r="Q96" s="117"/>
      <c r="R96" s="117"/>
      <c r="S96" s="222"/>
      <c r="T96" s="101"/>
      <c r="U96" s="101"/>
      <c r="V96" s="101"/>
      <c r="W96" s="101"/>
      <c r="X96" s="101"/>
      <c r="Y96" s="101"/>
      <c r="Z96" s="101"/>
    </row>
    <row r="97" spans="1:26" ht="12" customHeight="1">
      <c r="A97" s="223" t="s">
        <v>270</v>
      </c>
      <c r="B97" s="126">
        <v>41</v>
      </c>
      <c r="C97" s="126"/>
      <c r="D97" s="101"/>
      <c r="E97" s="101"/>
      <c r="F97" s="101"/>
      <c r="G97" s="101"/>
      <c r="H97" s="101"/>
      <c r="I97" s="101"/>
      <c r="J97" s="101"/>
      <c r="K97" s="101"/>
      <c r="L97" s="101"/>
      <c r="M97" s="101"/>
      <c r="N97" s="101"/>
      <c r="O97" s="101"/>
      <c r="P97" s="101"/>
      <c r="Q97" s="101"/>
      <c r="R97" s="101"/>
      <c r="S97" s="223"/>
      <c r="T97" s="101"/>
      <c r="U97" s="101"/>
      <c r="V97" s="101"/>
      <c r="W97" s="101"/>
      <c r="X97" s="101"/>
      <c r="Y97" s="101"/>
      <c r="Z97" s="101"/>
    </row>
    <row r="98" spans="1:26" ht="12" customHeight="1">
      <c r="A98" s="223" t="s">
        <v>275</v>
      </c>
      <c r="B98" s="126">
        <v>101</v>
      </c>
      <c r="C98" s="126"/>
      <c r="D98" s="101"/>
      <c r="E98" s="101"/>
      <c r="F98" s="101"/>
      <c r="G98" s="101"/>
      <c r="H98" s="101"/>
      <c r="I98" s="101"/>
      <c r="J98" s="101"/>
      <c r="K98" s="101"/>
      <c r="L98" s="101"/>
      <c r="M98" s="101"/>
      <c r="N98" s="101"/>
      <c r="O98" s="101"/>
      <c r="P98" s="101"/>
      <c r="Q98" s="101"/>
      <c r="R98" s="101"/>
      <c r="S98" s="223">
        <f>SUM(C98:R98)</f>
        <v>0</v>
      </c>
      <c r="T98" s="101"/>
      <c r="U98" s="101"/>
      <c r="V98" s="101"/>
      <c r="W98" s="101"/>
      <c r="X98" s="101"/>
      <c r="Y98" s="101"/>
      <c r="Z98" s="101"/>
    </row>
    <row r="99" spans="1:26" ht="12" customHeight="1">
      <c r="A99" s="223" t="s">
        <v>272</v>
      </c>
      <c r="B99" s="126">
        <v>150</v>
      </c>
      <c r="C99" s="126"/>
      <c r="D99" s="101"/>
      <c r="E99" s="101"/>
      <c r="F99" s="101"/>
      <c r="G99" s="101"/>
      <c r="H99" s="101"/>
      <c r="I99" s="101"/>
      <c r="J99" s="101"/>
      <c r="K99" s="101"/>
      <c r="L99" s="101"/>
      <c r="M99" s="101"/>
      <c r="N99" s="101"/>
      <c r="O99" s="101"/>
      <c r="P99" s="101"/>
      <c r="Q99" s="101"/>
      <c r="R99" s="101"/>
      <c r="S99" s="223"/>
      <c r="T99" s="101"/>
      <c r="U99" s="101"/>
      <c r="V99" s="101"/>
      <c r="W99" s="101"/>
      <c r="X99" s="101"/>
      <c r="Y99" s="101"/>
      <c r="Z99" s="101"/>
    </row>
    <row r="100" spans="1:26" ht="12" customHeight="1">
      <c r="A100" s="223" t="s">
        <v>283</v>
      </c>
      <c r="B100" s="126">
        <v>201</v>
      </c>
      <c r="C100" s="126"/>
      <c r="D100" s="101"/>
      <c r="E100" s="101"/>
      <c r="F100" s="101"/>
      <c r="G100" s="101"/>
      <c r="H100" s="101"/>
      <c r="I100" s="101"/>
      <c r="J100" s="101"/>
      <c r="K100" s="101"/>
      <c r="L100" s="101"/>
      <c r="M100" s="101"/>
      <c r="N100" s="101"/>
      <c r="O100" s="101"/>
      <c r="P100" s="101"/>
      <c r="Q100" s="101"/>
      <c r="R100" s="101"/>
      <c r="S100" s="223"/>
      <c r="T100" s="101"/>
      <c r="U100" s="101"/>
      <c r="V100" s="101"/>
      <c r="W100" s="101"/>
      <c r="X100" s="101"/>
      <c r="Y100" s="101"/>
      <c r="Z100" s="101"/>
    </row>
    <row r="101" spans="1:26" ht="12" customHeight="1">
      <c r="A101" s="223"/>
      <c r="B101" s="126">
        <v>202</v>
      </c>
      <c r="C101" s="126"/>
      <c r="D101" s="101"/>
      <c r="E101" s="101"/>
      <c r="F101" s="101"/>
      <c r="G101" s="101"/>
      <c r="H101" s="101"/>
      <c r="I101" s="101"/>
      <c r="J101" s="101"/>
      <c r="K101" s="101"/>
      <c r="L101" s="101"/>
      <c r="M101" s="101"/>
      <c r="N101" s="101"/>
      <c r="O101" s="101"/>
      <c r="P101" s="101"/>
      <c r="Q101" s="101"/>
      <c r="R101" s="101"/>
      <c r="S101" s="223"/>
      <c r="T101" s="101"/>
      <c r="U101" s="101"/>
      <c r="V101" s="101"/>
      <c r="W101" s="101"/>
      <c r="X101" s="101"/>
      <c r="Y101" s="101"/>
      <c r="Z101" s="101"/>
    </row>
    <row r="102" spans="1:26" ht="12" customHeight="1">
      <c r="A102" s="223"/>
      <c r="B102" s="126">
        <v>237</v>
      </c>
      <c r="C102" s="126"/>
      <c r="D102" s="101"/>
      <c r="E102" s="101"/>
      <c r="F102" s="101"/>
      <c r="G102" s="101"/>
      <c r="H102" s="101"/>
      <c r="I102" s="101"/>
      <c r="J102" s="101"/>
      <c r="K102" s="101"/>
      <c r="L102" s="101"/>
      <c r="M102" s="101"/>
      <c r="N102" s="101"/>
      <c r="O102" s="101"/>
      <c r="P102" s="101"/>
      <c r="Q102" s="101"/>
      <c r="R102" s="101"/>
      <c r="S102" s="223"/>
      <c r="T102" s="101"/>
      <c r="U102" s="101"/>
      <c r="V102" s="101"/>
      <c r="W102" s="101"/>
      <c r="X102" s="101"/>
      <c r="Y102" s="101"/>
      <c r="Z102" s="101"/>
    </row>
    <row r="103" spans="1:26" ht="12" customHeight="1">
      <c r="A103" s="224"/>
      <c r="B103" s="366" t="s">
        <v>183</v>
      </c>
      <c r="C103" s="366">
        <f t="shared" ref="C103:R103" si="15">SUM(C96:C102)</f>
        <v>0</v>
      </c>
      <c r="D103" s="381">
        <f t="shared" si="15"/>
        <v>0</v>
      </c>
      <c r="E103" s="381">
        <f t="shared" si="15"/>
        <v>0</v>
      </c>
      <c r="F103" s="381">
        <f t="shared" si="15"/>
        <v>0</v>
      </c>
      <c r="G103" s="381">
        <f t="shared" si="15"/>
        <v>0</v>
      </c>
      <c r="H103" s="381">
        <f t="shared" si="15"/>
        <v>0</v>
      </c>
      <c r="I103" s="381">
        <f t="shared" si="15"/>
        <v>0</v>
      </c>
      <c r="J103" s="381">
        <f t="shared" si="15"/>
        <v>0</v>
      </c>
      <c r="K103" s="381">
        <f t="shared" si="15"/>
        <v>0</v>
      </c>
      <c r="L103" s="381">
        <f t="shared" si="15"/>
        <v>0</v>
      </c>
      <c r="M103" s="381">
        <f t="shared" si="15"/>
        <v>0</v>
      </c>
      <c r="N103" s="381">
        <f t="shared" si="15"/>
        <v>0</v>
      </c>
      <c r="O103" s="381">
        <f t="shared" si="15"/>
        <v>0</v>
      </c>
      <c r="P103" s="381">
        <f t="shared" si="15"/>
        <v>0</v>
      </c>
      <c r="Q103" s="381">
        <f t="shared" si="15"/>
        <v>0</v>
      </c>
      <c r="R103" s="381">
        <f t="shared" si="15"/>
        <v>0</v>
      </c>
      <c r="S103" s="382">
        <f>SUM(C103:R103)</f>
        <v>0</v>
      </c>
      <c r="T103" s="101"/>
      <c r="U103" s="101"/>
      <c r="V103" s="101"/>
      <c r="W103" s="101"/>
      <c r="X103" s="101"/>
      <c r="Y103" s="101"/>
      <c r="Z103" s="101"/>
    </row>
    <row r="104" spans="1:26" ht="12" customHeight="1">
      <c r="A104" s="222" t="s">
        <v>277</v>
      </c>
      <c r="B104" s="182">
        <v>30</v>
      </c>
      <c r="C104" s="182"/>
      <c r="D104" s="117"/>
      <c r="E104" s="117"/>
      <c r="F104" s="117"/>
      <c r="G104" s="117"/>
      <c r="H104" s="117"/>
      <c r="I104" s="117"/>
      <c r="J104" s="117"/>
      <c r="K104" s="117"/>
      <c r="L104" s="117"/>
      <c r="M104" s="117"/>
      <c r="N104" s="117"/>
      <c r="O104" s="117"/>
      <c r="P104" s="117"/>
      <c r="Q104" s="117"/>
      <c r="R104" s="117"/>
      <c r="S104" s="222"/>
      <c r="T104" s="101"/>
      <c r="U104" s="101"/>
      <c r="V104" s="101"/>
      <c r="W104" s="101"/>
      <c r="X104" s="101"/>
      <c r="Y104" s="101"/>
      <c r="Z104" s="101"/>
    </row>
    <row r="105" spans="1:26" ht="12" customHeight="1">
      <c r="A105" s="223" t="s">
        <v>270</v>
      </c>
      <c r="B105" s="126">
        <v>41</v>
      </c>
      <c r="C105" s="126"/>
      <c r="D105" s="101"/>
      <c r="E105" s="101"/>
      <c r="F105" s="101"/>
      <c r="G105" s="101"/>
      <c r="H105" s="101"/>
      <c r="I105" s="101"/>
      <c r="J105" s="101"/>
      <c r="K105" s="101"/>
      <c r="L105" s="101"/>
      <c r="M105" s="101"/>
      <c r="N105" s="101"/>
      <c r="O105" s="101"/>
      <c r="P105" s="101"/>
      <c r="Q105" s="101"/>
      <c r="R105" s="101"/>
      <c r="S105" s="223"/>
      <c r="T105" s="101"/>
      <c r="U105" s="101"/>
      <c r="V105" s="101"/>
      <c r="W105" s="101"/>
      <c r="X105" s="101"/>
      <c r="Y105" s="101"/>
      <c r="Z105" s="101"/>
    </row>
    <row r="106" spans="1:26" ht="12" customHeight="1">
      <c r="A106" s="223" t="s">
        <v>275</v>
      </c>
      <c r="B106" s="126">
        <v>101</v>
      </c>
      <c r="C106" s="126"/>
      <c r="D106" s="101"/>
      <c r="E106" s="101"/>
      <c r="F106" s="101"/>
      <c r="G106" s="101"/>
      <c r="H106" s="101"/>
      <c r="I106" s="101"/>
      <c r="J106" s="101"/>
      <c r="K106" s="101"/>
      <c r="L106" s="101"/>
      <c r="M106" s="101"/>
      <c r="N106" s="101"/>
      <c r="O106" s="101"/>
      <c r="P106" s="101"/>
      <c r="Q106" s="101"/>
      <c r="R106" s="101"/>
      <c r="S106" s="223">
        <f>SUM(C106:R106)</f>
        <v>0</v>
      </c>
      <c r="T106" s="101"/>
      <c r="U106" s="101"/>
      <c r="V106" s="101"/>
      <c r="W106" s="101"/>
      <c r="X106" s="101"/>
      <c r="Y106" s="101"/>
      <c r="Z106" s="101"/>
    </row>
    <row r="107" spans="1:26" ht="12" customHeight="1">
      <c r="A107" s="223" t="s">
        <v>272</v>
      </c>
      <c r="B107" s="126">
        <v>150</v>
      </c>
      <c r="C107" s="126"/>
      <c r="D107" s="101"/>
      <c r="E107" s="101"/>
      <c r="F107" s="101"/>
      <c r="G107" s="101"/>
      <c r="H107" s="101"/>
      <c r="I107" s="101"/>
      <c r="J107" s="101"/>
      <c r="K107" s="101"/>
      <c r="L107" s="101"/>
      <c r="M107" s="101"/>
      <c r="N107" s="101"/>
      <c r="O107" s="101"/>
      <c r="P107" s="101"/>
      <c r="Q107" s="101"/>
      <c r="R107" s="101"/>
      <c r="S107" s="223"/>
      <c r="T107" s="101"/>
      <c r="U107" s="101"/>
      <c r="V107" s="101"/>
      <c r="W107" s="101"/>
      <c r="X107" s="101"/>
      <c r="Y107" s="101"/>
      <c r="Z107" s="101"/>
    </row>
    <row r="108" spans="1:26" ht="12" customHeight="1">
      <c r="A108" s="223" t="s">
        <v>284</v>
      </c>
      <c r="B108" s="126">
        <v>201</v>
      </c>
      <c r="C108" s="126"/>
      <c r="D108" s="101"/>
      <c r="E108" s="101"/>
      <c r="F108" s="101"/>
      <c r="G108" s="101"/>
      <c r="H108" s="101"/>
      <c r="I108" s="101"/>
      <c r="J108" s="101"/>
      <c r="K108" s="101"/>
      <c r="L108" s="101"/>
      <c r="M108" s="101"/>
      <c r="N108" s="101"/>
      <c r="O108" s="101"/>
      <c r="P108" s="101"/>
      <c r="Q108" s="101"/>
      <c r="R108" s="101"/>
      <c r="S108" s="223"/>
      <c r="T108" s="101"/>
      <c r="U108" s="101"/>
      <c r="V108" s="101"/>
      <c r="W108" s="101"/>
      <c r="X108" s="101"/>
      <c r="Y108" s="101"/>
      <c r="Z108" s="101"/>
    </row>
    <row r="109" spans="1:26" ht="12" customHeight="1">
      <c r="A109" s="223"/>
      <c r="B109" s="126">
        <v>202</v>
      </c>
      <c r="C109" s="126"/>
      <c r="D109" s="101"/>
      <c r="E109" s="101"/>
      <c r="F109" s="101"/>
      <c r="G109" s="101"/>
      <c r="H109" s="101"/>
      <c r="I109" s="101"/>
      <c r="J109" s="101"/>
      <c r="K109" s="101"/>
      <c r="L109" s="101"/>
      <c r="M109" s="101"/>
      <c r="N109" s="101"/>
      <c r="O109" s="101"/>
      <c r="P109" s="101"/>
      <c r="Q109" s="101"/>
      <c r="R109" s="101"/>
      <c r="S109" s="223"/>
      <c r="T109" s="101"/>
      <c r="U109" s="101"/>
      <c r="V109" s="101"/>
      <c r="W109" s="101"/>
      <c r="X109" s="101"/>
      <c r="Y109" s="101"/>
      <c r="Z109" s="101"/>
    </row>
    <row r="110" spans="1:26" ht="12" customHeight="1">
      <c r="A110" s="223"/>
      <c r="B110" s="126">
        <v>237</v>
      </c>
      <c r="C110" s="126"/>
      <c r="D110" s="101"/>
      <c r="E110" s="101"/>
      <c r="F110" s="101"/>
      <c r="G110" s="101"/>
      <c r="H110" s="101"/>
      <c r="I110" s="101"/>
      <c r="J110" s="101"/>
      <c r="K110" s="101"/>
      <c r="L110" s="101"/>
      <c r="M110" s="101"/>
      <c r="N110" s="101"/>
      <c r="O110" s="101"/>
      <c r="P110" s="101"/>
      <c r="Q110" s="101"/>
      <c r="R110" s="101"/>
      <c r="S110" s="223"/>
      <c r="T110" s="101"/>
      <c r="U110" s="101"/>
      <c r="V110" s="101"/>
      <c r="W110" s="101"/>
      <c r="X110" s="101"/>
      <c r="Y110" s="101"/>
      <c r="Z110" s="101"/>
    </row>
    <row r="111" spans="1:26" ht="12" customHeight="1">
      <c r="A111" s="224"/>
      <c r="B111" s="366" t="s">
        <v>183</v>
      </c>
      <c r="C111" s="366">
        <f t="shared" ref="C111:R111" si="16">SUM(C104:C110)</f>
        <v>0</v>
      </c>
      <c r="D111" s="381">
        <f t="shared" si="16"/>
        <v>0</v>
      </c>
      <c r="E111" s="381">
        <f t="shared" si="16"/>
        <v>0</v>
      </c>
      <c r="F111" s="381">
        <f t="shared" si="16"/>
        <v>0</v>
      </c>
      <c r="G111" s="381">
        <f t="shared" si="16"/>
        <v>0</v>
      </c>
      <c r="H111" s="381">
        <f t="shared" si="16"/>
        <v>0</v>
      </c>
      <c r="I111" s="381">
        <f t="shared" si="16"/>
        <v>0</v>
      </c>
      <c r="J111" s="381">
        <f t="shared" si="16"/>
        <v>0</v>
      </c>
      <c r="K111" s="381">
        <f t="shared" si="16"/>
        <v>0</v>
      </c>
      <c r="L111" s="381">
        <f t="shared" si="16"/>
        <v>0</v>
      </c>
      <c r="M111" s="381">
        <f t="shared" si="16"/>
        <v>0</v>
      </c>
      <c r="N111" s="381">
        <f t="shared" si="16"/>
        <v>0</v>
      </c>
      <c r="O111" s="381">
        <f t="shared" si="16"/>
        <v>0</v>
      </c>
      <c r="P111" s="381">
        <f t="shared" si="16"/>
        <v>0</v>
      </c>
      <c r="Q111" s="381">
        <f t="shared" si="16"/>
        <v>0</v>
      </c>
      <c r="R111" s="381">
        <f t="shared" si="16"/>
        <v>0</v>
      </c>
      <c r="S111" s="382">
        <f>SUM(C111:R111)</f>
        <v>0</v>
      </c>
      <c r="T111" s="101"/>
      <c r="U111" s="101"/>
      <c r="V111" s="101"/>
      <c r="W111" s="101"/>
      <c r="X111" s="101"/>
      <c r="Y111" s="101"/>
      <c r="Z111" s="101"/>
    </row>
    <row r="112" spans="1:26" ht="12" customHeight="1">
      <c r="A112" s="222" t="s">
        <v>274</v>
      </c>
      <c r="B112" s="182">
        <v>30</v>
      </c>
      <c r="C112" s="182"/>
      <c r="D112" s="117"/>
      <c r="E112" s="117"/>
      <c r="F112" s="117"/>
      <c r="G112" s="117"/>
      <c r="H112" s="117"/>
      <c r="I112" s="117"/>
      <c r="J112" s="117"/>
      <c r="K112" s="117"/>
      <c r="L112" s="117"/>
      <c r="M112" s="117"/>
      <c r="N112" s="117"/>
      <c r="O112" s="117"/>
      <c r="P112" s="117"/>
      <c r="Q112" s="117"/>
      <c r="R112" s="117"/>
      <c r="S112" s="222"/>
      <c r="T112" s="101"/>
      <c r="U112" s="101"/>
      <c r="V112" s="101"/>
      <c r="W112" s="101"/>
      <c r="X112" s="101"/>
      <c r="Y112" s="101"/>
      <c r="Z112" s="101"/>
    </row>
    <row r="113" spans="1:26" ht="12" customHeight="1">
      <c r="A113" s="223" t="s">
        <v>270</v>
      </c>
      <c r="B113" s="126">
        <v>41</v>
      </c>
      <c r="C113" s="126"/>
      <c r="D113" s="101"/>
      <c r="E113" s="101"/>
      <c r="F113" s="101"/>
      <c r="G113" s="101"/>
      <c r="H113" s="101"/>
      <c r="I113" s="101"/>
      <c r="J113" s="101"/>
      <c r="K113" s="101"/>
      <c r="L113" s="101"/>
      <c r="M113" s="101"/>
      <c r="N113" s="101"/>
      <c r="O113" s="101"/>
      <c r="P113" s="101"/>
      <c r="Q113" s="101"/>
      <c r="R113" s="101"/>
      <c r="S113" s="223"/>
      <c r="T113" s="101"/>
      <c r="U113" s="101"/>
      <c r="V113" s="101"/>
      <c r="W113" s="101"/>
      <c r="X113" s="101"/>
      <c r="Y113" s="101"/>
      <c r="Z113" s="101"/>
    </row>
    <row r="114" spans="1:26" ht="12" customHeight="1">
      <c r="A114" s="223" t="s">
        <v>275</v>
      </c>
      <c r="B114" s="126">
        <v>101</v>
      </c>
      <c r="C114" s="126"/>
      <c r="D114" s="101"/>
      <c r="E114" s="101"/>
      <c r="F114" s="101"/>
      <c r="G114" s="101"/>
      <c r="H114" s="101"/>
      <c r="I114" s="101"/>
      <c r="J114" s="101"/>
      <c r="K114" s="101"/>
      <c r="L114" s="101"/>
      <c r="M114" s="101"/>
      <c r="N114" s="101"/>
      <c r="O114" s="101"/>
      <c r="P114" s="101"/>
      <c r="Q114" s="101"/>
      <c r="R114" s="101"/>
      <c r="S114" s="223">
        <f>SUM(C114:R114)</f>
        <v>0</v>
      </c>
      <c r="T114" s="101"/>
      <c r="U114" s="101"/>
      <c r="V114" s="101"/>
      <c r="W114" s="101"/>
      <c r="X114" s="101"/>
      <c r="Y114" s="101"/>
      <c r="Z114" s="101"/>
    </row>
    <row r="115" spans="1:26" ht="12" customHeight="1">
      <c r="A115" s="223" t="s">
        <v>272</v>
      </c>
      <c r="B115" s="126">
        <v>150</v>
      </c>
      <c r="C115" s="126"/>
      <c r="D115" s="101"/>
      <c r="E115" s="101"/>
      <c r="F115" s="101"/>
      <c r="G115" s="101"/>
      <c r="H115" s="101"/>
      <c r="I115" s="101"/>
      <c r="J115" s="101"/>
      <c r="K115" s="101"/>
      <c r="L115" s="101"/>
      <c r="M115" s="101"/>
      <c r="N115" s="101"/>
      <c r="O115" s="101"/>
      <c r="P115" s="101"/>
      <c r="Q115" s="101"/>
      <c r="R115" s="101"/>
      <c r="S115" s="223"/>
      <c r="T115" s="101"/>
      <c r="U115" s="101"/>
      <c r="V115" s="101"/>
      <c r="W115" s="101"/>
      <c r="X115" s="101"/>
      <c r="Y115" s="101"/>
      <c r="Z115" s="101"/>
    </row>
    <row r="116" spans="1:26" ht="12" customHeight="1">
      <c r="A116" s="223" t="s">
        <v>285</v>
      </c>
      <c r="B116" s="126">
        <v>201</v>
      </c>
      <c r="C116" s="126"/>
      <c r="D116" s="101"/>
      <c r="E116" s="101"/>
      <c r="F116" s="101"/>
      <c r="G116" s="101"/>
      <c r="H116" s="101"/>
      <c r="I116" s="101"/>
      <c r="J116" s="101"/>
      <c r="K116" s="101"/>
      <c r="L116" s="101"/>
      <c r="M116" s="101"/>
      <c r="N116" s="101"/>
      <c r="O116" s="101"/>
      <c r="P116" s="101"/>
      <c r="Q116" s="101"/>
      <c r="R116" s="101"/>
      <c r="S116" s="223"/>
      <c r="T116" s="101"/>
      <c r="U116" s="101"/>
      <c r="V116" s="101"/>
      <c r="W116" s="101"/>
      <c r="X116" s="101"/>
      <c r="Y116" s="101"/>
      <c r="Z116" s="101"/>
    </row>
    <row r="117" spans="1:26" ht="12" customHeight="1">
      <c r="A117" s="223"/>
      <c r="B117" s="126">
        <v>202</v>
      </c>
      <c r="C117" s="126"/>
      <c r="D117" s="101"/>
      <c r="E117" s="101"/>
      <c r="F117" s="101"/>
      <c r="G117" s="101"/>
      <c r="H117" s="101"/>
      <c r="I117" s="101"/>
      <c r="J117" s="101"/>
      <c r="K117" s="101"/>
      <c r="L117" s="101"/>
      <c r="M117" s="101"/>
      <c r="N117" s="101"/>
      <c r="O117" s="101"/>
      <c r="P117" s="101"/>
      <c r="Q117" s="101"/>
      <c r="R117" s="101"/>
      <c r="S117" s="223"/>
      <c r="T117" s="101"/>
      <c r="U117" s="101"/>
      <c r="V117" s="101"/>
      <c r="W117" s="101"/>
      <c r="X117" s="101"/>
      <c r="Y117" s="101"/>
      <c r="Z117" s="101"/>
    </row>
    <row r="118" spans="1:26" ht="12" customHeight="1">
      <c r="A118" s="223"/>
      <c r="B118" s="126">
        <v>237</v>
      </c>
      <c r="C118" s="126"/>
      <c r="D118" s="101"/>
      <c r="E118" s="101"/>
      <c r="F118" s="101"/>
      <c r="G118" s="101"/>
      <c r="H118" s="101"/>
      <c r="I118" s="101"/>
      <c r="J118" s="101"/>
      <c r="K118" s="101"/>
      <c r="L118" s="101"/>
      <c r="M118" s="101"/>
      <c r="N118" s="101"/>
      <c r="O118" s="101"/>
      <c r="P118" s="101"/>
      <c r="Q118" s="101"/>
      <c r="R118" s="101"/>
      <c r="S118" s="223"/>
      <c r="T118" s="101"/>
      <c r="U118" s="101"/>
      <c r="V118" s="101"/>
      <c r="W118" s="101"/>
      <c r="X118" s="101"/>
      <c r="Y118" s="101"/>
      <c r="Z118" s="101"/>
    </row>
    <row r="119" spans="1:26" ht="12" customHeight="1">
      <c r="A119" s="224"/>
      <c r="B119" s="366" t="s">
        <v>183</v>
      </c>
      <c r="C119" s="366">
        <f t="shared" ref="C119:R119" si="17">SUM(C112:C118)</f>
        <v>0</v>
      </c>
      <c r="D119" s="381">
        <f t="shared" si="17"/>
        <v>0</v>
      </c>
      <c r="E119" s="381">
        <f t="shared" si="17"/>
        <v>0</v>
      </c>
      <c r="F119" s="381">
        <f t="shared" si="17"/>
        <v>0</v>
      </c>
      <c r="G119" s="381">
        <f t="shared" si="17"/>
        <v>0</v>
      </c>
      <c r="H119" s="381">
        <f t="shared" si="17"/>
        <v>0</v>
      </c>
      <c r="I119" s="381">
        <f t="shared" si="17"/>
        <v>0</v>
      </c>
      <c r="J119" s="381">
        <f t="shared" si="17"/>
        <v>0</v>
      </c>
      <c r="K119" s="381">
        <f t="shared" si="17"/>
        <v>0</v>
      </c>
      <c r="L119" s="381">
        <f t="shared" si="17"/>
        <v>0</v>
      </c>
      <c r="M119" s="381">
        <f t="shared" si="17"/>
        <v>0</v>
      </c>
      <c r="N119" s="381">
        <f t="shared" si="17"/>
        <v>0</v>
      </c>
      <c r="O119" s="381">
        <f t="shared" si="17"/>
        <v>0</v>
      </c>
      <c r="P119" s="381">
        <f t="shared" si="17"/>
        <v>0</v>
      </c>
      <c r="Q119" s="381">
        <f t="shared" si="17"/>
        <v>0</v>
      </c>
      <c r="R119" s="381">
        <f t="shared" si="17"/>
        <v>0</v>
      </c>
      <c r="S119" s="382">
        <f>SUM(C119:R119)</f>
        <v>0</v>
      </c>
      <c r="T119" s="101"/>
      <c r="U119" s="101"/>
      <c r="V119" s="101"/>
      <c r="W119" s="101"/>
      <c r="X119" s="101"/>
      <c r="Y119" s="101"/>
      <c r="Z119" s="101"/>
    </row>
    <row r="120" spans="1:26" ht="12" customHeight="1">
      <c r="A120" s="222" t="s">
        <v>274</v>
      </c>
      <c r="B120" s="182">
        <v>30</v>
      </c>
      <c r="C120" s="182"/>
      <c r="D120" s="117"/>
      <c r="E120" s="117"/>
      <c r="F120" s="117"/>
      <c r="G120" s="117"/>
      <c r="H120" s="117"/>
      <c r="I120" s="117"/>
      <c r="J120" s="117"/>
      <c r="K120" s="117"/>
      <c r="L120" s="117"/>
      <c r="M120" s="117"/>
      <c r="N120" s="117"/>
      <c r="O120" s="117"/>
      <c r="P120" s="117"/>
      <c r="Q120" s="117"/>
      <c r="R120" s="117"/>
      <c r="S120" s="222"/>
      <c r="T120" s="101"/>
      <c r="U120" s="101"/>
      <c r="V120" s="101"/>
      <c r="W120" s="101"/>
      <c r="X120" s="101"/>
      <c r="Y120" s="101"/>
      <c r="Z120" s="101"/>
    </row>
    <row r="121" spans="1:26" ht="12" customHeight="1">
      <c r="A121" s="223" t="s">
        <v>270</v>
      </c>
      <c r="B121" s="126">
        <v>41</v>
      </c>
      <c r="C121" s="126"/>
      <c r="D121" s="101"/>
      <c r="E121" s="101"/>
      <c r="F121" s="101"/>
      <c r="G121" s="101"/>
      <c r="H121" s="101"/>
      <c r="I121" s="101"/>
      <c r="J121" s="101"/>
      <c r="K121" s="101"/>
      <c r="L121" s="101"/>
      <c r="M121" s="101"/>
      <c r="N121" s="101"/>
      <c r="O121" s="101"/>
      <c r="P121" s="101"/>
      <c r="Q121" s="101"/>
      <c r="R121" s="101"/>
      <c r="S121" s="223"/>
      <c r="T121" s="101"/>
      <c r="U121" s="101"/>
      <c r="V121" s="101"/>
      <c r="W121" s="101"/>
      <c r="X121" s="101"/>
      <c r="Y121" s="101"/>
      <c r="Z121" s="101"/>
    </row>
    <row r="122" spans="1:26" ht="12" customHeight="1">
      <c r="A122" s="223" t="s">
        <v>286</v>
      </c>
      <c r="B122" s="126">
        <v>101</v>
      </c>
      <c r="C122" s="126"/>
      <c r="D122" s="101"/>
      <c r="E122" s="101"/>
      <c r="F122" s="101"/>
      <c r="G122" s="101"/>
      <c r="H122" s="101"/>
      <c r="I122" s="101"/>
      <c r="J122" s="101"/>
      <c r="K122" s="101"/>
      <c r="L122" s="101"/>
      <c r="M122" s="101"/>
      <c r="N122" s="101"/>
      <c r="O122" s="101"/>
      <c r="P122" s="101"/>
      <c r="Q122" s="101"/>
      <c r="R122" s="101"/>
      <c r="S122" s="223"/>
      <c r="T122" s="101"/>
      <c r="U122" s="101"/>
      <c r="V122" s="101"/>
      <c r="W122" s="101"/>
      <c r="X122" s="101"/>
      <c r="Y122" s="101"/>
      <c r="Z122" s="101"/>
    </row>
    <row r="123" spans="1:26" ht="12" customHeight="1">
      <c r="A123" s="223" t="s">
        <v>272</v>
      </c>
      <c r="B123" s="126">
        <v>150</v>
      </c>
      <c r="C123" s="126"/>
      <c r="D123" s="101"/>
      <c r="E123" s="101"/>
      <c r="F123" s="101"/>
      <c r="G123" s="101"/>
      <c r="H123" s="101"/>
      <c r="I123" s="101"/>
      <c r="J123" s="101"/>
      <c r="K123" s="101"/>
      <c r="L123" s="101"/>
      <c r="M123" s="101"/>
      <c r="N123" s="101"/>
      <c r="O123" s="101"/>
      <c r="P123" s="101"/>
      <c r="Q123" s="101"/>
      <c r="R123" s="101"/>
      <c r="S123" s="223"/>
      <c r="T123" s="101"/>
      <c r="U123" s="101"/>
      <c r="V123" s="101"/>
      <c r="W123" s="101"/>
      <c r="X123" s="101"/>
      <c r="Y123" s="101"/>
      <c r="Z123" s="101"/>
    </row>
    <row r="124" spans="1:26" ht="12" customHeight="1">
      <c r="A124" s="223" t="s">
        <v>287</v>
      </c>
      <c r="B124" s="126">
        <v>201</v>
      </c>
      <c r="C124" s="126"/>
      <c r="D124" s="101"/>
      <c r="E124" s="101"/>
      <c r="F124" s="101"/>
      <c r="G124" s="101"/>
      <c r="H124" s="101"/>
      <c r="I124" s="101"/>
      <c r="J124" s="101"/>
      <c r="K124" s="101"/>
      <c r="L124" s="101"/>
      <c r="M124" s="101"/>
      <c r="N124" s="101"/>
      <c r="O124" s="101"/>
      <c r="P124" s="101"/>
      <c r="Q124" s="101"/>
      <c r="R124" s="101"/>
      <c r="S124" s="223">
        <f>SUM(C124:R124)</f>
        <v>0</v>
      </c>
      <c r="T124" s="101"/>
      <c r="U124" s="101"/>
      <c r="V124" s="101"/>
      <c r="W124" s="101"/>
      <c r="X124" s="101"/>
      <c r="Y124" s="101"/>
      <c r="Z124" s="101"/>
    </row>
    <row r="125" spans="1:26" ht="12" customHeight="1">
      <c r="A125" s="223"/>
      <c r="B125" s="126">
        <v>202</v>
      </c>
      <c r="C125" s="126"/>
      <c r="D125" s="101"/>
      <c r="E125" s="101"/>
      <c r="F125" s="101"/>
      <c r="G125" s="101"/>
      <c r="H125" s="101"/>
      <c r="I125" s="101"/>
      <c r="J125" s="101"/>
      <c r="K125" s="101"/>
      <c r="L125" s="101"/>
      <c r="M125" s="101"/>
      <c r="N125" s="101"/>
      <c r="O125" s="101"/>
      <c r="P125" s="101"/>
      <c r="Q125" s="101"/>
      <c r="R125" s="101"/>
      <c r="S125" s="223"/>
      <c r="T125" s="101"/>
      <c r="U125" s="101"/>
      <c r="V125" s="101"/>
      <c r="W125" s="101"/>
      <c r="X125" s="101"/>
      <c r="Y125" s="101"/>
      <c r="Z125" s="101"/>
    </row>
    <row r="126" spans="1:26" ht="12" customHeight="1">
      <c r="A126" s="223"/>
      <c r="B126" s="126">
        <v>237</v>
      </c>
      <c r="C126" s="126"/>
      <c r="D126" s="101"/>
      <c r="E126" s="101"/>
      <c r="F126" s="101"/>
      <c r="G126" s="101"/>
      <c r="H126" s="101"/>
      <c r="I126" s="101"/>
      <c r="J126" s="101"/>
      <c r="K126" s="101"/>
      <c r="L126" s="101"/>
      <c r="M126" s="101"/>
      <c r="N126" s="101"/>
      <c r="O126" s="101"/>
      <c r="P126" s="101"/>
      <c r="Q126" s="101"/>
      <c r="R126" s="101"/>
      <c r="S126" s="223"/>
      <c r="T126" s="101"/>
      <c r="U126" s="101"/>
      <c r="V126" s="101"/>
      <c r="W126" s="101"/>
      <c r="X126" s="101"/>
      <c r="Y126" s="101"/>
      <c r="Z126" s="101"/>
    </row>
    <row r="127" spans="1:26" ht="12" customHeight="1">
      <c r="A127" s="224"/>
      <c r="B127" s="366" t="s">
        <v>183</v>
      </c>
      <c r="C127" s="366">
        <f t="shared" ref="C127:R127" si="18">SUM(C120:C126)</f>
        <v>0</v>
      </c>
      <c r="D127" s="381">
        <f t="shared" si="18"/>
        <v>0</v>
      </c>
      <c r="E127" s="381">
        <f t="shared" si="18"/>
        <v>0</v>
      </c>
      <c r="F127" s="381">
        <f t="shared" si="18"/>
        <v>0</v>
      </c>
      <c r="G127" s="381">
        <f t="shared" si="18"/>
        <v>0</v>
      </c>
      <c r="H127" s="381">
        <f t="shared" si="18"/>
        <v>0</v>
      </c>
      <c r="I127" s="381">
        <f t="shared" si="18"/>
        <v>0</v>
      </c>
      <c r="J127" s="381">
        <f t="shared" si="18"/>
        <v>0</v>
      </c>
      <c r="K127" s="381">
        <f t="shared" si="18"/>
        <v>0</v>
      </c>
      <c r="L127" s="381">
        <f t="shared" si="18"/>
        <v>0</v>
      </c>
      <c r="M127" s="381">
        <f t="shared" si="18"/>
        <v>0</v>
      </c>
      <c r="N127" s="381">
        <f t="shared" si="18"/>
        <v>0</v>
      </c>
      <c r="O127" s="381">
        <f t="shared" si="18"/>
        <v>0</v>
      </c>
      <c r="P127" s="381">
        <f t="shared" si="18"/>
        <v>0</v>
      </c>
      <c r="Q127" s="381">
        <f t="shared" si="18"/>
        <v>0</v>
      </c>
      <c r="R127" s="381">
        <f t="shared" si="18"/>
        <v>0</v>
      </c>
      <c r="S127" s="382">
        <f>SUM(C127:R127)</f>
        <v>0</v>
      </c>
      <c r="T127" s="101"/>
      <c r="U127" s="101"/>
      <c r="V127" s="101"/>
      <c r="W127" s="101"/>
      <c r="X127" s="101"/>
      <c r="Y127" s="101"/>
      <c r="Z127" s="101"/>
    </row>
    <row r="128" spans="1:26" ht="12" customHeight="1">
      <c r="A128" s="222" t="s">
        <v>277</v>
      </c>
      <c r="B128" s="182">
        <v>30</v>
      </c>
      <c r="C128" s="182"/>
      <c r="D128" s="117"/>
      <c r="E128" s="117"/>
      <c r="F128" s="117"/>
      <c r="G128" s="117"/>
      <c r="H128" s="117"/>
      <c r="I128" s="117"/>
      <c r="J128" s="117"/>
      <c r="K128" s="117"/>
      <c r="L128" s="117"/>
      <c r="M128" s="117"/>
      <c r="N128" s="117"/>
      <c r="O128" s="117"/>
      <c r="P128" s="117"/>
      <c r="Q128" s="117"/>
      <c r="R128" s="117"/>
      <c r="S128" s="222"/>
      <c r="T128" s="101"/>
      <c r="U128" s="101"/>
      <c r="V128" s="101"/>
      <c r="W128" s="101"/>
      <c r="X128" s="101"/>
      <c r="Y128" s="101"/>
      <c r="Z128" s="101"/>
    </row>
    <row r="129" spans="1:26" ht="12" customHeight="1">
      <c r="A129" s="223" t="s">
        <v>270</v>
      </c>
      <c r="B129" s="126">
        <v>41</v>
      </c>
      <c r="C129" s="126"/>
      <c r="D129" s="101"/>
      <c r="E129" s="101"/>
      <c r="F129" s="101"/>
      <c r="G129" s="101"/>
      <c r="H129" s="101"/>
      <c r="I129" s="101"/>
      <c r="J129" s="101"/>
      <c r="K129" s="101"/>
      <c r="L129" s="101"/>
      <c r="M129" s="101"/>
      <c r="N129" s="101"/>
      <c r="O129" s="101"/>
      <c r="P129" s="101"/>
      <c r="Q129" s="101"/>
      <c r="R129" s="101"/>
      <c r="S129" s="223"/>
      <c r="T129" s="101"/>
      <c r="U129" s="101"/>
      <c r="V129" s="101"/>
      <c r="W129" s="101"/>
      <c r="X129" s="101"/>
      <c r="Y129" s="101"/>
      <c r="Z129" s="101"/>
    </row>
    <row r="130" spans="1:26" ht="12" customHeight="1">
      <c r="A130" s="223" t="s">
        <v>286</v>
      </c>
      <c r="B130" s="126">
        <v>101</v>
      </c>
      <c r="C130" s="126"/>
      <c r="D130" s="101"/>
      <c r="E130" s="101"/>
      <c r="F130" s="101"/>
      <c r="G130" s="101"/>
      <c r="H130" s="101"/>
      <c r="I130" s="101"/>
      <c r="J130" s="101"/>
      <c r="K130" s="101"/>
      <c r="L130" s="101"/>
      <c r="M130" s="101"/>
      <c r="N130" s="101"/>
      <c r="O130" s="101"/>
      <c r="P130" s="101"/>
      <c r="Q130" s="101"/>
      <c r="R130" s="101"/>
      <c r="S130" s="223"/>
      <c r="T130" s="101"/>
      <c r="U130" s="101"/>
      <c r="V130" s="101"/>
      <c r="W130" s="101"/>
      <c r="X130" s="101"/>
      <c r="Y130" s="101"/>
      <c r="Z130" s="101"/>
    </row>
    <row r="131" spans="1:26" ht="12" customHeight="1">
      <c r="A131" s="223" t="s">
        <v>272</v>
      </c>
      <c r="B131" s="126">
        <v>150</v>
      </c>
      <c r="C131" s="126"/>
      <c r="D131" s="101"/>
      <c r="E131" s="101"/>
      <c r="F131" s="101"/>
      <c r="G131" s="101"/>
      <c r="H131" s="101"/>
      <c r="I131" s="101"/>
      <c r="J131" s="101"/>
      <c r="K131" s="101"/>
      <c r="L131" s="101"/>
      <c r="M131" s="101"/>
      <c r="N131" s="101"/>
      <c r="O131" s="101"/>
      <c r="P131" s="101"/>
      <c r="Q131" s="101"/>
      <c r="R131" s="101"/>
      <c r="S131" s="223"/>
      <c r="T131" s="101"/>
      <c r="U131" s="101"/>
      <c r="V131" s="101"/>
      <c r="W131" s="101"/>
      <c r="X131" s="101"/>
      <c r="Y131" s="101"/>
      <c r="Z131" s="101"/>
    </row>
    <row r="132" spans="1:26" ht="12" customHeight="1">
      <c r="A132" s="223" t="s">
        <v>287</v>
      </c>
      <c r="B132" s="126">
        <v>201</v>
      </c>
      <c r="C132" s="126"/>
      <c r="D132" s="101"/>
      <c r="E132" s="101"/>
      <c r="F132" s="101"/>
      <c r="G132" s="101"/>
      <c r="H132" s="101"/>
      <c r="I132" s="101"/>
      <c r="J132" s="101"/>
      <c r="K132" s="101"/>
      <c r="L132" s="101"/>
      <c r="M132" s="101"/>
      <c r="N132" s="101"/>
      <c r="O132" s="101"/>
      <c r="P132" s="101"/>
      <c r="Q132" s="101"/>
      <c r="R132" s="101"/>
      <c r="S132" s="223"/>
      <c r="T132" s="101"/>
      <c r="U132" s="101"/>
      <c r="V132" s="101"/>
      <c r="W132" s="101"/>
      <c r="X132" s="101"/>
      <c r="Y132" s="101"/>
      <c r="Z132" s="101"/>
    </row>
    <row r="133" spans="1:26" ht="12" customHeight="1">
      <c r="A133" s="223"/>
      <c r="B133" s="126">
        <v>202</v>
      </c>
      <c r="C133" s="126"/>
      <c r="D133" s="101"/>
      <c r="E133" s="101"/>
      <c r="F133" s="101"/>
      <c r="G133" s="101"/>
      <c r="H133" s="101"/>
      <c r="I133" s="101"/>
      <c r="J133" s="101"/>
      <c r="K133" s="101"/>
      <c r="L133" s="101"/>
      <c r="M133" s="101"/>
      <c r="N133" s="101"/>
      <c r="O133" s="101"/>
      <c r="P133" s="101"/>
      <c r="Q133" s="101"/>
      <c r="R133" s="101"/>
      <c r="S133" s="223">
        <f>SUM(C133:R133)</f>
        <v>0</v>
      </c>
      <c r="T133" s="101"/>
      <c r="U133" s="101"/>
      <c r="V133" s="101"/>
      <c r="W133" s="101"/>
      <c r="X133" s="101"/>
      <c r="Y133" s="101"/>
      <c r="Z133" s="101"/>
    </row>
    <row r="134" spans="1:26" ht="12" customHeight="1">
      <c r="A134" s="223"/>
      <c r="B134" s="126">
        <v>237</v>
      </c>
      <c r="C134" s="126"/>
      <c r="D134" s="101"/>
      <c r="E134" s="101"/>
      <c r="F134" s="101"/>
      <c r="G134" s="101"/>
      <c r="H134" s="101"/>
      <c r="I134" s="101"/>
      <c r="J134" s="101"/>
      <c r="K134" s="101"/>
      <c r="L134" s="101"/>
      <c r="M134" s="101"/>
      <c r="N134" s="101"/>
      <c r="O134" s="101"/>
      <c r="P134" s="101"/>
      <c r="Q134" s="101"/>
      <c r="R134" s="101"/>
      <c r="S134" s="223"/>
      <c r="T134" s="101"/>
      <c r="U134" s="101"/>
      <c r="V134" s="101"/>
      <c r="W134" s="101"/>
      <c r="X134" s="101"/>
      <c r="Y134" s="101"/>
      <c r="Z134" s="101"/>
    </row>
    <row r="135" spans="1:26" ht="12" customHeight="1">
      <c r="A135" s="224"/>
      <c r="B135" s="366" t="s">
        <v>183</v>
      </c>
      <c r="C135" s="366">
        <f t="shared" ref="C135:R135" si="19">SUM(C128:C134)</f>
        <v>0</v>
      </c>
      <c r="D135" s="381">
        <f t="shared" si="19"/>
        <v>0</v>
      </c>
      <c r="E135" s="381">
        <f t="shared" si="19"/>
        <v>0</v>
      </c>
      <c r="F135" s="381">
        <f t="shared" si="19"/>
        <v>0</v>
      </c>
      <c r="G135" s="381">
        <f t="shared" si="19"/>
        <v>0</v>
      </c>
      <c r="H135" s="381">
        <f t="shared" si="19"/>
        <v>0</v>
      </c>
      <c r="I135" s="381">
        <f t="shared" si="19"/>
        <v>0</v>
      </c>
      <c r="J135" s="381">
        <f t="shared" si="19"/>
        <v>0</v>
      </c>
      <c r="K135" s="381">
        <f t="shared" si="19"/>
        <v>0</v>
      </c>
      <c r="L135" s="381">
        <f t="shared" si="19"/>
        <v>0</v>
      </c>
      <c r="M135" s="381">
        <f t="shared" si="19"/>
        <v>0</v>
      </c>
      <c r="N135" s="381">
        <f t="shared" si="19"/>
        <v>0</v>
      </c>
      <c r="O135" s="381">
        <f t="shared" si="19"/>
        <v>0</v>
      </c>
      <c r="P135" s="381">
        <f t="shared" si="19"/>
        <v>0</v>
      </c>
      <c r="Q135" s="381">
        <f t="shared" si="19"/>
        <v>0</v>
      </c>
      <c r="R135" s="381">
        <f t="shared" si="19"/>
        <v>0</v>
      </c>
      <c r="S135" s="382">
        <f t="shared" ref="S135:S140" si="20">SUM(C135:R135)</f>
        <v>0</v>
      </c>
      <c r="T135" s="101"/>
      <c r="U135" s="101"/>
      <c r="V135" s="101"/>
      <c r="W135" s="101"/>
      <c r="X135" s="101"/>
      <c r="Y135" s="101"/>
      <c r="Z135" s="101"/>
    </row>
    <row r="136" spans="1:26" ht="12" customHeight="1">
      <c r="A136" s="222" t="s">
        <v>279</v>
      </c>
      <c r="B136" s="182">
        <v>30</v>
      </c>
      <c r="C136" s="126"/>
      <c r="D136" s="101">
        <v>3</v>
      </c>
      <c r="E136" s="101">
        <v>5</v>
      </c>
      <c r="F136" s="101">
        <v>5</v>
      </c>
      <c r="G136" s="101">
        <v>1</v>
      </c>
      <c r="H136" s="101">
        <v>6</v>
      </c>
      <c r="I136" s="101">
        <v>30</v>
      </c>
      <c r="J136" s="101">
        <v>4</v>
      </c>
      <c r="K136" s="101">
        <v>17</v>
      </c>
      <c r="L136" s="101">
        <v>5</v>
      </c>
      <c r="M136" s="101">
        <v>19</v>
      </c>
      <c r="N136" s="101">
        <v>27</v>
      </c>
      <c r="O136" s="101">
        <v>11</v>
      </c>
      <c r="P136" s="101"/>
      <c r="Q136" s="101">
        <v>10</v>
      </c>
      <c r="R136" s="101"/>
      <c r="S136" s="222">
        <f t="shared" si="20"/>
        <v>143</v>
      </c>
      <c r="T136" s="101"/>
      <c r="U136" s="101"/>
      <c r="V136" s="101"/>
      <c r="W136" s="101"/>
      <c r="X136" s="101"/>
      <c r="Y136" s="101"/>
      <c r="Z136" s="101"/>
    </row>
    <row r="137" spans="1:26" ht="12" customHeight="1">
      <c r="A137" s="223" t="s">
        <v>270</v>
      </c>
      <c r="B137" s="126">
        <v>41</v>
      </c>
      <c r="C137" s="126"/>
      <c r="D137" s="101">
        <v>2</v>
      </c>
      <c r="E137" s="101">
        <v>2</v>
      </c>
      <c r="F137" s="101"/>
      <c r="G137" s="101"/>
      <c r="H137" s="101"/>
      <c r="I137" s="101">
        <v>40</v>
      </c>
      <c r="J137" s="101"/>
      <c r="K137" s="101">
        <v>17</v>
      </c>
      <c r="L137" s="101"/>
      <c r="M137" s="101">
        <v>8</v>
      </c>
      <c r="N137" s="101">
        <v>18</v>
      </c>
      <c r="O137" s="101">
        <v>7</v>
      </c>
      <c r="P137" s="101"/>
      <c r="Q137" s="101"/>
      <c r="R137" s="101"/>
      <c r="S137" s="223">
        <f t="shared" si="20"/>
        <v>94</v>
      </c>
      <c r="T137" s="101"/>
      <c r="U137" s="101"/>
      <c r="V137" s="101"/>
      <c r="W137" s="101"/>
      <c r="X137" s="101"/>
      <c r="Y137" s="101"/>
      <c r="Z137" s="101"/>
    </row>
    <row r="138" spans="1:26" ht="12" customHeight="1">
      <c r="A138" s="223" t="s">
        <v>288</v>
      </c>
      <c r="B138" s="126">
        <v>101</v>
      </c>
      <c r="C138" s="126"/>
      <c r="D138" s="101"/>
      <c r="E138" s="101"/>
      <c r="F138" s="101"/>
      <c r="G138" s="101">
        <v>5</v>
      </c>
      <c r="H138" s="101"/>
      <c r="I138" s="101">
        <v>12</v>
      </c>
      <c r="J138" s="101">
        <v>8</v>
      </c>
      <c r="K138" s="101">
        <v>4</v>
      </c>
      <c r="L138" s="101">
        <v>5</v>
      </c>
      <c r="M138" s="101">
        <v>13</v>
      </c>
      <c r="N138" s="101">
        <v>8</v>
      </c>
      <c r="O138" s="101">
        <v>1</v>
      </c>
      <c r="P138" s="101"/>
      <c r="Q138" s="101">
        <v>7</v>
      </c>
      <c r="R138" s="101"/>
      <c r="S138" s="223">
        <f t="shared" si="20"/>
        <v>63</v>
      </c>
      <c r="T138" s="101"/>
      <c r="U138" s="101"/>
      <c r="V138" s="101"/>
      <c r="W138" s="101"/>
      <c r="X138" s="101"/>
      <c r="Y138" s="101"/>
      <c r="Z138" s="101"/>
    </row>
    <row r="139" spans="1:26" ht="12" customHeight="1">
      <c r="A139" s="223" t="s">
        <v>272</v>
      </c>
      <c r="B139" s="126">
        <v>150</v>
      </c>
      <c r="C139" s="126"/>
      <c r="D139" s="101">
        <v>4</v>
      </c>
      <c r="E139" s="101">
        <v>4</v>
      </c>
      <c r="F139" s="101">
        <v>7</v>
      </c>
      <c r="G139" s="101">
        <v>10</v>
      </c>
      <c r="H139" s="101">
        <v>15</v>
      </c>
      <c r="I139" s="101">
        <v>48</v>
      </c>
      <c r="J139" s="101">
        <v>16</v>
      </c>
      <c r="K139" s="101">
        <v>32</v>
      </c>
      <c r="L139" s="101">
        <v>42</v>
      </c>
      <c r="M139" s="101">
        <v>150</v>
      </c>
      <c r="N139" s="101">
        <v>80</v>
      </c>
      <c r="O139" s="101">
        <v>178</v>
      </c>
      <c r="P139" s="101">
        <v>28</v>
      </c>
      <c r="Q139" s="101">
        <v>17</v>
      </c>
      <c r="R139" s="101"/>
      <c r="S139" s="223">
        <f t="shared" si="20"/>
        <v>631</v>
      </c>
      <c r="T139" s="101"/>
      <c r="U139" s="101"/>
      <c r="V139" s="101"/>
      <c r="W139" s="101"/>
      <c r="X139" s="101"/>
      <c r="Y139" s="101"/>
      <c r="Z139" s="101"/>
    </row>
    <row r="140" spans="1:26" ht="12" customHeight="1">
      <c r="A140" s="223" t="s">
        <v>289</v>
      </c>
      <c r="B140" s="126">
        <v>201</v>
      </c>
      <c r="C140" s="126">
        <v>3</v>
      </c>
      <c r="D140" s="101">
        <v>4</v>
      </c>
      <c r="E140" s="101"/>
      <c r="F140" s="101">
        <v>53</v>
      </c>
      <c r="G140" s="101">
        <v>73</v>
      </c>
      <c r="H140" s="101">
        <v>99</v>
      </c>
      <c r="I140" s="101">
        <v>255</v>
      </c>
      <c r="J140" s="101">
        <v>82</v>
      </c>
      <c r="K140" s="101">
        <v>133</v>
      </c>
      <c r="L140" s="101">
        <v>397</v>
      </c>
      <c r="M140" s="101">
        <v>365</v>
      </c>
      <c r="N140" s="101">
        <v>382</v>
      </c>
      <c r="O140" s="101">
        <v>430</v>
      </c>
      <c r="P140" s="101">
        <v>295</v>
      </c>
      <c r="Q140" s="101">
        <v>281</v>
      </c>
      <c r="R140" s="101"/>
      <c r="S140" s="223">
        <f t="shared" si="20"/>
        <v>2852</v>
      </c>
      <c r="T140" s="101"/>
      <c r="U140" s="101"/>
      <c r="V140" s="101"/>
      <c r="W140" s="101"/>
      <c r="X140" s="101"/>
      <c r="Y140" s="101"/>
      <c r="Z140" s="101"/>
    </row>
    <row r="141" spans="1:26" ht="12" customHeight="1">
      <c r="A141" s="223"/>
      <c r="B141" s="126">
        <v>202</v>
      </c>
      <c r="C141" s="126"/>
      <c r="D141" s="101"/>
      <c r="E141" s="101"/>
      <c r="F141" s="101"/>
      <c r="G141" s="101"/>
      <c r="H141" s="101"/>
      <c r="I141" s="101"/>
      <c r="J141" s="101"/>
      <c r="K141" s="101"/>
      <c r="L141" s="101"/>
      <c r="M141" s="101"/>
      <c r="N141" s="101"/>
      <c r="O141" s="101"/>
      <c r="P141" s="101"/>
      <c r="Q141" s="101"/>
      <c r="R141" s="101"/>
      <c r="S141" s="223"/>
      <c r="T141" s="101"/>
      <c r="U141" s="101"/>
      <c r="V141" s="101"/>
      <c r="W141" s="101"/>
      <c r="X141" s="101"/>
      <c r="Y141" s="101"/>
      <c r="Z141" s="101"/>
    </row>
    <row r="142" spans="1:26" ht="12" customHeight="1">
      <c r="A142" s="223"/>
      <c r="B142" s="126">
        <v>237</v>
      </c>
      <c r="C142" s="126"/>
      <c r="D142" s="101"/>
      <c r="E142" s="101"/>
      <c r="F142" s="101"/>
      <c r="G142" s="101"/>
      <c r="H142" s="101"/>
      <c r="I142" s="101"/>
      <c r="J142" s="101"/>
      <c r="K142" s="101"/>
      <c r="L142" s="101"/>
      <c r="M142" s="101"/>
      <c r="N142" s="101"/>
      <c r="O142" s="101"/>
      <c r="P142" s="101"/>
      <c r="Q142" s="101"/>
      <c r="R142" s="101"/>
      <c r="S142" s="223"/>
      <c r="T142" s="101"/>
      <c r="U142" s="101"/>
      <c r="V142" s="101"/>
      <c r="W142" s="101"/>
      <c r="X142" s="101"/>
      <c r="Y142" s="101"/>
      <c r="Z142" s="101"/>
    </row>
    <row r="143" spans="1:26" ht="12" customHeight="1">
      <c r="A143" s="224"/>
      <c r="B143" s="366" t="s">
        <v>183</v>
      </c>
      <c r="C143" s="366">
        <f t="shared" ref="C143:R143" si="21">SUM(C136:C142)</f>
        <v>3</v>
      </c>
      <c r="D143" s="381">
        <f t="shared" si="21"/>
        <v>13</v>
      </c>
      <c r="E143" s="381">
        <f t="shared" si="21"/>
        <v>11</v>
      </c>
      <c r="F143" s="381">
        <f t="shared" si="21"/>
        <v>65</v>
      </c>
      <c r="G143" s="381">
        <f t="shared" si="21"/>
        <v>89</v>
      </c>
      <c r="H143" s="381">
        <f t="shared" si="21"/>
        <v>120</v>
      </c>
      <c r="I143" s="381">
        <f t="shared" si="21"/>
        <v>385</v>
      </c>
      <c r="J143" s="381">
        <f t="shared" si="21"/>
        <v>110</v>
      </c>
      <c r="K143" s="381">
        <f t="shared" si="21"/>
        <v>203</v>
      </c>
      <c r="L143" s="381">
        <f t="shared" si="21"/>
        <v>449</v>
      </c>
      <c r="M143" s="381">
        <f t="shared" si="21"/>
        <v>555</v>
      </c>
      <c r="N143" s="381">
        <f t="shared" si="21"/>
        <v>515</v>
      </c>
      <c r="O143" s="381">
        <f t="shared" si="21"/>
        <v>627</v>
      </c>
      <c r="P143" s="381">
        <f t="shared" si="21"/>
        <v>323</v>
      </c>
      <c r="Q143" s="381">
        <f t="shared" si="21"/>
        <v>315</v>
      </c>
      <c r="R143" s="381">
        <f t="shared" si="21"/>
        <v>0</v>
      </c>
      <c r="S143" s="382">
        <f t="shared" ref="S143:S144" si="22">SUM(C143:R143)</f>
        <v>3783</v>
      </c>
      <c r="T143" s="101"/>
      <c r="U143" s="101"/>
      <c r="V143" s="101"/>
      <c r="W143" s="101"/>
      <c r="X143" s="101"/>
      <c r="Y143" s="101"/>
      <c r="Z143" s="101"/>
    </row>
    <row r="144" spans="1:26" ht="12" customHeight="1">
      <c r="A144" s="222" t="s">
        <v>269</v>
      </c>
      <c r="B144" s="182">
        <v>30</v>
      </c>
      <c r="C144" s="126">
        <v>1</v>
      </c>
      <c r="D144" s="101"/>
      <c r="E144" s="101">
        <v>1</v>
      </c>
      <c r="F144" s="101"/>
      <c r="G144" s="101"/>
      <c r="H144" s="101">
        <v>20</v>
      </c>
      <c r="I144" s="101">
        <v>43</v>
      </c>
      <c r="J144" s="101">
        <v>17</v>
      </c>
      <c r="K144" s="101">
        <v>9</v>
      </c>
      <c r="L144" s="101">
        <v>8</v>
      </c>
      <c r="M144" s="101">
        <v>8</v>
      </c>
      <c r="N144" s="101">
        <v>11</v>
      </c>
      <c r="O144" s="101">
        <v>56</v>
      </c>
      <c r="P144" s="101">
        <v>2</v>
      </c>
      <c r="Q144" s="101">
        <v>21</v>
      </c>
      <c r="R144" s="101"/>
      <c r="S144" s="222">
        <f t="shared" si="22"/>
        <v>197</v>
      </c>
      <c r="T144" s="101"/>
      <c r="U144" s="101"/>
      <c r="V144" s="101"/>
      <c r="W144" s="101"/>
      <c r="X144" s="101"/>
      <c r="Y144" s="101"/>
      <c r="Z144" s="101"/>
    </row>
    <row r="145" spans="1:26" ht="12" customHeight="1">
      <c r="A145" s="223" t="s">
        <v>270</v>
      </c>
      <c r="B145" s="126">
        <v>41</v>
      </c>
      <c r="C145" s="157"/>
      <c r="D145" s="158"/>
      <c r="E145" s="158"/>
      <c r="F145" s="158"/>
      <c r="G145" s="158"/>
      <c r="H145" s="158"/>
      <c r="I145" s="158"/>
      <c r="J145" s="158"/>
      <c r="K145" s="158"/>
      <c r="L145" s="158"/>
      <c r="M145" s="158"/>
      <c r="N145" s="158"/>
      <c r="O145" s="158"/>
      <c r="P145" s="158"/>
      <c r="Q145" s="158"/>
      <c r="R145" s="158"/>
      <c r="S145" s="223"/>
      <c r="T145" s="101"/>
      <c r="U145" s="101"/>
      <c r="V145" s="101"/>
      <c r="W145" s="101"/>
      <c r="X145" s="101"/>
      <c r="Y145" s="101"/>
      <c r="Z145" s="101"/>
    </row>
    <row r="146" spans="1:26" ht="12" customHeight="1">
      <c r="A146" s="223" t="s">
        <v>288</v>
      </c>
      <c r="B146" s="126">
        <v>101</v>
      </c>
      <c r="C146" s="126">
        <v>1</v>
      </c>
      <c r="D146" s="101"/>
      <c r="E146" s="101"/>
      <c r="F146" s="101"/>
      <c r="G146" s="101"/>
      <c r="H146" s="101"/>
      <c r="I146" s="101">
        <v>23</v>
      </c>
      <c r="J146" s="101">
        <v>7</v>
      </c>
      <c r="K146" s="101">
        <v>7</v>
      </c>
      <c r="L146" s="101">
        <v>2</v>
      </c>
      <c r="M146" s="101"/>
      <c r="N146" s="101">
        <v>3</v>
      </c>
      <c r="O146" s="101">
        <v>28</v>
      </c>
      <c r="P146" s="101">
        <v>5</v>
      </c>
      <c r="Q146" s="101"/>
      <c r="R146" s="101"/>
      <c r="S146" s="223">
        <f t="shared" ref="S146:S147" si="23">SUM(C146:R146)</f>
        <v>76</v>
      </c>
      <c r="T146" s="101"/>
      <c r="U146" s="101"/>
      <c r="V146" s="101"/>
      <c r="W146" s="101"/>
      <c r="X146" s="101"/>
      <c r="Y146" s="101"/>
      <c r="Z146" s="101"/>
    </row>
    <row r="147" spans="1:26" ht="12" customHeight="1">
      <c r="A147" s="223" t="s">
        <v>272</v>
      </c>
      <c r="B147" s="126">
        <v>150</v>
      </c>
      <c r="C147" s="126"/>
      <c r="D147" s="101"/>
      <c r="E147" s="101"/>
      <c r="F147" s="101">
        <v>2</v>
      </c>
      <c r="G147" s="101"/>
      <c r="H147" s="101">
        <v>6</v>
      </c>
      <c r="I147" s="101">
        <v>5</v>
      </c>
      <c r="J147" s="101">
        <v>4</v>
      </c>
      <c r="K147" s="101"/>
      <c r="L147" s="101">
        <v>2</v>
      </c>
      <c r="M147" s="101"/>
      <c r="N147" s="101">
        <v>7</v>
      </c>
      <c r="O147" s="101">
        <v>3</v>
      </c>
      <c r="P147" s="101"/>
      <c r="Q147" s="101">
        <v>24</v>
      </c>
      <c r="R147" s="101"/>
      <c r="S147" s="223">
        <f t="shared" si="23"/>
        <v>53</v>
      </c>
      <c r="T147" s="101"/>
      <c r="U147" s="101"/>
      <c r="V147" s="101"/>
      <c r="W147" s="101"/>
      <c r="X147" s="101"/>
      <c r="Y147" s="101"/>
      <c r="Z147" s="101"/>
    </row>
    <row r="148" spans="1:26" ht="12" customHeight="1">
      <c r="A148" s="223" t="s">
        <v>289</v>
      </c>
      <c r="B148" s="126">
        <v>201</v>
      </c>
      <c r="C148" s="157"/>
      <c r="D148" s="158"/>
      <c r="E148" s="158"/>
      <c r="F148" s="158"/>
      <c r="G148" s="158"/>
      <c r="H148" s="158"/>
      <c r="I148" s="158"/>
      <c r="J148" s="158"/>
      <c r="K148" s="158"/>
      <c r="L148" s="158"/>
      <c r="M148" s="158"/>
      <c r="N148" s="158"/>
      <c r="O148" s="158"/>
      <c r="P148" s="158"/>
      <c r="Q148" s="158"/>
      <c r="R148" s="158"/>
      <c r="S148" s="223"/>
      <c r="T148" s="101"/>
      <c r="U148" s="101"/>
      <c r="V148" s="101"/>
      <c r="W148" s="101"/>
      <c r="X148" s="101"/>
      <c r="Y148" s="101"/>
      <c r="Z148" s="101"/>
    </row>
    <row r="149" spans="1:26" ht="12" customHeight="1">
      <c r="A149" s="223"/>
      <c r="B149" s="126">
        <v>202</v>
      </c>
      <c r="C149" s="126">
        <v>2</v>
      </c>
      <c r="D149" s="101"/>
      <c r="E149" s="101">
        <v>3</v>
      </c>
      <c r="F149" s="101">
        <v>11</v>
      </c>
      <c r="G149" s="101">
        <v>24</v>
      </c>
      <c r="H149" s="101"/>
      <c r="I149" s="101">
        <v>93</v>
      </c>
      <c r="J149" s="101">
        <v>42</v>
      </c>
      <c r="K149" s="101">
        <v>47</v>
      </c>
      <c r="L149" s="101">
        <v>40</v>
      </c>
      <c r="M149" s="101">
        <v>38</v>
      </c>
      <c r="N149" s="101">
        <v>33</v>
      </c>
      <c r="O149" s="101">
        <v>126</v>
      </c>
      <c r="P149" s="101">
        <v>27</v>
      </c>
      <c r="Q149" s="101">
        <v>25</v>
      </c>
      <c r="R149" s="101"/>
      <c r="S149" s="223">
        <f t="shared" ref="S149:S153" si="24">SUM(C149:R149)</f>
        <v>511</v>
      </c>
      <c r="T149" s="101"/>
      <c r="U149" s="101"/>
      <c r="V149" s="101"/>
      <c r="W149" s="101"/>
      <c r="X149" s="101"/>
      <c r="Y149" s="101"/>
      <c r="Z149" s="101"/>
    </row>
    <row r="150" spans="1:26" ht="12" customHeight="1">
      <c r="A150" s="223"/>
      <c r="B150" s="126">
        <v>237</v>
      </c>
      <c r="C150" s="126"/>
      <c r="D150" s="101"/>
      <c r="E150" s="101"/>
      <c r="F150" s="101"/>
      <c r="G150" s="101"/>
      <c r="H150" s="101"/>
      <c r="I150" s="101"/>
      <c r="J150" s="101"/>
      <c r="K150" s="101">
        <v>5</v>
      </c>
      <c r="L150" s="101"/>
      <c r="M150" s="101"/>
      <c r="N150" s="101">
        <v>10</v>
      </c>
      <c r="O150" s="101">
        <v>5</v>
      </c>
      <c r="P150" s="101"/>
      <c r="Q150" s="101"/>
      <c r="R150" s="101"/>
      <c r="S150" s="223">
        <f t="shared" si="24"/>
        <v>20</v>
      </c>
      <c r="T150" s="101"/>
      <c r="U150" s="101"/>
      <c r="V150" s="101"/>
      <c r="W150" s="101"/>
      <c r="X150" s="101"/>
      <c r="Y150" s="101"/>
      <c r="Z150" s="101"/>
    </row>
    <row r="151" spans="1:26" ht="12" customHeight="1">
      <c r="A151" s="224"/>
      <c r="B151" s="366" t="s">
        <v>183</v>
      </c>
      <c r="C151" s="366">
        <f t="shared" ref="C151:R151" si="25">SUM(C144:C150)</f>
        <v>4</v>
      </c>
      <c r="D151" s="381">
        <f t="shared" si="25"/>
        <v>0</v>
      </c>
      <c r="E151" s="381">
        <f t="shared" si="25"/>
        <v>4</v>
      </c>
      <c r="F151" s="381">
        <f t="shared" si="25"/>
        <v>13</v>
      </c>
      <c r="G151" s="381">
        <f t="shared" si="25"/>
        <v>24</v>
      </c>
      <c r="H151" s="381">
        <f t="shared" si="25"/>
        <v>26</v>
      </c>
      <c r="I151" s="381">
        <f t="shared" si="25"/>
        <v>164</v>
      </c>
      <c r="J151" s="381">
        <f t="shared" si="25"/>
        <v>70</v>
      </c>
      <c r="K151" s="381">
        <f t="shared" si="25"/>
        <v>68</v>
      </c>
      <c r="L151" s="381">
        <f t="shared" si="25"/>
        <v>52</v>
      </c>
      <c r="M151" s="381">
        <f t="shared" si="25"/>
        <v>46</v>
      </c>
      <c r="N151" s="381">
        <f t="shared" si="25"/>
        <v>64</v>
      </c>
      <c r="O151" s="381">
        <f t="shared" si="25"/>
        <v>218</v>
      </c>
      <c r="P151" s="381">
        <f t="shared" si="25"/>
        <v>34</v>
      </c>
      <c r="Q151" s="381">
        <f t="shared" si="25"/>
        <v>70</v>
      </c>
      <c r="R151" s="381">
        <f t="shared" si="25"/>
        <v>0</v>
      </c>
      <c r="S151" s="382">
        <f t="shared" si="24"/>
        <v>857</v>
      </c>
      <c r="T151" s="101"/>
      <c r="U151" s="101"/>
      <c r="V151" s="101"/>
      <c r="W151" s="101"/>
      <c r="X151" s="101"/>
      <c r="Y151" s="101"/>
      <c r="Z151" s="101"/>
    </row>
    <row r="152" spans="1:26" ht="12" customHeight="1">
      <c r="A152" s="222" t="s">
        <v>274</v>
      </c>
      <c r="B152" s="182">
        <v>30</v>
      </c>
      <c r="C152" s="126"/>
      <c r="D152" s="101"/>
      <c r="E152" s="101"/>
      <c r="F152" s="101"/>
      <c r="G152" s="101"/>
      <c r="H152" s="101"/>
      <c r="I152" s="101"/>
      <c r="J152" s="101"/>
      <c r="K152" s="101"/>
      <c r="L152" s="101"/>
      <c r="M152" s="101"/>
      <c r="N152" s="101"/>
      <c r="O152" s="101"/>
      <c r="P152" s="101"/>
      <c r="Q152" s="101"/>
      <c r="R152" s="101"/>
      <c r="S152" s="223">
        <f t="shared" si="24"/>
        <v>0</v>
      </c>
      <c r="T152" s="101"/>
      <c r="U152" s="101"/>
      <c r="V152" s="101"/>
      <c r="W152" s="101"/>
      <c r="X152" s="101"/>
      <c r="Y152" s="101"/>
      <c r="Z152" s="101"/>
    </row>
    <row r="153" spans="1:26" ht="12" customHeight="1">
      <c r="A153" s="223" t="s">
        <v>270</v>
      </c>
      <c r="B153" s="126">
        <v>41</v>
      </c>
      <c r="C153" s="126"/>
      <c r="D153" s="101"/>
      <c r="E153" s="101"/>
      <c r="F153" s="101"/>
      <c r="G153" s="101"/>
      <c r="H153" s="101"/>
      <c r="I153" s="101"/>
      <c r="J153" s="101"/>
      <c r="K153" s="101"/>
      <c r="L153" s="101"/>
      <c r="M153" s="101"/>
      <c r="N153" s="101"/>
      <c r="O153" s="101"/>
      <c r="P153" s="101"/>
      <c r="Q153" s="101"/>
      <c r="R153" s="101"/>
      <c r="S153" s="223">
        <f t="shared" si="24"/>
        <v>0</v>
      </c>
      <c r="T153" s="101"/>
      <c r="U153" s="101"/>
      <c r="V153" s="101"/>
      <c r="W153" s="101"/>
      <c r="X153" s="101"/>
      <c r="Y153" s="101"/>
      <c r="Z153" s="101"/>
    </row>
    <row r="154" spans="1:26" ht="12" customHeight="1">
      <c r="A154" s="223" t="s">
        <v>288</v>
      </c>
      <c r="B154" s="126">
        <v>101</v>
      </c>
      <c r="C154" s="126"/>
      <c r="D154" s="101"/>
      <c r="E154" s="101"/>
      <c r="F154" s="101"/>
      <c r="G154" s="101"/>
      <c r="H154" s="101"/>
      <c r="I154" s="101"/>
      <c r="J154" s="101"/>
      <c r="K154" s="101"/>
      <c r="L154" s="101"/>
      <c r="M154" s="101"/>
      <c r="N154" s="101"/>
      <c r="O154" s="101"/>
      <c r="P154" s="101"/>
      <c r="Q154" s="101"/>
      <c r="R154" s="101"/>
      <c r="S154" s="223"/>
      <c r="T154" s="101"/>
      <c r="U154" s="101"/>
      <c r="V154" s="101"/>
      <c r="W154" s="101"/>
      <c r="X154" s="101"/>
      <c r="Y154" s="101"/>
      <c r="Z154" s="101"/>
    </row>
    <row r="155" spans="1:26" ht="12" customHeight="1">
      <c r="A155" s="223" t="s">
        <v>272</v>
      </c>
      <c r="B155" s="126">
        <v>150</v>
      </c>
      <c r="C155" s="126"/>
      <c r="D155" s="101"/>
      <c r="E155" s="101"/>
      <c r="F155" s="101"/>
      <c r="G155" s="101"/>
      <c r="H155" s="101"/>
      <c r="I155" s="101"/>
      <c r="J155" s="101"/>
      <c r="K155" s="101"/>
      <c r="L155" s="101"/>
      <c r="M155" s="101"/>
      <c r="N155" s="101"/>
      <c r="O155" s="101"/>
      <c r="P155" s="101"/>
      <c r="Q155" s="101"/>
      <c r="R155" s="101"/>
      <c r="S155" s="223">
        <f>SUM(C155:R155)</f>
        <v>0</v>
      </c>
      <c r="T155" s="101"/>
      <c r="U155" s="101"/>
      <c r="V155" s="101"/>
      <c r="W155" s="101"/>
      <c r="X155" s="101"/>
      <c r="Y155" s="101"/>
      <c r="Z155" s="101"/>
    </row>
    <row r="156" spans="1:26" ht="12" customHeight="1">
      <c r="A156" s="223" t="s">
        <v>290</v>
      </c>
      <c r="B156" s="126">
        <v>201</v>
      </c>
      <c r="C156" s="126"/>
      <c r="D156" s="101"/>
      <c r="E156" s="101"/>
      <c r="F156" s="101"/>
      <c r="G156" s="101"/>
      <c r="H156" s="101"/>
      <c r="I156" s="101"/>
      <c r="J156" s="101"/>
      <c r="K156" s="101"/>
      <c r="L156" s="101"/>
      <c r="M156" s="101"/>
      <c r="N156" s="101"/>
      <c r="O156" s="101"/>
      <c r="P156" s="101"/>
      <c r="Q156" s="101"/>
      <c r="R156" s="101"/>
      <c r="S156" s="223"/>
      <c r="T156" s="101"/>
      <c r="U156" s="101"/>
      <c r="V156" s="101"/>
      <c r="W156" s="101"/>
      <c r="X156" s="101"/>
      <c r="Y156" s="101"/>
      <c r="Z156" s="101"/>
    </row>
    <row r="157" spans="1:26" ht="12" customHeight="1">
      <c r="A157" s="223"/>
      <c r="B157" s="126">
        <v>202</v>
      </c>
      <c r="C157" s="126"/>
      <c r="D157" s="101"/>
      <c r="E157" s="101"/>
      <c r="F157" s="101"/>
      <c r="G157" s="101"/>
      <c r="H157" s="101"/>
      <c r="I157" s="101"/>
      <c r="J157" s="101"/>
      <c r="K157" s="101"/>
      <c r="L157" s="101"/>
      <c r="M157" s="101"/>
      <c r="N157" s="101"/>
      <c r="O157" s="101"/>
      <c r="P157" s="101"/>
      <c r="Q157" s="101"/>
      <c r="R157" s="101"/>
      <c r="S157" s="223">
        <f t="shared" ref="S157:S160" si="26">SUM(C157:R157)</f>
        <v>0</v>
      </c>
      <c r="T157" s="101"/>
      <c r="U157" s="101"/>
      <c r="V157" s="101"/>
      <c r="W157" s="101"/>
      <c r="X157" s="101"/>
      <c r="Y157" s="101"/>
      <c r="Z157" s="101"/>
    </row>
    <row r="158" spans="1:26" ht="12" customHeight="1">
      <c r="A158" s="223"/>
      <c r="B158" s="126">
        <v>237</v>
      </c>
      <c r="C158" s="126"/>
      <c r="D158" s="101"/>
      <c r="E158" s="101"/>
      <c r="F158" s="101"/>
      <c r="G158" s="101"/>
      <c r="H158" s="101"/>
      <c r="I158" s="101"/>
      <c r="J158" s="101"/>
      <c r="K158" s="101"/>
      <c r="L158" s="101"/>
      <c r="M158" s="101"/>
      <c r="N158" s="101"/>
      <c r="O158" s="101"/>
      <c r="P158" s="101"/>
      <c r="Q158" s="101"/>
      <c r="R158" s="101"/>
      <c r="S158" s="223">
        <f t="shared" si="26"/>
        <v>0</v>
      </c>
      <c r="T158" s="101"/>
      <c r="U158" s="101"/>
      <c r="V158" s="101"/>
      <c r="W158" s="101"/>
      <c r="X158" s="101"/>
      <c r="Y158" s="101"/>
      <c r="Z158" s="101"/>
    </row>
    <row r="159" spans="1:26" ht="12" customHeight="1">
      <c r="A159" s="224"/>
      <c r="B159" s="366" t="s">
        <v>183</v>
      </c>
      <c r="C159" s="366">
        <f t="shared" ref="C159:R159" si="27">SUM(C152:C158)</f>
        <v>0</v>
      </c>
      <c r="D159" s="381">
        <f t="shared" si="27"/>
        <v>0</v>
      </c>
      <c r="E159" s="381">
        <f t="shared" si="27"/>
        <v>0</v>
      </c>
      <c r="F159" s="381">
        <f t="shared" si="27"/>
        <v>0</v>
      </c>
      <c r="G159" s="381">
        <f t="shared" si="27"/>
        <v>0</v>
      </c>
      <c r="H159" s="381">
        <f t="shared" si="27"/>
        <v>0</v>
      </c>
      <c r="I159" s="381">
        <f t="shared" si="27"/>
        <v>0</v>
      </c>
      <c r="J159" s="381">
        <f t="shared" si="27"/>
        <v>0</v>
      </c>
      <c r="K159" s="381">
        <f t="shared" si="27"/>
        <v>0</v>
      </c>
      <c r="L159" s="381">
        <f t="shared" si="27"/>
        <v>0</v>
      </c>
      <c r="M159" s="381">
        <f t="shared" si="27"/>
        <v>0</v>
      </c>
      <c r="N159" s="381">
        <f t="shared" si="27"/>
        <v>0</v>
      </c>
      <c r="O159" s="381">
        <f t="shared" si="27"/>
        <v>0</v>
      </c>
      <c r="P159" s="381">
        <f t="shared" si="27"/>
        <v>0</v>
      </c>
      <c r="Q159" s="381">
        <f t="shared" si="27"/>
        <v>0</v>
      </c>
      <c r="R159" s="381">
        <f t="shared" si="27"/>
        <v>0</v>
      </c>
      <c r="S159" s="382">
        <f t="shared" si="26"/>
        <v>0</v>
      </c>
      <c r="T159" s="101"/>
      <c r="U159" s="101"/>
      <c r="V159" s="101"/>
      <c r="W159" s="101"/>
      <c r="X159" s="101"/>
      <c r="Y159" s="101"/>
      <c r="Z159" s="101"/>
    </row>
    <row r="160" spans="1:26" ht="12" customHeight="1">
      <c r="A160" s="222" t="s">
        <v>277</v>
      </c>
      <c r="B160" s="182">
        <v>30</v>
      </c>
      <c r="C160" s="126">
        <v>2</v>
      </c>
      <c r="D160" s="101">
        <v>3</v>
      </c>
      <c r="E160" s="101"/>
      <c r="F160" s="101">
        <v>8</v>
      </c>
      <c r="G160" s="101">
        <v>13</v>
      </c>
      <c r="H160" s="101">
        <v>4</v>
      </c>
      <c r="I160" s="101">
        <v>18</v>
      </c>
      <c r="J160" s="101">
        <v>1</v>
      </c>
      <c r="K160" s="101">
        <v>13</v>
      </c>
      <c r="L160" s="101">
        <v>4</v>
      </c>
      <c r="M160" s="101">
        <v>1</v>
      </c>
      <c r="N160" s="101">
        <v>9</v>
      </c>
      <c r="O160" s="101">
        <v>5</v>
      </c>
      <c r="P160" s="101">
        <v>1</v>
      </c>
      <c r="Q160" s="101">
        <v>4</v>
      </c>
      <c r="R160" s="101"/>
      <c r="S160" s="223">
        <f t="shared" si="26"/>
        <v>86</v>
      </c>
      <c r="T160" s="101"/>
      <c r="U160" s="101"/>
      <c r="V160" s="101"/>
      <c r="W160" s="101"/>
      <c r="X160" s="101"/>
      <c r="Y160" s="101"/>
      <c r="Z160" s="101"/>
    </row>
    <row r="161" spans="1:26" ht="12" customHeight="1">
      <c r="A161" s="223" t="s">
        <v>270</v>
      </c>
      <c r="B161" s="126">
        <v>41</v>
      </c>
      <c r="C161" s="157"/>
      <c r="D161" s="158"/>
      <c r="E161" s="158"/>
      <c r="F161" s="158"/>
      <c r="G161" s="158"/>
      <c r="H161" s="158"/>
      <c r="I161" s="158"/>
      <c r="J161" s="158"/>
      <c r="K161" s="158"/>
      <c r="L161" s="158"/>
      <c r="M161" s="158"/>
      <c r="N161" s="158"/>
      <c r="O161" s="158"/>
      <c r="P161" s="158"/>
      <c r="Q161" s="158"/>
      <c r="R161" s="158"/>
      <c r="S161" s="223"/>
      <c r="T161" s="101"/>
      <c r="U161" s="101"/>
      <c r="V161" s="101"/>
      <c r="W161" s="101"/>
      <c r="X161" s="101"/>
      <c r="Y161" s="101"/>
      <c r="Z161" s="101"/>
    </row>
    <row r="162" spans="1:26" ht="12" customHeight="1">
      <c r="A162" s="223" t="s">
        <v>288</v>
      </c>
      <c r="B162" s="126">
        <v>101</v>
      </c>
      <c r="C162" s="126"/>
      <c r="D162" s="101">
        <v>22</v>
      </c>
      <c r="E162" s="101">
        <v>12</v>
      </c>
      <c r="F162" s="101">
        <v>5</v>
      </c>
      <c r="G162" s="101">
        <v>2</v>
      </c>
      <c r="H162" s="101">
        <v>8</v>
      </c>
      <c r="I162" s="101">
        <v>9</v>
      </c>
      <c r="J162" s="101">
        <v>5</v>
      </c>
      <c r="K162" s="101">
        <v>2</v>
      </c>
      <c r="L162" s="101">
        <v>4</v>
      </c>
      <c r="M162" s="101">
        <v>2</v>
      </c>
      <c r="N162" s="101">
        <v>1</v>
      </c>
      <c r="O162" s="101">
        <v>1</v>
      </c>
      <c r="P162" s="101">
        <v>1</v>
      </c>
      <c r="Q162" s="101"/>
      <c r="R162" s="101"/>
      <c r="S162" s="223">
        <f t="shared" ref="S162:S164" si="28">SUM(C162:R162)</f>
        <v>74</v>
      </c>
      <c r="T162" s="101"/>
      <c r="U162" s="101"/>
      <c r="V162" s="101"/>
      <c r="W162" s="101"/>
      <c r="X162" s="101"/>
      <c r="Y162" s="101"/>
      <c r="Z162" s="101"/>
    </row>
    <row r="163" spans="1:26" ht="12" customHeight="1">
      <c r="A163" s="223" t="s">
        <v>272</v>
      </c>
      <c r="B163" s="126">
        <v>150</v>
      </c>
      <c r="C163" s="126"/>
      <c r="D163" s="101"/>
      <c r="E163" s="101">
        <v>4</v>
      </c>
      <c r="F163" s="101">
        <v>8</v>
      </c>
      <c r="G163" s="101">
        <v>11</v>
      </c>
      <c r="H163" s="101">
        <v>2</v>
      </c>
      <c r="I163" s="101">
        <v>12</v>
      </c>
      <c r="J163" s="101">
        <v>18</v>
      </c>
      <c r="K163" s="101">
        <v>25</v>
      </c>
      <c r="L163" s="101">
        <v>40</v>
      </c>
      <c r="M163" s="101">
        <v>57</v>
      </c>
      <c r="N163" s="101">
        <v>32</v>
      </c>
      <c r="O163" s="101">
        <v>19</v>
      </c>
      <c r="P163" s="101">
        <v>18</v>
      </c>
      <c r="Q163" s="101">
        <v>6</v>
      </c>
      <c r="R163" s="101"/>
      <c r="S163" s="223">
        <f t="shared" si="28"/>
        <v>252</v>
      </c>
      <c r="T163" s="101"/>
      <c r="U163" s="101"/>
      <c r="V163" s="101"/>
      <c r="W163" s="101"/>
      <c r="X163" s="101"/>
      <c r="Y163" s="101"/>
      <c r="Z163" s="101"/>
    </row>
    <row r="164" spans="1:26" ht="12" customHeight="1">
      <c r="A164" s="223" t="s">
        <v>290</v>
      </c>
      <c r="B164" s="126">
        <v>201</v>
      </c>
      <c r="C164" s="126"/>
      <c r="D164" s="101"/>
      <c r="E164" s="101">
        <v>8</v>
      </c>
      <c r="F164" s="101">
        <v>13</v>
      </c>
      <c r="G164" s="101">
        <v>32</v>
      </c>
      <c r="H164" s="101">
        <v>31</v>
      </c>
      <c r="I164" s="101">
        <v>76</v>
      </c>
      <c r="J164" s="101">
        <v>84</v>
      </c>
      <c r="K164" s="101">
        <v>59</v>
      </c>
      <c r="L164" s="101">
        <v>46</v>
      </c>
      <c r="M164" s="101">
        <v>47</v>
      </c>
      <c r="N164" s="101">
        <v>68</v>
      </c>
      <c r="O164" s="101">
        <v>68</v>
      </c>
      <c r="P164" s="101">
        <v>63</v>
      </c>
      <c r="Q164" s="101">
        <v>6</v>
      </c>
      <c r="R164" s="101"/>
      <c r="S164" s="223">
        <f t="shared" si="28"/>
        <v>601</v>
      </c>
      <c r="T164" s="101"/>
      <c r="U164" s="101"/>
      <c r="V164" s="101"/>
      <c r="W164" s="101"/>
      <c r="X164" s="101"/>
      <c r="Y164" s="101"/>
      <c r="Z164" s="101"/>
    </row>
    <row r="165" spans="1:26" ht="12" customHeight="1">
      <c r="A165" s="223"/>
      <c r="B165" s="126">
        <v>202</v>
      </c>
      <c r="C165" s="126"/>
      <c r="D165" s="101"/>
      <c r="E165" s="101"/>
      <c r="F165" s="101"/>
      <c r="G165" s="101"/>
      <c r="H165" s="101"/>
      <c r="I165" s="101"/>
      <c r="J165" s="101"/>
      <c r="K165" s="101"/>
      <c r="L165" s="101"/>
      <c r="M165" s="101"/>
      <c r="N165" s="101"/>
      <c r="O165" s="101"/>
      <c r="P165" s="101"/>
      <c r="Q165" s="101"/>
      <c r="R165" s="101"/>
      <c r="S165" s="223"/>
      <c r="T165" s="101"/>
      <c r="U165" s="101"/>
      <c r="V165" s="101"/>
      <c r="W165" s="101"/>
      <c r="X165" s="101"/>
      <c r="Y165" s="101"/>
      <c r="Z165" s="101"/>
    </row>
    <row r="166" spans="1:26" ht="12" customHeight="1">
      <c r="A166" s="223"/>
      <c r="B166" s="126">
        <v>237</v>
      </c>
      <c r="C166" s="126"/>
      <c r="D166" s="101"/>
      <c r="E166" s="101"/>
      <c r="F166" s="101"/>
      <c r="G166" s="101"/>
      <c r="H166" s="101"/>
      <c r="I166" s="101"/>
      <c r="J166" s="101"/>
      <c r="K166" s="101"/>
      <c r="L166" s="101"/>
      <c r="M166" s="101"/>
      <c r="N166" s="101"/>
      <c r="O166" s="101"/>
      <c r="P166" s="101"/>
      <c r="Q166" s="101"/>
      <c r="R166" s="101"/>
      <c r="S166" s="223"/>
      <c r="T166" s="101"/>
      <c r="U166" s="101"/>
      <c r="V166" s="101"/>
      <c r="W166" s="101"/>
      <c r="X166" s="101"/>
      <c r="Y166" s="101"/>
      <c r="Z166" s="101"/>
    </row>
    <row r="167" spans="1:26" ht="12" customHeight="1">
      <c r="A167" s="224"/>
      <c r="B167" s="366" t="s">
        <v>183</v>
      </c>
      <c r="C167" s="366">
        <f t="shared" ref="C167:R167" si="29">SUM(C160:C166)</f>
        <v>2</v>
      </c>
      <c r="D167" s="381">
        <f t="shared" si="29"/>
        <v>25</v>
      </c>
      <c r="E167" s="381">
        <f t="shared" si="29"/>
        <v>24</v>
      </c>
      <c r="F167" s="381">
        <f t="shared" si="29"/>
        <v>34</v>
      </c>
      <c r="G167" s="381">
        <f t="shared" si="29"/>
        <v>58</v>
      </c>
      <c r="H167" s="381">
        <f t="shared" si="29"/>
        <v>45</v>
      </c>
      <c r="I167" s="381">
        <f t="shared" si="29"/>
        <v>115</v>
      </c>
      <c r="J167" s="381">
        <f t="shared" si="29"/>
        <v>108</v>
      </c>
      <c r="K167" s="381">
        <f t="shared" si="29"/>
        <v>99</v>
      </c>
      <c r="L167" s="381">
        <f t="shared" si="29"/>
        <v>94</v>
      </c>
      <c r="M167" s="381">
        <f t="shared" si="29"/>
        <v>107</v>
      </c>
      <c r="N167" s="381">
        <f t="shared" si="29"/>
        <v>110</v>
      </c>
      <c r="O167" s="381">
        <f t="shared" si="29"/>
        <v>93</v>
      </c>
      <c r="P167" s="381">
        <f t="shared" si="29"/>
        <v>83</v>
      </c>
      <c r="Q167" s="381">
        <f t="shared" si="29"/>
        <v>16</v>
      </c>
      <c r="R167" s="381">
        <f t="shared" si="29"/>
        <v>0</v>
      </c>
      <c r="S167" s="382">
        <f t="shared" ref="S167:S168" si="30">SUM(C167:R167)</f>
        <v>1013</v>
      </c>
      <c r="T167" s="101"/>
      <c r="U167" s="101"/>
      <c r="V167" s="101"/>
      <c r="W167" s="101"/>
      <c r="X167" s="101"/>
      <c r="Y167" s="101"/>
      <c r="Z167" s="101"/>
    </row>
    <row r="168" spans="1:26" ht="12" customHeight="1">
      <c r="A168" s="222" t="s">
        <v>277</v>
      </c>
      <c r="B168" s="182">
        <v>3</v>
      </c>
      <c r="C168" s="126"/>
      <c r="D168" s="101"/>
      <c r="E168" s="101">
        <v>4</v>
      </c>
      <c r="F168" s="101"/>
      <c r="G168" s="101">
        <v>2</v>
      </c>
      <c r="H168" s="101">
        <v>3</v>
      </c>
      <c r="I168" s="101">
        <v>6</v>
      </c>
      <c r="J168" s="101">
        <v>1</v>
      </c>
      <c r="K168" s="101">
        <v>4</v>
      </c>
      <c r="L168" s="101">
        <v>2</v>
      </c>
      <c r="M168" s="101">
        <v>5</v>
      </c>
      <c r="N168" s="101">
        <v>4</v>
      </c>
      <c r="O168" s="101">
        <v>2</v>
      </c>
      <c r="P168" s="101">
        <v>3</v>
      </c>
      <c r="Q168" s="101"/>
      <c r="R168" s="101"/>
      <c r="S168" s="223">
        <f t="shared" si="30"/>
        <v>36</v>
      </c>
      <c r="T168" s="101"/>
      <c r="U168" s="101"/>
      <c r="V168" s="101"/>
      <c r="W168" s="101"/>
      <c r="X168" s="101"/>
      <c r="Y168" s="101"/>
      <c r="Z168" s="101"/>
    </row>
    <row r="169" spans="1:26" ht="12" customHeight="1">
      <c r="A169" s="223" t="s">
        <v>270</v>
      </c>
      <c r="B169" s="126"/>
      <c r="C169" s="126"/>
      <c r="D169" s="101"/>
      <c r="E169" s="101"/>
      <c r="F169" s="101"/>
      <c r="G169" s="101"/>
      <c r="H169" s="101"/>
      <c r="I169" s="101"/>
      <c r="J169" s="101"/>
      <c r="K169" s="101"/>
      <c r="L169" s="101"/>
      <c r="M169" s="101"/>
      <c r="N169" s="101"/>
      <c r="O169" s="101"/>
      <c r="P169" s="101"/>
      <c r="Q169" s="101"/>
      <c r="R169" s="101"/>
      <c r="S169" s="223"/>
      <c r="T169" s="101"/>
      <c r="U169" s="101"/>
      <c r="V169" s="101"/>
      <c r="W169" s="101"/>
      <c r="X169" s="101"/>
      <c r="Y169" s="101"/>
      <c r="Z169" s="101"/>
    </row>
    <row r="170" spans="1:26" ht="12" customHeight="1">
      <c r="A170" s="223" t="s">
        <v>291</v>
      </c>
      <c r="B170" s="126"/>
      <c r="C170" s="126"/>
      <c r="D170" s="101"/>
      <c r="E170" s="101"/>
      <c r="F170" s="101"/>
      <c r="G170" s="101"/>
      <c r="H170" s="101"/>
      <c r="I170" s="101"/>
      <c r="J170" s="101"/>
      <c r="K170" s="101"/>
      <c r="L170" s="101"/>
      <c r="M170" s="101"/>
      <c r="N170" s="101"/>
      <c r="O170" s="101"/>
      <c r="P170" s="101"/>
      <c r="Q170" s="101"/>
      <c r="R170" s="101"/>
      <c r="S170" s="223"/>
      <c r="T170" s="101"/>
      <c r="U170" s="101"/>
      <c r="V170" s="101"/>
      <c r="W170" s="101"/>
      <c r="X170" s="101"/>
      <c r="Y170" s="101"/>
      <c r="Z170" s="101"/>
    </row>
    <row r="171" spans="1:26" ht="12" customHeight="1">
      <c r="A171" s="223" t="s">
        <v>272</v>
      </c>
      <c r="B171" s="126"/>
      <c r="C171" s="126"/>
      <c r="D171" s="101"/>
      <c r="E171" s="101"/>
      <c r="F171" s="101"/>
      <c r="G171" s="101"/>
      <c r="H171" s="101"/>
      <c r="I171" s="101"/>
      <c r="J171" s="101"/>
      <c r="K171" s="101"/>
      <c r="L171" s="101"/>
      <c r="M171" s="101"/>
      <c r="N171" s="101"/>
      <c r="O171" s="101"/>
      <c r="P171" s="101"/>
      <c r="Q171" s="101"/>
      <c r="R171" s="101"/>
      <c r="S171" s="223"/>
      <c r="T171" s="101"/>
      <c r="U171" s="101"/>
      <c r="V171" s="101"/>
      <c r="W171" s="101"/>
      <c r="X171" s="101"/>
      <c r="Y171" s="101"/>
      <c r="Z171" s="101"/>
    </row>
    <row r="172" spans="1:26" ht="12" customHeight="1">
      <c r="A172" s="223" t="s">
        <v>292</v>
      </c>
      <c r="B172" s="126"/>
      <c r="C172" s="126"/>
      <c r="D172" s="101"/>
      <c r="E172" s="101"/>
      <c r="F172" s="101"/>
      <c r="G172" s="101"/>
      <c r="H172" s="101"/>
      <c r="I172" s="101"/>
      <c r="J172" s="101"/>
      <c r="K172" s="101"/>
      <c r="L172" s="101"/>
      <c r="M172" s="101"/>
      <c r="N172" s="101"/>
      <c r="O172" s="101"/>
      <c r="P172" s="101"/>
      <c r="Q172" s="101"/>
      <c r="R172" s="101"/>
      <c r="S172" s="223"/>
      <c r="T172" s="101"/>
      <c r="U172" s="101"/>
      <c r="V172" s="101"/>
      <c r="W172" s="101"/>
      <c r="X172" s="101"/>
      <c r="Y172" s="101"/>
      <c r="Z172" s="101"/>
    </row>
    <row r="173" spans="1:26" ht="12" customHeight="1">
      <c r="A173" s="223"/>
      <c r="B173" s="126"/>
      <c r="C173" s="126"/>
      <c r="D173" s="101"/>
      <c r="E173" s="101"/>
      <c r="F173" s="101"/>
      <c r="G173" s="101"/>
      <c r="H173" s="101"/>
      <c r="I173" s="101"/>
      <c r="J173" s="101"/>
      <c r="K173" s="101"/>
      <c r="L173" s="101"/>
      <c r="M173" s="101"/>
      <c r="N173" s="101"/>
      <c r="O173" s="101"/>
      <c r="P173" s="101"/>
      <c r="Q173" s="101"/>
      <c r="R173" s="101"/>
      <c r="S173" s="223"/>
      <c r="T173" s="101"/>
      <c r="U173" s="101"/>
      <c r="V173" s="101"/>
      <c r="W173" s="101"/>
      <c r="X173" s="101"/>
      <c r="Y173" s="101"/>
      <c r="Z173" s="101"/>
    </row>
    <row r="174" spans="1:26" ht="12" customHeight="1">
      <c r="A174" s="223"/>
      <c r="B174" s="126"/>
      <c r="C174" s="126"/>
      <c r="D174" s="101"/>
      <c r="E174" s="101"/>
      <c r="F174" s="101"/>
      <c r="G174" s="101"/>
      <c r="H174" s="101"/>
      <c r="I174" s="101"/>
      <c r="J174" s="101"/>
      <c r="K174" s="101"/>
      <c r="L174" s="101"/>
      <c r="M174" s="101"/>
      <c r="N174" s="101"/>
      <c r="O174" s="101"/>
      <c r="P174" s="101"/>
      <c r="Q174" s="101"/>
      <c r="R174" s="101"/>
      <c r="S174" s="223"/>
      <c r="T174" s="101"/>
      <c r="U174" s="101"/>
      <c r="V174" s="101"/>
      <c r="W174" s="101"/>
      <c r="X174" s="101"/>
      <c r="Y174" s="101"/>
      <c r="Z174" s="101"/>
    </row>
    <row r="175" spans="1:26" ht="12" customHeight="1">
      <c r="A175" s="224"/>
      <c r="B175" s="366" t="s">
        <v>183</v>
      </c>
      <c r="C175" s="366">
        <f t="shared" ref="C175:R175" si="31">SUM(C168:C174)</f>
        <v>0</v>
      </c>
      <c r="D175" s="381">
        <f t="shared" si="31"/>
        <v>0</v>
      </c>
      <c r="E175" s="381">
        <f t="shared" si="31"/>
        <v>4</v>
      </c>
      <c r="F175" s="381">
        <f t="shared" si="31"/>
        <v>0</v>
      </c>
      <c r="G175" s="381">
        <f t="shared" si="31"/>
        <v>2</v>
      </c>
      <c r="H175" s="381">
        <f t="shared" si="31"/>
        <v>3</v>
      </c>
      <c r="I175" s="381">
        <f t="shared" si="31"/>
        <v>6</v>
      </c>
      <c r="J175" s="381">
        <f t="shared" si="31"/>
        <v>1</v>
      </c>
      <c r="K175" s="381">
        <f t="shared" si="31"/>
        <v>4</v>
      </c>
      <c r="L175" s="381">
        <f t="shared" si="31"/>
        <v>2</v>
      </c>
      <c r="M175" s="381">
        <f t="shared" si="31"/>
        <v>5</v>
      </c>
      <c r="N175" s="381">
        <f t="shared" si="31"/>
        <v>4</v>
      </c>
      <c r="O175" s="381">
        <f t="shared" si="31"/>
        <v>2</v>
      </c>
      <c r="P175" s="381">
        <f t="shared" si="31"/>
        <v>3</v>
      </c>
      <c r="Q175" s="381">
        <f t="shared" si="31"/>
        <v>0</v>
      </c>
      <c r="R175" s="381">
        <f t="shared" si="31"/>
        <v>0</v>
      </c>
      <c r="S175" s="382">
        <f>SUM(C175:R175)</f>
        <v>36</v>
      </c>
      <c r="T175" s="101"/>
      <c r="U175" s="101"/>
      <c r="V175" s="101"/>
      <c r="W175" s="101"/>
      <c r="X175" s="101"/>
      <c r="Y175" s="101"/>
      <c r="Z175" s="101"/>
    </row>
    <row r="176" spans="1:26" ht="12" customHeight="1">
      <c r="A176" s="101"/>
      <c r="B176" s="101"/>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row>
    <row r="177" spans="1:26" ht="12" customHeight="1">
      <c r="A177" s="101"/>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row>
    <row r="178" spans="1:26" ht="12" customHeight="1">
      <c r="A178" s="101"/>
      <c r="B178" s="101"/>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row>
    <row r="179" spans="1:26" ht="12" customHeight="1">
      <c r="A179" s="101"/>
      <c r="B179" s="101"/>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row>
    <row r="180" spans="1:26" ht="12" customHeight="1">
      <c r="A180" s="101"/>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row>
    <row r="181" spans="1:26" ht="12" customHeight="1">
      <c r="A181" s="101"/>
      <c r="B181" s="101"/>
      <c r="C181" s="101"/>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row>
    <row r="182" spans="1:26" ht="12" customHeight="1">
      <c r="A182" s="101"/>
      <c r="B182" s="101"/>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row>
    <row r="183" spans="1:26" ht="12" customHeight="1">
      <c r="A183" s="101"/>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row>
    <row r="184" spans="1:26" ht="12" customHeight="1">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row>
    <row r="185" spans="1:26" ht="12" customHeight="1">
      <c r="A185" s="101"/>
      <c r="B185" s="101"/>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row>
    <row r="186" spans="1:26" ht="12" customHeight="1">
      <c r="A186" s="101"/>
      <c r="B186" s="101"/>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row>
    <row r="187" spans="1:26" ht="12" customHeight="1">
      <c r="A187" s="101"/>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row>
    <row r="188" spans="1:26" ht="12" customHeight="1">
      <c r="A188" s="101"/>
      <c r="B188" s="101"/>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row>
    <row r="189" spans="1:26" ht="12" customHeight="1">
      <c r="A189" s="101"/>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row>
    <row r="190" spans="1:26" ht="12" customHeight="1">
      <c r="A190" s="101"/>
      <c r="B190" s="101"/>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row>
    <row r="191" spans="1:26" ht="12" customHeight="1">
      <c r="A191" s="101"/>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row>
    <row r="192" spans="1:26" ht="12" customHeight="1">
      <c r="A192" s="101"/>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row>
    <row r="193" spans="1:26" ht="12" customHeight="1">
      <c r="A193" s="101"/>
      <c r="B193" s="101"/>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row>
    <row r="194" spans="1:26" ht="12" customHeight="1">
      <c r="A194" s="101"/>
      <c r="B194" s="101"/>
      <c r="C194" s="101"/>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row>
    <row r="195" spans="1:26" ht="12" customHeight="1">
      <c r="A195" s="101"/>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row>
    <row r="196" spans="1:26" ht="12" customHeight="1">
      <c r="A196" s="101"/>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row>
    <row r="197" spans="1:26" ht="12" customHeight="1">
      <c r="A197" s="101"/>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row>
    <row r="198" spans="1:26" ht="12" customHeight="1">
      <c r="A198" s="101"/>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row>
    <row r="199" spans="1:26" ht="12" customHeight="1">
      <c r="A199" s="101"/>
      <c r="B199" s="101"/>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row>
    <row r="200" spans="1:26" ht="12" customHeight="1">
      <c r="A200" s="101"/>
      <c r="B200" s="101"/>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row>
    <row r="201" spans="1:26" ht="12" customHeight="1">
      <c r="A201" s="101"/>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row>
    <row r="202" spans="1:26" ht="12" customHeight="1">
      <c r="A202" s="101"/>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row>
    <row r="203" spans="1:26" ht="12" customHeight="1">
      <c r="A203" s="101"/>
      <c r="B203" s="101"/>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row>
    <row r="204" spans="1:26" ht="12" customHeight="1">
      <c r="A204" s="101"/>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row>
    <row r="205" spans="1:26" ht="12" customHeight="1">
      <c r="A205" s="101"/>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row>
    <row r="206" spans="1:26" ht="12" customHeight="1">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row>
    <row r="207" spans="1:26" ht="12" customHeight="1">
      <c r="A207" s="101"/>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row>
    <row r="208" spans="1:26" ht="12" customHeight="1">
      <c r="A208" s="101"/>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row>
    <row r="209" spans="1:26" ht="12" customHeight="1">
      <c r="A209" s="101"/>
      <c r="B209" s="101"/>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row>
    <row r="210" spans="1:26" ht="12" customHeight="1">
      <c r="A210" s="101"/>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row>
    <row r="211" spans="1:26" ht="12" customHeight="1">
      <c r="A211" s="101"/>
      <c r="B211" s="101"/>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row>
    <row r="212" spans="1:26" ht="12" customHeight="1">
      <c r="A212" s="101"/>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row>
    <row r="213" spans="1:26" ht="12" customHeight="1">
      <c r="A213" s="101"/>
      <c r="B213" s="101"/>
      <c r="C213" s="101"/>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row>
    <row r="214" spans="1:26" ht="12" customHeight="1">
      <c r="A214" s="101"/>
      <c r="B214" s="101"/>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row>
    <row r="215" spans="1:26" ht="12" customHeight="1">
      <c r="A215" s="101"/>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row>
    <row r="216" spans="1:26" ht="12" customHeight="1">
      <c r="A216" s="101"/>
      <c r="B216" s="101"/>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row>
    <row r="217" spans="1:26" ht="12" customHeight="1">
      <c r="A217" s="101"/>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row>
    <row r="218" spans="1:26" ht="12" customHeight="1">
      <c r="A218" s="101"/>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row>
    <row r="219" spans="1:26" ht="12" customHeight="1">
      <c r="A219" s="101"/>
      <c r="B219" s="101"/>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row>
    <row r="220" spans="1:26" ht="12" customHeight="1">
      <c r="A220" s="101"/>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row>
    <row r="221" spans="1:26" ht="12" customHeight="1">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row>
    <row r="222" spans="1:26" ht="12" customHeight="1">
      <c r="A222" s="101"/>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row>
    <row r="223" spans="1:26" ht="12" customHeight="1">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row>
    <row r="224" spans="1:26" ht="12" customHeight="1">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row>
    <row r="225" spans="1:26" ht="12" customHeight="1">
      <c r="A225" s="101"/>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row>
    <row r="226" spans="1:26" ht="12" customHeight="1">
      <c r="A226" s="101"/>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row>
    <row r="227" spans="1:26" ht="12" customHeight="1">
      <c r="A227" s="101"/>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row>
    <row r="228" spans="1:26" ht="12" customHeight="1">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row>
    <row r="229" spans="1:26" ht="12" customHeight="1">
      <c r="A229" s="101"/>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row>
    <row r="230" spans="1:26" ht="12" customHeight="1">
      <c r="A230" s="101"/>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row>
    <row r="231" spans="1:26" ht="12"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row>
    <row r="232" spans="1:26" ht="12" customHeight="1">
      <c r="A232" s="101"/>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row>
    <row r="233" spans="1:26" ht="12" customHeight="1">
      <c r="A233" s="101"/>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row>
    <row r="234" spans="1:26" ht="12" customHeight="1">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row>
    <row r="235" spans="1:26" ht="12" customHeight="1">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row>
    <row r="236" spans="1:26" ht="12" customHeight="1">
      <c r="A236" s="101"/>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row>
    <row r="237" spans="1:26" ht="12" customHeight="1">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row>
    <row r="238" spans="1:26" ht="12" customHeight="1">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row>
    <row r="239" spans="1:26" ht="12" customHeight="1">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row>
    <row r="240" spans="1:26" ht="12"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row>
    <row r="241" spans="1:26" ht="12" customHeight="1">
      <c r="A241" s="101"/>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row>
    <row r="242" spans="1:26" ht="12" customHeight="1">
      <c r="A242" s="101"/>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row>
    <row r="243" spans="1:26" ht="12" customHeight="1">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row>
    <row r="244" spans="1:26" ht="12" customHeight="1">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row>
    <row r="245" spans="1:26" ht="12"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row>
    <row r="246" spans="1:26" ht="12"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row>
    <row r="247" spans="1:26" ht="12" customHeight="1">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row>
    <row r="248" spans="1:26" ht="12"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row>
    <row r="249" spans="1:26" ht="12" customHeight="1">
      <c r="A249" s="101"/>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row>
    <row r="250" spans="1:26" ht="12" customHeight="1">
      <c r="A250" s="101"/>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row>
    <row r="251" spans="1:26" ht="12" customHeight="1">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row>
    <row r="252" spans="1:26" ht="12" customHeight="1">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row>
    <row r="253" spans="1:26" ht="12" customHeight="1">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row>
    <row r="254" spans="1:26" ht="12" customHeight="1">
      <c r="A254" s="101"/>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row>
    <row r="255" spans="1:26" ht="12" customHeight="1">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row>
    <row r="256" spans="1:26" ht="12" customHeight="1">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row>
    <row r="257" spans="1:26" ht="12" customHeight="1">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row>
    <row r="258" spans="1:26" ht="12" customHeight="1">
      <c r="A258" s="101"/>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row>
    <row r="259" spans="1:26" ht="12" customHeight="1">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row>
    <row r="260" spans="1:26" ht="12"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row>
    <row r="261" spans="1:26" ht="12" customHeight="1">
      <c r="A261" s="101"/>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row>
    <row r="262" spans="1:26" ht="12" customHeight="1">
      <c r="A262" s="101"/>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row>
    <row r="263" spans="1:26" ht="12" customHeight="1">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row>
    <row r="264" spans="1:26" ht="12"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row>
    <row r="265" spans="1:26" ht="12" customHeight="1">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row>
    <row r="266" spans="1:26" ht="12" customHeight="1">
      <c r="A266" s="101"/>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row>
    <row r="267" spans="1:26" ht="12" customHeight="1">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row>
    <row r="268" spans="1:26" ht="12" customHeight="1">
      <c r="A268" s="101"/>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row>
    <row r="269" spans="1:26" ht="12" customHeight="1">
      <c r="A269" s="101"/>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row>
    <row r="270" spans="1:26" ht="12" customHeight="1">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row>
    <row r="271" spans="1:26" ht="12" customHeight="1">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row>
    <row r="272" spans="1:26" ht="12" customHeight="1">
      <c r="A272" s="101"/>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row>
    <row r="273" spans="1:26" ht="12" customHeight="1">
      <c r="A273" s="101"/>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row>
    <row r="274" spans="1:26" ht="12" customHeight="1">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row>
    <row r="275" spans="1:26" ht="12" customHeight="1">
      <c r="A275" s="101"/>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row>
    <row r="276" spans="1:26" ht="12" customHeight="1">
      <c r="A276" s="101"/>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row>
    <row r="277" spans="1:26" ht="12" customHeight="1">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row>
    <row r="278" spans="1:26" ht="12" customHeight="1">
      <c r="A278" s="101"/>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row>
    <row r="279" spans="1:26" ht="12" customHeight="1">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row>
    <row r="280" spans="1:26" ht="12"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row>
    <row r="281" spans="1:26" ht="12" customHeight="1">
      <c r="A281" s="101"/>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row>
    <row r="282" spans="1:26" ht="12" customHeight="1">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row>
    <row r="283" spans="1:26" ht="12"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row>
    <row r="284" spans="1:26" ht="12" customHeight="1">
      <c r="A284" s="101"/>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row>
    <row r="285" spans="1:26" ht="12" customHeight="1">
      <c r="A285" s="101"/>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row>
    <row r="286" spans="1:26" ht="12" customHeight="1">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row>
    <row r="287" spans="1:26" ht="12" customHeight="1">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row>
    <row r="288" spans="1:26" ht="12" customHeight="1">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row>
    <row r="289" spans="1:26" ht="12" customHeight="1">
      <c r="A289" s="101"/>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row>
    <row r="290" spans="1:26" ht="12" customHeight="1">
      <c r="A290" s="101"/>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row>
    <row r="291" spans="1:26" ht="12" customHeight="1">
      <c r="A291" s="101"/>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row>
    <row r="292" spans="1:26" ht="12" customHeight="1">
      <c r="A292" s="101"/>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row>
    <row r="293" spans="1:26" ht="12" customHeight="1">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row>
    <row r="294" spans="1:26" ht="12" customHeight="1">
      <c r="A294" s="101"/>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row>
    <row r="295" spans="1:26" ht="12" customHeight="1">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row>
    <row r="296" spans="1:26" ht="12" customHeight="1">
      <c r="A296" s="101"/>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row>
    <row r="297" spans="1:26" ht="12" customHeight="1">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row>
    <row r="298" spans="1:26" ht="12" customHeight="1">
      <c r="A298" s="101"/>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row>
    <row r="299" spans="1:26" ht="12" customHeight="1">
      <c r="A299" s="101"/>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row>
    <row r="300" spans="1:26" ht="12" customHeight="1">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row>
    <row r="301" spans="1:26" ht="12" customHeight="1">
      <c r="A301" s="101"/>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row>
    <row r="302" spans="1:26" ht="12" customHeight="1">
      <c r="A302" s="101"/>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row>
    <row r="303" spans="1:26" ht="12" customHeight="1">
      <c r="A303" s="101"/>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row>
    <row r="304" spans="1:26" ht="12" customHeight="1">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row>
    <row r="305" spans="1:26" ht="12" customHeight="1">
      <c r="A305" s="101"/>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row>
    <row r="306" spans="1:26" ht="12" customHeight="1">
      <c r="A306" s="101"/>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row>
    <row r="307" spans="1:26" ht="12" customHeight="1">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row>
    <row r="308" spans="1:26" ht="12" customHeight="1">
      <c r="A308" s="101"/>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row>
    <row r="309" spans="1:26" ht="12" customHeight="1">
      <c r="A309" s="101"/>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row>
    <row r="310" spans="1:26" ht="12" customHeight="1">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row>
    <row r="311" spans="1:26" ht="12" customHeight="1">
      <c r="A311" s="101"/>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row>
    <row r="312" spans="1:26" ht="12" customHeight="1">
      <c r="A312" s="101"/>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row>
    <row r="313" spans="1:26" ht="12" customHeight="1">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row>
    <row r="314" spans="1:26" ht="12" customHeight="1">
      <c r="A314" s="101"/>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row>
    <row r="315" spans="1:26" ht="12" customHeight="1">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row>
    <row r="316" spans="1:26" ht="12" customHeight="1">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row>
    <row r="317" spans="1:26" ht="12" customHeight="1">
      <c r="A317" s="101"/>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row>
    <row r="318" spans="1:26" ht="12" customHeight="1">
      <c r="A318" s="101"/>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row>
    <row r="319" spans="1:26" ht="12"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row>
    <row r="320" spans="1:26" ht="12" customHeight="1">
      <c r="A320" s="101"/>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row>
    <row r="321" spans="1:26" ht="12" customHeight="1">
      <c r="A321" s="101"/>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row>
    <row r="322" spans="1:26" ht="12" customHeight="1">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row>
    <row r="323" spans="1:26" ht="12" customHeight="1">
      <c r="A323" s="101"/>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row>
    <row r="324" spans="1:26" ht="12" customHeight="1">
      <c r="A324" s="101"/>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row>
    <row r="325" spans="1:26" ht="12" customHeight="1">
      <c r="A325" s="101"/>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row>
    <row r="326" spans="1:26" ht="12" customHeight="1">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row>
    <row r="327" spans="1:26" ht="12" customHeight="1">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row>
    <row r="328" spans="1:26" ht="12" customHeight="1">
      <c r="A328" s="101"/>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row>
    <row r="329" spans="1:26" ht="12"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row>
    <row r="330" spans="1:26" ht="12" customHeight="1">
      <c r="A330" s="101"/>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row>
    <row r="331" spans="1:26" ht="12" customHeight="1">
      <c r="A331" s="101"/>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row>
    <row r="332" spans="1:26" ht="12" customHeight="1">
      <c r="A332" s="101"/>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row>
    <row r="333" spans="1:26" ht="12" customHeight="1">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row>
    <row r="334" spans="1:26" ht="12" customHeight="1">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row>
    <row r="335" spans="1:26" ht="12" customHeight="1">
      <c r="A335" s="101"/>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row>
    <row r="336" spans="1:26" ht="12"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row>
    <row r="337" spans="1:26" ht="12" customHeight="1">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row>
    <row r="338" spans="1:26" ht="12" customHeight="1">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row>
    <row r="339" spans="1:26" ht="12" customHeight="1">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row>
    <row r="340" spans="1:26" ht="12"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row>
    <row r="341" spans="1:26" ht="12" customHeight="1">
      <c r="A341" s="101"/>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row>
    <row r="342" spans="1:26" ht="12" customHeight="1">
      <c r="A342" s="101"/>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row>
    <row r="343" spans="1:26" ht="12" customHeight="1">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row>
    <row r="344" spans="1:26" ht="12"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row>
    <row r="345" spans="1:26" ht="12" customHeight="1">
      <c r="A345" s="101"/>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row>
    <row r="346" spans="1:26" ht="12" customHeight="1">
      <c r="A346" s="101"/>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row>
    <row r="347" spans="1:26" ht="12" customHeight="1">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row>
    <row r="348" spans="1:26" ht="12" customHeight="1">
      <c r="A348" s="101"/>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row>
    <row r="349" spans="1:26" ht="12" customHeight="1">
      <c r="A349" s="101"/>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row>
    <row r="350" spans="1:26" ht="12"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row>
    <row r="351" spans="1:26" ht="12" customHeight="1">
      <c r="A351" s="101"/>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row>
    <row r="352" spans="1:26" ht="12" customHeight="1">
      <c r="A352" s="101"/>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row>
    <row r="353" spans="1:26" ht="12" customHeight="1">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row>
    <row r="354" spans="1:26" ht="12" customHeight="1">
      <c r="A354" s="101"/>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row>
    <row r="355" spans="1:26" ht="12" customHeight="1">
      <c r="A355" s="101"/>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row>
    <row r="356" spans="1:26" ht="12" customHeight="1">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row>
    <row r="357" spans="1:26" ht="12"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row>
    <row r="358" spans="1:26" ht="12" customHeight="1">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row>
    <row r="359" spans="1:26" ht="12" customHeight="1">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row>
    <row r="360" spans="1:26" ht="12" customHeight="1">
      <c r="A360" s="101"/>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row>
    <row r="361" spans="1:26" ht="12" customHeight="1">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row>
    <row r="362" spans="1:26" ht="12" customHeight="1">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row>
    <row r="363" spans="1:26" ht="12" customHeight="1">
      <c r="A363" s="101"/>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row>
    <row r="364" spans="1:26" ht="12" customHeight="1">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row>
    <row r="365" spans="1:26" ht="12" customHeight="1">
      <c r="A365" s="101"/>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row>
    <row r="366" spans="1:26" ht="12" customHeight="1">
      <c r="A366" s="101"/>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row>
    <row r="367" spans="1:26" ht="12" customHeight="1">
      <c r="A367" s="101"/>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row>
    <row r="368" spans="1:26" ht="12"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row>
    <row r="369" spans="1:26" ht="12" customHeight="1">
      <c r="A369" s="101"/>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row>
    <row r="370" spans="1:26" ht="12" customHeight="1">
      <c r="A370" s="101"/>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row>
    <row r="371" spans="1:26" ht="12" customHeight="1">
      <c r="A371" s="101"/>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row>
    <row r="372" spans="1:26" ht="12" customHeight="1">
      <c r="A372" s="101"/>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row>
    <row r="373" spans="1:26" ht="12" customHeight="1">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row>
    <row r="374" spans="1:26" ht="12" customHeight="1">
      <c r="A374" s="101"/>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row>
    <row r="375" spans="1:26" ht="12" customHeight="1">
      <c r="A375" s="101"/>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row>
    <row r="376" spans="1:26" ht="15.75" customHeight="1"/>
    <row r="377" spans="1:26" ht="15.75" customHeight="1"/>
    <row r="378" spans="1:26" ht="15.75" customHeight="1"/>
    <row r="379" spans="1:26" ht="15.75" customHeight="1"/>
    <row r="380" spans="1:26" ht="15.75" customHeight="1"/>
    <row r="381" spans="1:26" ht="15.75" customHeight="1"/>
    <row r="382" spans="1:26" ht="15.75" customHeight="1"/>
    <row r="383" spans="1:26" ht="15.75" customHeight="1"/>
    <row r="384" spans="1:26"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S1"/>
    <mergeCell ref="A2:S2"/>
    <mergeCell ref="C4:S4"/>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showGridLines="0" workbookViewId="0">
      <pane xSplit="2" ySplit="7" topLeftCell="C8" activePane="bottomRight" state="frozen"/>
      <selection activeCell="C8" sqref="C8"/>
      <selection pane="topRight" activeCell="C8" sqref="C8"/>
      <selection pane="bottomLeft" activeCell="C8" sqref="C8"/>
      <selection pane="bottomRight" activeCell="C8" sqref="C8"/>
    </sheetView>
  </sheetViews>
  <sheetFormatPr defaultColWidth="14.44140625" defaultRowHeight="15" customHeight="1"/>
  <cols>
    <col min="1" max="1" width="21.44140625" customWidth="1"/>
    <col min="2" max="2" width="5.77734375" customWidth="1"/>
    <col min="3" max="18" width="5.5546875" customWidth="1"/>
    <col min="19" max="19" width="6" customWidth="1"/>
    <col min="20" max="20" width="9.77734375" customWidth="1"/>
    <col min="21" max="26" width="8" customWidth="1"/>
  </cols>
  <sheetData>
    <row r="1" spans="1:26" ht="14.25" customHeight="1">
      <c r="A1" s="574" t="s">
        <v>71</v>
      </c>
      <c r="B1" s="561"/>
      <c r="C1" s="561"/>
      <c r="D1" s="561"/>
      <c r="E1" s="561"/>
      <c r="F1" s="561"/>
      <c r="G1" s="561"/>
      <c r="H1" s="561"/>
      <c r="I1" s="561"/>
      <c r="J1" s="561"/>
      <c r="K1" s="561"/>
      <c r="L1" s="561"/>
      <c r="M1" s="561"/>
      <c r="N1" s="561"/>
      <c r="O1" s="561"/>
      <c r="P1" s="561"/>
      <c r="Q1" s="561"/>
      <c r="R1" s="561"/>
      <c r="S1" s="561"/>
      <c r="T1" s="101"/>
      <c r="U1" s="101"/>
      <c r="V1" s="101"/>
      <c r="W1" s="101"/>
      <c r="X1" s="101"/>
      <c r="Y1" s="101"/>
      <c r="Z1" s="101"/>
    </row>
    <row r="2" spans="1:26" ht="14.25" customHeight="1">
      <c r="A2" s="574" t="s">
        <v>329</v>
      </c>
      <c r="B2" s="561"/>
      <c r="C2" s="561"/>
      <c r="D2" s="561"/>
      <c r="E2" s="561"/>
      <c r="F2" s="561"/>
      <c r="G2" s="561"/>
      <c r="H2" s="561"/>
      <c r="I2" s="561"/>
      <c r="J2" s="561"/>
      <c r="K2" s="561"/>
      <c r="L2" s="561"/>
      <c r="M2" s="561"/>
      <c r="N2" s="561"/>
      <c r="O2" s="561"/>
      <c r="P2" s="561"/>
      <c r="Q2" s="561"/>
      <c r="R2" s="561"/>
      <c r="S2" s="561"/>
      <c r="T2" s="101"/>
      <c r="U2" s="101"/>
      <c r="V2" s="101"/>
      <c r="W2" s="101"/>
      <c r="X2" s="101"/>
      <c r="Y2" s="101"/>
      <c r="Z2" s="101"/>
    </row>
    <row r="3" spans="1:26" ht="12" customHeight="1">
      <c r="A3" s="354"/>
      <c r="B3" s="101"/>
      <c r="C3" s="101"/>
      <c r="D3" s="101"/>
      <c r="E3" s="101"/>
      <c r="F3" s="101"/>
      <c r="G3" s="101"/>
      <c r="H3" s="101"/>
      <c r="I3" s="101"/>
      <c r="J3" s="101"/>
      <c r="K3" s="101"/>
      <c r="L3" s="101"/>
      <c r="M3" s="101"/>
      <c r="N3" s="101"/>
      <c r="O3" s="101"/>
      <c r="P3" s="101"/>
      <c r="Q3" s="101"/>
      <c r="R3" s="101"/>
      <c r="S3" s="101"/>
      <c r="T3" s="101"/>
      <c r="U3" s="101"/>
      <c r="V3" s="101"/>
      <c r="W3" s="101"/>
      <c r="X3" s="101"/>
      <c r="Y3" s="101"/>
      <c r="Z3" s="101"/>
    </row>
    <row r="4" spans="1:26" ht="12" customHeight="1">
      <c r="A4" s="103" t="s">
        <v>267</v>
      </c>
      <c r="B4" s="103" t="s">
        <v>231</v>
      </c>
      <c r="C4" s="580" t="s">
        <v>330</v>
      </c>
      <c r="D4" s="572"/>
      <c r="E4" s="572"/>
      <c r="F4" s="572"/>
      <c r="G4" s="572"/>
      <c r="H4" s="572"/>
      <c r="I4" s="572"/>
      <c r="J4" s="572"/>
      <c r="K4" s="572"/>
      <c r="L4" s="572"/>
      <c r="M4" s="572"/>
      <c r="N4" s="572"/>
      <c r="O4" s="572"/>
      <c r="P4" s="572"/>
      <c r="Q4" s="572"/>
      <c r="R4" s="572"/>
      <c r="S4" s="573"/>
      <c r="T4" s="101"/>
      <c r="U4" s="101"/>
      <c r="V4" s="101"/>
      <c r="W4" s="101"/>
      <c r="X4" s="101"/>
      <c r="Y4" s="101"/>
      <c r="Z4" s="101"/>
    </row>
    <row r="5" spans="1:26" ht="12" customHeight="1">
      <c r="A5" s="107" t="s">
        <v>268</v>
      </c>
      <c r="B5" s="107"/>
      <c r="C5" s="108" t="s">
        <v>167</v>
      </c>
      <c r="D5" s="109" t="s">
        <v>168</v>
      </c>
      <c r="E5" s="109" t="s">
        <v>169</v>
      </c>
      <c r="F5" s="109" t="s">
        <v>170</v>
      </c>
      <c r="G5" s="109" t="s">
        <v>171</v>
      </c>
      <c r="H5" s="109" t="s">
        <v>172</v>
      </c>
      <c r="I5" s="109" t="s">
        <v>173</v>
      </c>
      <c r="J5" s="109" t="s">
        <v>174</v>
      </c>
      <c r="K5" s="109" t="s">
        <v>175</v>
      </c>
      <c r="L5" s="109" t="s">
        <v>176</v>
      </c>
      <c r="M5" s="109" t="s">
        <v>177</v>
      </c>
      <c r="N5" s="109" t="s">
        <v>178</v>
      </c>
      <c r="O5" s="109" t="s">
        <v>179</v>
      </c>
      <c r="P5" s="109" t="s">
        <v>180</v>
      </c>
      <c r="Q5" s="109" t="s">
        <v>181</v>
      </c>
      <c r="R5" s="109" t="s">
        <v>182</v>
      </c>
      <c r="S5" s="103" t="s">
        <v>183</v>
      </c>
      <c r="T5" s="101"/>
      <c r="U5" s="101"/>
      <c r="V5" s="101"/>
      <c r="W5" s="101"/>
      <c r="X5" s="101"/>
      <c r="Y5" s="101"/>
      <c r="Z5" s="101"/>
    </row>
    <row r="6" spans="1:26" ht="12" customHeight="1">
      <c r="A6" s="107"/>
      <c r="B6" s="107"/>
      <c r="C6" s="108" t="s">
        <v>184</v>
      </c>
      <c r="D6" s="109" t="s">
        <v>184</v>
      </c>
      <c r="E6" s="109" t="s">
        <v>184</v>
      </c>
      <c r="F6" s="109" t="s">
        <v>184</v>
      </c>
      <c r="G6" s="109" t="s">
        <v>184</v>
      </c>
      <c r="H6" s="109" t="s">
        <v>184</v>
      </c>
      <c r="I6" s="109" t="s">
        <v>184</v>
      </c>
      <c r="J6" s="109" t="s">
        <v>184</v>
      </c>
      <c r="K6" s="109" t="s">
        <v>184</v>
      </c>
      <c r="L6" s="109" t="s">
        <v>184</v>
      </c>
      <c r="M6" s="109" t="s">
        <v>184</v>
      </c>
      <c r="N6" s="109" t="s">
        <v>184</v>
      </c>
      <c r="O6" s="109" t="s">
        <v>184</v>
      </c>
      <c r="P6" s="109" t="s">
        <v>184</v>
      </c>
      <c r="Q6" s="109" t="s">
        <v>184</v>
      </c>
      <c r="R6" s="109" t="s">
        <v>184</v>
      </c>
      <c r="S6" s="107"/>
      <c r="T6" s="101"/>
      <c r="U6" s="101"/>
      <c r="V6" s="101"/>
      <c r="W6" s="101"/>
      <c r="X6" s="101"/>
      <c r="Y6" s="101"/>
      <c r="Z6" s="101"/>
    </row>
    <row r="7" spans="1:26" ht="12" customHeight="1">
      <c r="A7" s="111"/>
      <c r="B7" s="111"/>
      <c r="C7" s="139" t="s">
        <v>168</v>
      </c>
      <c r="D7" s="140" t="s">
        <v>169</v>
      </c>
      <c r="E7" s="140" t="s">
        <v>170</v>
      </c>
      <c r="F7" s="140" t="s">
        <v>171</v>
      </c>
      <c r="G7" s="140" t="s">
        <v>172</v>
      </c>
      <c r="H7" s="140" t="s">
        <v>173</v>
      </c>
      <c r="I7" s="140" t="s">
        <v>174</v>
      </c>
      <c r="J7" s="140" t="s">
        <v>175</v>
      </c>
      <c r="K7" s="140" t="s">
        <v>176</v>
      </c>
      <c r="L7" s="140" t="s">
        <v>177</v>
      </c>
      <c r="M7" s="140" t="s">
        <v>178</v>
      </c>
      <c r="N7" s="140" t="s">
        <v>179</v>
      </c>
      <c r="O7" s="140" t="s">
        <v>180</v>
      </c>
      <c r="P7" s="140" t="s">
        <v>181</v>
      </c>
      <c r="Q7" s="140" t="s">
        <v>182</v>
      </c>
      <c r="R7" s="140" t="s">
        <v>185</v>
      </c>
      <c r="S7" s="111"/>
      <c r="T7" s="101"/>
      <c r="U7" s="101"/>
      <c r="V7" s="101"/>
      <c r="W7" s="101"/>
      <c r="X7" s="101"/>
      <c r="Y7" s="101"/>
      <c r="Z7" s="101"/>
    </row>
    <row r="8" spans="1:26" ht="12" customHeight="1">
      <c r="A8" s="222" t="s">
        <v>269</v>
      </c>
      <c r="B8" s="182">
        <v>30</v>
      </c>
      <c r="C8" s="182"/>
      <c r="D8" s="117"/>
      <c r="E8" s="117"/>
      <c r="F8" s="117"/>
      <c r="G8" s="117"/>
      <c r="H8" s="117"/>
      <c r="I8" s="117"/>
      <c r="J8" s="117"/>
      <c r="K8" s="117"/>
      <c r="L8" s="117"/>
      <c r="M8" s="117"/>
      <c r="N8" s="117"/>
      <c r="O8" s="117"/>
      <c r="P8" s="117"/>
      <c r="Q8" s="117"/>
      <c r="R8" s="117"/>
      <c r="S8" s="222">
        <f t="shared" ref="S8:S127" si="0">SUM(C8:R8)</f>
        <v>0</v>
      </c>
      <c r="T8" s="101"/>
      <c r="U8" s="101"/>
      <c r="V8" s="101"/>
      <c r="W8" s="101"/>
      <c r="X8" s="101"/>
      <c r="Y8" s="101"/>
      <c r="Z8" s="101"/>
    </row>
    <row r="9" spans="1:26" ht="12" customHeight="1">
      <c r="A9" s="223" t="s">
        <v>270</v>
      </c>
      <c r="B9" s="126">
        <v>41</v>
      </c>
      <c r="C9" s="126"/>
      <c r="D9" s="101"/>
      <c r="E9" s="101"/>
      <c r="F9" s="101"/>
      <c r="G9" s="101"/>
      <c r="H9" s="101"/>
      <c r="I9" s="101"/>
      <c r="J9" s="101"/>
      <c r="K9" s="101"/>
      <c r="L9" s="101"/>
      <c r="M9" s="101"/>
      <c r="N9" s="101"/>
      <c r="O9" s="101"/>
      <c r="P9" s="101"/>
      <c r="Q9" s="101"/>
      <c r="R9" s="101"/>
      <c r="S9" s="223">
        <f t="shared" si="0"/>
        <v>0</v>
      </c>
      <c r="T9" s="101"/>
      <c r="U9" s="101"/>
      <c r="V9" s="101"/>
      <c r="W9" s="101"/>
      <c r="X9" s="101"/>
      <c r="Y9" s="101"/>
      <c r="Z9" s="101"/>
    </row>
    <row r="10" spans="1:26" ht="12" customHeight="1">
      <c r="A10" s="223" t="s">
        <v>271</v>
      </c>
      <c r="B10" s="126">
        <v>101</v>
      </c>
      <c r="C10" s="126"/>
      <c r="D10" s="101"/>
      <c r="E10" s="101"/>
      <c r="F10" s="101"/>
      <c r="G10" s="101"/>
      <c r="H10" s="101"/>
      <c r="I10" s="101"/>
      <c r="J10" s="101"/>
      <c r="K10" s="101"/>
      <c r="L10" s="101"/>
      <c r="M10" s="101"/>
      <c r="N10" s="101"/>
      <c r="O10" s="101"/>
      <c r="P10" s="101"/>
      <c r="Q10" s="101"/>
      <c r="R10" s="101"/>
      <c r="S10" s="223">
        <f t="shared" si="0"/>
        <v>0</v>
      </c>
      <c r="T10" s="101"/>
      <c r="U10" s="101"/>
      <c r="V10" s="101"/>
      <c r="W10" s="101"/>
      <c r="X10" s="101"/>
      <c r="Y10" s="101"/>
      <c r="Z10" s="101"/>
    </row>
    <row r="11" spans="1:26" ht="12" customHeight="1">
      <c r="A11" s="223" t="s">
        <v>272</v>
      </c>
      <c r="B11" s="126">
        <v>150</v>
      </c>
      <c r="C11" s="126"/>
      <c r="D11" s="101"/>
      <c r="E11" s="101"/>
      <c r="F11" s="101"/>
      <c r="G11" s="101"/>
      <c r="H11" s="101"/>
      <c r="I11" s="101"/>
      <c r="J11" s="101"/>
      <c r="K11" s="101"/>
      <c r="L11" s="101"/>
      <c r="M11" s="101"/>
      <c r="N11" s="101"/>
      <c r="O11" s="101"/>
      <c r="P11" s="101"/>
      <c r="Q11" s="101"/>
      <c r="R11" s="101"/>
      <c r="S11" s="223">
        <f t="shared" si="0"/>
        <v>0</v>
      </c>
      <c r="T11" s="101"/>
      <c r="U11" s="101"/>
      <c r="V11" s="101"/>
      <c r="W11" s="101"/>
      <c r="X11" s="101"/>
      <c r="Y11" s="101"/>
      <c r="Z11" s="101"/>
    </row>
    <row r="12" spans="1:26" ht="12" customHeight="1">
      <c r="A12" s="223" t="s">
        <v>273</v>
      </c>
      <c r="B12" s="126">
        <v>201</v>
      </c>
      <c r="C12" s="126"/>
      <c r="D12" s="101"/>
      <c r="E12" s="101"/>
      <c r="F12" s="101"/>
      <c r="G12" s="101"/>
      <c r="H12" s="101"/>
      <c r="I12" s="101"/>
      <c r="J12" s="101"/>
      <c r="K12" s="101"/>
      <c r="L12" s="101"/>
      <c r="M12" s="101"/>
      <c r="N12" s="101"/>
      <c r="O12" s="101"/>
      <c r="P12" s="101"/>
      <c r="Q12" s="101"/>
      <c r="R12" s="101"/>
      <c r="S12" s="223">
        <f t="shared" si="0"/>
        <v>0</v>
      </c>
      <c r="T12" s="101"/>
      <c r="U12" s="101"/>
      <c r="V12" s="101"/>
      <c r="W12" s="101"/>
      <c r="X12" s="101"/>
      <c r="Y12" s="101"/>
      <c r="Z12" s="101"/>
    </row>
    <row r="13" spans="1:26" ht="12" customHeight="1">
      <c r="A13" s="223"/>
      <c r="B13" s="126">
        <v>202</v>
      </c>
      <c r="C13" s="126"/>
      <c r="D13" s="101"/>
      <c r="E13" s="101"/>
      <c r="F13" s="101"/>
      <c r="G13" s="101"/>
      <c r="H13" s="101"/>
      <c r="I13" s="101"/>
      <c r="J13" s="101"/>
      <c r="K13" s="101"/>
      <c r="L13" s="101"/>
      <c r="M13" s="101"/>
      <c r="N13" s="101"/>
      <c r="O13" s="101"/>
      <c r="P13" s="101"/>
      <c r="Q13" s="101"/>
      <c r="R13" s="101"/>
      <c r="S13" s="223">
        <f t="shared" si="0"/>
        <v>0</v>
      </c>
      <c r="T13" s="101"/>
      <c r="U13" s="101"/>
      <c r="V13" s="101"/>
      <c r="W13" s="101"/>
      <c r="X13" s="101"/>
      <c r="Y13" s="101"/>
      <c r="Z13" s="101"/>
    </row>
    <row r="14" spans="1:26" ht="12" customHeight="1">
      <c r="A14" s="223"/>
      <c r="B14" s="126">
        <v>237</v>
      </c>
      <c r="C14" s="126"/>
      <c r="D14" s="101"/>
      <c r="E14" s="101"/>
      <c r="F14" s="101"/>
      <c r="G14" s="101"/>
      <c r="H14" s="101"/>
      <c r="I14" s="101"/>
      <c r="J14" s="101"/>
      <c r="K14" s="101"/>
      <c r="L14" s="101"/>
      <c r="M14" s="101"/>
      <c r="N14" s="101"/>
      <c r="O14" s="101"/>
      <c r="P14" s="101"/>
      <c r="Q14" s="101"/>
      <c r="R14" s="101"/>
      <c r="S14" s="223">
        <f t="shared" si="0"/>
        <v>0</v>
      </c>
      <c r="T14" s="101"/>
      <c r="U14" s="101"/>
      <c r="V14" s="101"/>
      <c r="W14" s="101"/>
      <c r="X14" s="101"/>
      <c r="Y14" s="101"/>
      <c r="Z14" s="101"/>
    </row>
    <row r="15" spans="1:26" ht="12" customHeight="1">
      <c r="A15" s="223"/>
      <c r="B15" s="366" t="s">
        <v>183</v>
      </c>
      <c r="C15" s="366">
        <f t="shared" ref="C15:R15" si="1">SUM(C8:C14)</f>
        <v>0</v>
      </c>
      <c r="D15" s="381">
        <f t="shared" si="1"/>
        <v>0</v>
      </c>
      <c r="E15" s="381">
        <f t="shared" si="1"/>
        <v>0</v>
      </c>
      <c r="F15" s="381">
        <f t="shared" si="1"/>
        <v>0</v>
      </c>
      <c r="G15" s="381">
        <f t="shared" si="1"/>
        <v>0</v>
      </c>
      <c r="H15" s="381">
        <f t="shared" si="1"/>
        <v>0</v>
      </c>
      <c r="I15" s="381">
        <f t="shared" si="1"/>
        <v>0</v>
      </c>
      <c r="J15" s="381">
        <f t="shared" si="1"/>
        <v>0</v>
      </c>
      <c r="K15" s="381">
        <f t="shared" si="1"/>
        <v>0</v>
      </c>
      <c r="L15" s="381">
        <f t="shared" si="1"/>
        <v>0</v>
      </c>
      <c r="M15" s="381">
        <f t="shared" si="1"/>
        <v>0</v>
      </c>
      <c r="N15" s="381">
        <f t="shared" si="1"/>
        <v>0</v>
      </c>
      <c r="O15" s="381">
        <f t="shared" si="1"/>
        <v>0</v>
      </c>
      <c r="P15" s="381">
        <f t="shared" si="1"/>
        <v>0</v>
      </c>
      <c r="Q15" s="381">
        <f t="shared" si="1"/>
        <v>0</v>
      </c>
      <c r="R15" s="381">
        <f t="shared" si="1"/>
        <v>0</v>
      </c>
      <c r="S15" s="382">
        <f t="shared" si="0"/>
        <v>0</v>
      </c>
      <c r="T15" s="101"/>
      <c r="U15" s="101"/>
      <c r="V15" s="101"/>
      <c r="W15" s="101"/>
      <c r="X15" s="101"/>
      <c r="Y15" s="101"/>
      <c r="Z15" s="101"/>
    </row>
    <row r="16" spans="1:26" ht="12" customHeight="1">
      <c r="A16" s="222" t="s">
        <v>274</v>
      </c>
      <c r="B16" s="182">
        <v>30</v>
      </c>
      <c r="C16" s="182">
        <f t="shared" ref="C16:R16" si="2">C$136</f>
        <v>3</v>
      </c>
      <c r="D16" s="117">
        <f t="shared" si="2"/>
        <v>4</v>
      </c>
      <c r="E16" s="117">
        <f t="shared" si="2"/>
        <v>4</v>
      </c>
      <c r="F16" s="117">
        <f t="shared" si="2"/>
        <v>4</v>
      </c>
      <c r="G16" s="117">
        <f t="shared" si="2"/>
        <v>4</v>
      </c>
      <c r="H16" s="117">
        <f t="shared" si="2"/>
        <v>4</v>
      </c>
      <c r="I16" s="117">
        <f t="shared" si="2"/>
        <v>4</v>
      </c>
      <c r="J16" s="117">
        <f t="shared" si="2"/>
        <v>4</v>
      </c>
      <c r="K16" s="117">
        <f t="shared" si="2"/>
        <v>5</v>
      </c>
      <c r="L16" s="117">
        <f t="shared" si="2"/>
        <v>4</v>
      </c>
      <c r="M16" s="117">
        <f t="shared" si="2"/>
        <v>4</v>
      </c>
      <c r="N16" s="117">
        <f t="shared" si="2"/>
        <v>4</v>
      </c>
      <c r="O16" s="117">
        <f t="shared" si="2"/>
        <v>4</v>
      </c>
      <c r="P16" s="117">
        <f t="shared" si="2"/>
        <v>2</v>
      </c>
      <c r="Q16" s="117">
        <f t="shared" si="2"/>
        <v>2</v>
      </c>
      <c r="R16" s="117">
        <f t="shared" si="2"/>
        <v>2</v>
      </c>
      <c r="S16" s="222">
        <f t="shared" si="0"/>
        <v>58</v>
      </c>
      <c r="T16" s="101"/>
      <c r="U16" s="101"/>
      <c r="V16" s="101"/>
      <c r="W16" s="101"/>
      <c r="X16" s="101"/>
      <c r="Y16" s="101"/>
      <c r="Z16" s="101"/>
    </row>
    <row r="17" spans="1:26" ht="12" customHeight="1">
      <c r="A17" s="223" t="s">
        <v>270</v>
      </c>
      <c r="B17" s="126">
        <v>41</v>
      </c>
      <c r="C17" s="126"/>
      <c r="D17" s="101"/>
      <c r="E17" s="101"/>
      <c r="F17" s="101"/>
      <c r="G17" s="101"/>
      <c r="H17" s="101"/>
      <c r="I17" s="101"/>
      <c r="J17" s="101"/>
      <c r="K17" s="101"/>
      <c r="L17" s="101"/>
      <c r="M17" s="101"/>
      <c r="N17" s="101"/>
      <c r="O17" s="101"/>
      <c r="P17" s="101"/>
      <c r="Q17" s="101"/>
      <c r="R17" s="101"/>
      <c r="S17" s="223">
        <f t="shared" si="0"/>
        <v>0</v>
      </c>
      <c r="T17" s="101"/>
      <c r="U17" s="101"/>
      <c r="V17" s="101"/>
      <c r="W17" s="101"/>
      <c r="X17" s="101"/>
      <c r="Y17" s="101"/>
      <c r="Z17" s="101"/>
    </row>
    <row r="18" spans="1:26" ht="12" customHeight="1">
      <c r="A18" s="223" t="s">
        <v>275</v>
      </c>
      <c r="B18" s="126">
        <v>101</v>
      </c>
      <c r="C18" s="126">
        <f t="shared" ref="C18:R18" si="3">C$138</f>
        <v>3</v>
      </c>
      <c r="D18" s="101">
        <f t="shared" si="3"/>
        <v>2</v>
      </c>
      <c r="E18" s="101">
        <f t="shared" si="3"/>
        <v>2</v>
      </c>
      <c r="F18" s="101">
        <f t="shared" si="3"/>
        <v>2</v>
      </c>
      <c r="G18" s="101">
        <f t="shared" si="3"/>
        <v>2</v>
      </c>
      <c r="H18" s="101">
        <f t="shared" si="3"/>
        <v>2</v>
      </c>
      <c r="I18" s="101">
        <f t="shared" si="3"/>
        <v>2</v>
      </c>
      <c r="J18" s="101">
        <f t="shared" si="3"/>
        <v>2</v>
      </c>
      <c r="K18" s="101">
        <f t="shared" si="3"/>
        <v>2</v>
      </c>
      <c r="L18" s="101">
        <f t="shared" si="3"/>
        <v>2</v>
      </c>
      <c r="M18" s="101">
        <f t="shared" si="3"/>
        <v>2</v>
      </c>
      <c r="N18" s="101">
        <f t="shared" si="3"/>
        <v>2</v>
      </c>
      <c r="O18" s="101">
        <f t="shared" si="3"/>
        <v>3</v>
      </c>
      <c r="P18" s="101">
        <f t="shared" si="3"/>
        <v>1</v>
      </c>
      <c r="Q18" s="101">
        <f t="shared" si="3"/>
        <v>1</v>
      </c>
      <c r="R18" s="101">
        <f t="shared" si="3"/>
        <v>1</v>
      </c>
      <c r="S18" s="223">
        <f t="shared" si="0"/>
        <v>31</v>
      </c>
      <c r="T18" s="101"/>
      <c r="U18" s="101"/>
      <c r="V18" s="101"/>
      <c r="W18" s="101"/>
      <c r="X18" s="101"/>
      <c r="Y18" s="101"/>
      <c r="Z18" s="101"/>
    </row>
    <row r="19" spans="1:26" ht="12" customHeight="1">
      <c r="A19" s="223" t="s">
        <v>272</v>
      </c>
      <c r="B19" s="126">
        <v>150</v>
      </c>
      <c r="C19" s="126"/>
      <c r="D19" s="101"/>
      <c r="E19" s="101"/>
      <c r="F19" s="101"/>
      <c r="G19" s="101"/>
      <c r="H19" s="101"/>
      <c r="I19" s="101"/>
      <c r="J19" s="101"/>
      <c r="K19" s="101"/>
      <c r="L19" s="101"/>
      <c r="M19" s="101"/>
      <c r="N19" s="101"/>
      <c r="O19" s="101"/>
      <c r="P19" s="101"/>
      <c r="Q19" s="101"/>
      <c r="R19" s="101"/>
      <c r="S19" s="223">
        <f t="shared" si="0"/>
        <v>0</v>
      </c>
      <c r="T19" s="101"/>
      <c r="U19" s="101"/>
      <c r="V19" s="101"/>
      <c r="W19" s="101"/>
      <c r="X19" s="101"/>
      <c r="Y19" s="101"/>
      <c r="Z19" s="101"/>
    </row>
    <row r="20" spans="1:26" ht="12" customHeight="1">
      <c r="A20" s="223" t="s">
        <v>276</v>
      </c>
      <c r="B20" s="126">
        <v>201</v>
      </c>
      <c r="C20" s="126"/>
      <c r="D20" s="101"/>
      <c r="E20" s="101"/>
      <c r="F20" s="101"/>
      <c r="G20" s="101"/>
      <c r="H20" s="101"/>
      <c r="I20" s="101"/>
      <c r="J20" s="101"/>
      <c r="K20" s="101"/>
      <c r="L20" s="101"/>
      <c r="M20" s="101"/>
      <c r="N20" s="101"/>
      <c r="O20" s="101"/>
      <c r="P20" s="101"/>
      <c r="Q20" s="101"/>
      <c r="R20" s="101"/>
      <c r="S20" s="223">
        <f t="shared" si="0"/>
        <v>0</v>
      </c>
      <c r="T20" s="101"/>
      <c r="U20" s="101"/>
      <c r="V20" s="101"/>
      <c r="W20" s="101"/>
      <c r="X20" s="101"/>
      <c r="Y20" s="101"/>
      <c r="Z20" s="101"/>
    </row>
    <row r="21" spans="1:26" ht="12" customHeight="1">
      <c r="A21" s="223"/>
      <c r="B21" s="126">
        <v>202</v>
      </c>
      <c r="C21" s="126"/>
      <c r="D21" s="101"/>
      <c r="E21" s="101"/>
      <c r="F21" s="101"/>
      <c r="G21" s="101"/>
      <c r="H21" s="101"/>
      <c r="I21" s="101"/>
      <c r="J21" s="101"/>
      <c r="K21" s="101"/>
      <c r="L21" s="101"/>
      <c r="M21" s="101"/>
      <c r="N21" s="101"/>
      <c r="O21" s="101"/>
      <c r="P21" s="101"/>
      <c r="Q21" s="101"/>
      <c r="R21" s="101"/>
      <c r="S21" s="223">
        <f t="shared" si="0"/>
        <v>0</v>
      </c>
      <c r="T21" s="101"/>
      <c r="U21" s="101"/>
      <c r="V21" s="101"/>
      <c r="W21" s="101"/>
      <c r="X21" s="101"/>
      <c r="Y21" s="101"/>
      <c r="Z21" s="101"/>
    </row>
    <row r="22" spans="1:26" ht="12" customHeight="1">
      <c r="A22" s="223"/>
      <c r="B22" s="126">
        <v>237</v>
      </c>
      <c r="C22" s="126"/>
      <c r="D22" s="101"/>
      <c r="E22" s="101"/>
      <c r="F22" s="101"/>
      <c r="G22" s="101"/>
      <c r="H22" s="101"/>
      <c r="I22" s="101"/>
      <c r="J22" s="101"/>
      <c r="K22" s="101"/>
      <c r="L22" s="101"/>
      <c r="M22" s="101"/>
      <c r="N22" s="101"/>
      <c r="O22" s="101"/>
      <c r="P22" s="101"/>
      <c r="Q22" s="101"/>
      <c r="R22" s="101"/>
      <c r="S22" s="223">
        <f t="shared" si="0"/>
        <v>0</v>
      </c>
      <c r="T22" s="101"/>
      <c r="U22" s="101"/>
      <c r="V22" s="101"/>
      <c r="W22" s="101"/>
      <c r="X22" s="101"/>
      <c r="Y22" s="101"/>
      <c r="Z22" s="101"/>
    </row>
    <row r="23" spans="1:26" ht="12" customHeight="1">
      <c r="A23" s="224"/>
      <c r="B23" s="366" t="s">
        <v>183</v>
      </c>
      <c r="C23" s="366">
        <f t="shared" ref="C23:R23" si="4">SUM(C16:C22)</f>
        <v>6</v>
      </c>
      <c r="D23" s="381">
        <f t="shared" si="4"/>
        <v>6</v>
      </c>
      <c r="E23" s="381">
        <f t="shared" si="4"/>
        <v>6</v>
      </c>
      <c r="F23" s="381">
        <f t="shared" si="4"/>
        <v>6</v>
      </c>
      <c r="G23" s="381">
        <f t="shared" si="4"/>
        <v>6</v>
      </c>
      <c r="H23" s="381">
        <f t="shared" si="4"/>
        <v>6</v>
      </c>
      <c r="I23" s="381">
        <f t="shared" si="4"/>
        <v>6</v>
      </c>
      <c r="J23" s="381">
        <f t="shared" si="4"/>
        <v>6</v>
      </c>
      <c r="K23" s="381">
        <f t="shared" si="4"/>
        <v>7</v>
      </c>
      <c r="L23" s="381">
        <f t="shared" si="4"/>
        <v>6</v>
      </c>
      <c r="M23" s="381">
        <f t="shared" si="4"/>
        <v>6</v>
      </c>
      <c r="N23" s="381">
        <f t="shared" si="4"/>
        <v>6</v>
      </c>
      <c r="O23" s="381">
        <f t="shared" si="4"/>
        <v>7</v>
      </c>
      <c r="P23" s="381">
        <f t="shared" si="4"/>
        <v>3</v>
      </c>
      <c r="Q23" s="381">
        <f t="shared" si="4"/>
        <v>3</v>
      </c>
      <c r="R23" s="381">
        <f t="shared" si="4"/>
        <v>3</v>
      </c>
      <c r="S23" s="382">
        <f t="shared" si="0"/>
        <v>89</v>
      </c>
      <c r="T23" s="101"/>
      <c r="U23" s="101"/>
      <c r="V23" s="101"/>
      <c r="W23" s="101"/>
      <c r="X23" s="101"/>
      <c r="Y23" s="101"/>
      <c r="Z23" s="101"/>
    </row>
    <row r="24" spans="1:26" ht="12" customHeight="1">
      <c r="A24" s="222" t="s">
        <v>277</v>
      </c>
      <c r="B24" s="182">
        <v>30</v>
      </c>
      <c r="C24" s="182">
        <f t="shared" ref="C24:R24" si="5">C$64</f>
        <v>2</v>
      </c>
      <c r="D24" s="117">
        <f t="shared" si="5"/>
        <v>4</v>
      </c>
      <c r="E24" s="117">
        <f t="shared" si="5"/>
        <v>4</v>
      </c>
      <c r="F24" s="117">
        <f t="shared" si="5"/>
        <v>4</v>
      </c>
      <c r="G24" s="117">
        <f t="shared" si="5"/>
        <v>4</v>
      </c>
      <c r="H24" s="117">
        <f t="shared" si="5"/>
        <v>4</v>
      </c>
      <c r="I24" s="117">
        <f t="shared" si="5"/>
        <v>4</v>
      </c>
      <c r="J24" s="117">
        <f t="shared" si="5"/>
        <v>4</v>
      </c>
      <c r="K24" s="117">
        <f t="shared" si="5"/>
        <v>4</v>
      </c>
      <c r="L24" s="117">
        <f t="shared" si="5"/>
        <v>4</v>
      </c>
      <c r="M24" s="117">
        <f t="shared" si="5"/>
        <v>4</v>
      </c>
      <c r="N24" s="117">
        <f t="shared" si="5"/>
        <v>4</v>
      </c>
      <c r="O24" s="117">
        <f t="shared" si="5"/>
        <v>4</v>
      </c>
      <c r="P24" s="117">
        <f t="shared" si="5"/>
        <v>4</v>
      </c>
      <c r="Q24" s="117">
        <f t="shared" si="5"/>
        <v>2</v>
      </c>
      <c r="R24" s="117">
        <f t="shared" si="5"/>
        <v>2</v>
      </c>
      <c r="S24" s="222">
        <f t="shared" si="0"/>
        <v>58</v>
      </c>
      <c r="T24" s="101"/>
      <c r="U24" s="101"/>
      <c r="V24" s="101"/>
      <c r="W24" s="101"/>
      <c r="X24" s="101"/>
      <c r="Y24" s="101"/>
      <c r="Z24" s="101"/>
    </row>
    <row r="25" spans="1:26" ht="12" customHeight="1">
      <c r="A25" s="223" t="s">
        <v>270</v>
      </c>
      <c r="B25" s="126">
        <v>41</v>
      </c>
      <c r="C25" s="126"/>
      <c r="D25" s="101"/>
      <c r="E25" s="101"/>
      <c r="F25" s="101"/>
      <c r="G25" s="101"/>
      <c r="H25" s="101"/>
      <c r="I25" s="101"/>
      <c r="J25" s="101"/>
      <c r="K25" s="101"/>
      <c r="L25" s="101"/>
      <c r="M25" s="101"/>
      <c r="N25" s="101"/>
      <c r="O25" s="101"/>
      <c r="P25" s="101"/>
      <c r="Q25" s="101"/>
      <c r="R25" s="101"/>
      <c r="S25" s="223">
        <f t="shared" si="0"/>
        <v>0</v>
      </c>
      <c r="T25" s="101"/>
      <c r="U25" s="101"/>
      <c r="V25" s="101"/>
      <c r="W25" s="101"/>
      <c r="X25" s="101"/>
      <c r="Y25" s="101"/>
      <c r="Z25" s="101"/>
    </row>
    <row r="26" spans="1:26" ht="12" customHeight="1">
      <c r="A26" s="223" t="s">
        <v>275</v>
      </c>
      <c r="B26" s="126">
        <v>101</v>
      </c>
      <c r="C26" s="126"/>
      <c r="D26" s="101"/>
      <c r="E26" s="101"/>
      <c r="F26" s="101"/>
      <c r="G26" s="101"/>
      <c r="H26" s="101"/>
      <c r="I26" s="101"/>
      <c r="J26" s="101"/>
      <c r="K26" s="101"/>
      <c r="L26" s="101"/>
      <c r="M26" s="101"/>
      <c r="N26" s="101"/>
      <c r="O26" s="101"/>
      <c r="P26" s="101"/>
      <c r="Q26" s="101"/>
      <c r="R26" s="101"/>
      <c r="S26" s="223">
        <f t="shared" si="0"/>
        <v>0</v>
      </c>
      <c r="T26" s="101"/>
      <c r="U26" s="101"/>
      <c r="V26" s="101"/>
      <c r="W26" s="101"/>
      <c r="X26" s="101"/>
      <c r="Y26" s="101"/>
      <c r="Z26" s="101"/>
    </row>
    <row r="27" spans="1:26" ht="12" customHeight="1">
      <c r="A27" s="223" t="s">
        <v>272</v>
      </c>
      <c r="B27" s="126">
        <v>150</v>
      </c>
      <c r="C27" s="126"/>
      <c r="D27" s="101"/>
      <c r="E27" s="101"/>
      <c r="F27" s="101"/>
      <c r="G27" s="101"/>
      <c r="H27" s="101"/>
      <c r="I27" s="101"/>
      <c r="J27" s="101"/>
      <c r="K27" s="101"/>
      <c r="L27" s="101"/>
      <c r="M27" s="101"/>
      <c r="N27" s="101"/>
      <c r="O27" s="101"/>
      <c r="P27" s="101"/>
      <c r="Q27" s="101"/>
      <c r="R27" s="101"/>
      <c r="S27" s="223">
        <f t="shared" si="0"/>
        <v>0</v>
      </c>
      <c r="T27" s="101"/>
      <c r="U27" s="101"/>
      <c r="V27" s="101"/>
      <c r="W27" s="101"/>
      <c r="X27" s="101"/>
      <c r="Y27" s="101"/>
      <c r="Z27" s="101"/>
    </row>
    <row r="28" spans="1:26" ht="12" customHeight="1">
      <c r="A28" s="223" t="s">
        <v>276</v>
      </c>
      <c r="B28" s="126">
        <v>201</v>
      </c>
      <c r="C28" s="126"/>
      <c r="D28" s="101"/>
      <c r="E28" s="101"/>
      <c r="F28" s="101"/>
      <c r="G28" s="101"/>
      <c r="H28" s="101"/>
      <c r="I28" s="101"/>
      <c r="J28" s="101"/>
      <c r="K28" s="101"/>
      <c r="L28" s="101"/>
      <c r="M28" s="101"/>
      <c r="N28" s="101"/>
      <c r="O28" s="101"/>
      <c r="P28" s="101"/>
      <c r="Q28" s="101"/>
      <c r="R28" s="101"/>
      <c r="S28" s="223">
        <f t="shared" si="0"/>
        <v>0</v>
      </c>
      <c r="T28" s="101"/>
      <c r="U28" s="101"/>
      <c r="V28" s="101"/>
      <c r="W28" s="101"/>
      <c r="X28" s="101"/>
      <c r="Y28" s="101"/>
      <c r="Z28" s="101"/>
    </row>
    <row r="29" spans="1:26" ht="12" customHeight="1">
      <c r="A29" s="223"/>
      <c r="B29" s="126">
        <v>202</v>
      </c>
      <c r="C29" s="126"/>
      <c r="D29" s="101"/>
      <c r="E29" s="101"/>
      <c r="F29" s="101"/>
      <c r="G29" s="101"/>
      <c r="H29" s="101"/>
      <c r="I29" s="101"/>
      <c r="J29" s="101"/>
      <c r="K29" s="101"/>
      <c r="L29" s="101"/>
      <c r="M29" s="101"/>
      <c r="N29" s="101"/>
      <c r="O29" s="101"/>
      <c r="P29" s="101"/>
      <c r="Q29" s="101"/>
      <c r="R29" s="101"/>
      <c r="S29" s="223">
        <f t="shared" si="0"/>
        <v>0</v>
      </c>
      <c r="T29" s="101"/>
      <c r="U29" s="101"/>
      <c r="V29" s="101"/>
      <c r="W29" s="101"/>
      <c r="X29" s="101"/>
      <c r="Y29" s="101"/>
      <c r="Z29" s="101"/>
    </row>
    <row r="30" spans="1:26" ht="12" customHeight="1">
      <c r="A30" s="223"/>
      <c r="B30" s="126">
        <v>237</v>
      </c>
      <c r="C30" s="126"/>
      <c r="D30" s="101"/>
      <c r="E30" s="101"/>
      <c r="F30" s="101"/>
      <c r="G30" s="101"/>
      <c r="H30" s="101"/>
      <c r="I30" s="101"/>
      <c r="J30" s="101"/>
      <c r="K30" s="101"/>
      <c r="L30" s="101"/>
      <c r="M30" s="101"/>
      <c r="N30" s="101"/>
      <c r="O30" s="101"/>
      <c r="P30" s="101"/>
      <c r="Q30" s="101"/>
      <c r="R30" s="101"/>
      <c r="S30" s="223">
        <f t="shared" si="0"/>
        <v>0</v>
      </c>
      <c r="T30" s="101"/>
      <c r="U30" s="101"/>
      <c r="V30" s="101"/>
      <c r="W30" s="101"/>
      <c r="X30" s="101"/>
      <c r="Y30" s="101"/>
      <c r="Z30" s="101"/>
    </row>
    <row r="31" spans="1:26" ht="12" customHeight="1">
      <c r="A31" s="224"/>
      <c r="B31" s="366" t="s">
        <v>183</v>
      </c>
      <c r="C31" s="366">
        <f t="shared" ref="C31:R31" si="6">SUM(C24:C30)</f>
        <v>2</v>
      </c>
      <c r="D31" s="381">
        <f t="shared" si="6"/>
        <v>4</v>
      </c>
      <c r="E31" s="381">
        <f t="shared" si="6"/>
        <v>4</v>
      </c>
      <c r="F31" s="381">
        <f t="shared" si="6"/>
        <v>4</v>
      </c>
      <c r="G31" s="381">
        <f t="shared" si="6"/>
        <v>4</v>
      </c>
      <c r="H31" s="381">
        <f t="shared" si="6"/>
        <v>4</v>
      </c>
      <c r="I31" s="381">
        <f t="shared" si="6"/>
        <v>4</v>
      </c>
      <c r="J31" s="381">
        <f t="shared" si="6"/>
        <v>4</v>
      </c>
      <c r="K31" s="381">
        <f t="shared" si="6"/>
        <v>4</v>
      </c>
      <c r="L31" s="381">
        <f t="shared" si="6"/>
        <v>4</v>
      </c>
      <c r="M31" s="381">
        <f t="shared" si="6"/>
        <v>4</v>
      </c>
      <c r="N31" s="381">
        <f t="shared" si="6"/>
        <v>4</v>
      </c>
      <c r="O31" s="381">
        <f t="shared" si="6"/>
        <v>4</v>
      </c>
      <c r="P31" s="381">
        <f t="shared" si="6"/>
        <v>4</v>
      </c>
      <c r="Q31" s="381">
        <f t="shared" si="6"/>
        <v>2</v>
      </c>
      <c r="R31" s="381">
        <f t="shared" si="6"/>
        <v>2</v>
      </c>
      <c r="S31" s="382">
        <f t="shared" si="0"/>
        <v>58</v>
      </c>
      <c r="T31" s="101"/>
      <c r="U31" s="101"/>
      <c r="V31" s="101"/>
      <c r="W31" s="101"/>
      <c r="X31" s="101"/>
      <c r="Y31" s="101"/>
      <c r="Z31" s="101"/>
    </row>
    <row r="32" spans="1:26" ht="12" customHeight="1">
      <c r="A32" s="222" t="s">
        <v>269</v>
      </c>
      <c r="B32" s="182">
        <v>30</v>
      </c>
      <c r="C32" s="182"/>
      <c r="D32" s="117"/>
      <c r="E32" s="117"/>
      <c r="F32" s="117"/>
      <c r="G32" s="117"/>
      <c r="H32" s="117"/>
      <c r="I32" s="117"/>
      <c r="J32" s="117"/>
      <c r="K32" s="117"/>
      <c r="L32" s="117"/>
      <c r="M32" s="117"/>
      <c r="N32" s="117"/>
      <c r="O32" s="117"/>
      <c r="P32" s="117"/>
      <c r="Q32" s="117"/>
      <c r="R32" s="117"/>
      <c r="S32" s="222">
        <f t="shared" si="0"/>
        <v>0</v>
      </c>
      <c r="T32" s="101"/>
      <c r="U32" s="101"/>
      <c r="V32" s="101"/>
      <c r="W32" s="101"/>
      <c r="X32" s="101"/>
      <c r="Y32" s="101"/>
      <c r="Z32" s="101"/>
    </row>
    <row r="33" spans="1:26" ht="12" customHeight="1">
      <c r="A33" s="223" t="s">
        <v>270</v>
      </c>
      <c r="B33" s="126">
        <v>41</v>
      </c>
      <c r="C33" s="126"/>
      <c r="D33" s="101"/>
      <c r="E33" s="101"/>
      <c r="F33" s="101"/>
      <c r="G33" s="101"/>
      <c r="H33" s="101"/>
      <c r="I33" s="101"/>
      <c r="J33" s="101"/>
      <c r="K33" s="101"/>
      <c r="L33" s="101"/>
      <c r="M33" s="101"/>
      <c r="N33" s="101"/>
      <c r="O33" s="101"/>
      <c r="P33" s="101"/>
      <c r="Q33" s="101"/>
      <c r="R33" s="101"/>
      <c r="S33" s="223">
        <f t="shared" si="0"/>
        <v>0</v>
      </c>
      <c r="T33" s="101"/>
      <c r="U33" s="101"/>
      <c r="V33" s="101"/>
      <c r="W33" s="101"/>
      <c r="X33" s="101"/>
      <c r="Y33" s="101"/>
      <c r="Z33" s="101"/>
    </row>
    <row r="34" spans="1:26" ht="12" customHeight="1">
      <c r="A34" s="223" t="s">
        <v>276</v>
      </c>
      <c r="B34" s="126">
        <v>101</v>
      </c>
      <c r="C34" s="126">
        <f t="shared" ref="C34:R34" si="7">C$106</f>
        <v>2</v>
      </c>
      <c r="D34" s="101">
        <f t="shared" si="7"/>
        <v>2</v>
      </c>
      <c r="E34" s="101">
        <f t="shared" si="7"/>
        <v>1</v>
      </c>
      <c r="F34" s="101">
        <f t="shared" si="7"/>
        <v>3</v>
      </c>
      <c r="G34" s="101">
        <f t="shared" si="7"/>
        <v>1</v>
      </c>
      <c r="H34" s="101">
        <f t="shared" si="7"/>
        <v>2</v>
      </c>
      <c r="I34" s="101">
        <f t="shared" si="7"/>
        <v>2</v>
      </c>
      <c r="J34" s="101">
        <f t="shared" si="7"/>
        <v>2</v>
      </c>
      <c r="K34" s="101">
        <f t="shared" si="7"/>
        <v>2</v>
      </c>
      <c r="L34" s="101">
        <f t="shared" si="7"/>
        <v>2</v>
      </c>
      <c r="M34" s="101">
        <f t="shared" si="7"/>
        <v>2</v>
      </c>
      <c r="N34" s="101">
        <f t="shared" si="7"/>
        <v>2</v>
      </c>
      <c r="O34" s="101">
        <f t="shared" si="7"/>
        <v>2</v>
      </c>
      <c r="P34" s="101">
        <f t="shared" si="7"/>
        <v>2</v>
      </c>
      <c r="Q34" s="101">
        <f t="shared" si="7"/>
        <v>2</v>
      </c>
      <c r="R34" s="101">
        <f t="shared" si="7"/>
        <v>1</v>
      </c>
      <c r="S34" s="223">
        <f t="shared" si="0"/>
        <v>30</v>
      </c>
      <c r="T34" s="101"/>
      <c r="U34" s="101"/>
      <c r="V34" s="101"/>
      <c r="W34" s="101"/>
      <c r="X34" s="101"/>
      <c r="Y34" s="101"/>
      <c r="Z34" s="101"/>
    </row>
    <row r="35" spans="1:26" ht="12" customHeight="1">
      <c r="A35" s="223" t="s">
        <v>272</v>
      </c>
      <c r="B35" s="126">
        <v>150</v>
      </c>
      <c r="C35" s="126"/>
      <c r="D35" s="101"/>
      <c r="E35" s="101"/>
      <c r="F35" s="101"/>
      <c r="G35" s="101"/>
      <c r="H35" s="101"/>
      <c r="I35" s="101"/>
      <c r="J35" s="101"/>
      <c r="K35" s="101"/>
      <c r="L35" s="101"/>
      <c r="M35" s="101"/>
      <c r="N35" s="101"/>
      <c r="O35" s="101"/>
      <c r="P35" s="101"/>
      <c r="Q35" s="101"/>
      <c r="R35" s="101"/>
      <c r="S35" s="223">
        <f t="shared" si="0"/>
        <v>0</v>
      </c>
      <c r="T35" s="101"/>
      <c r="U35" s="101"/>
      <c r="V35" s="101"/>
      <c r="W35" s="101"/>
      <c r="X35" s="101"/>
      <c r="Y35" s="101"/>
      <c r="Z35" s="101"/>
    </row>
    <row r="36" spans="1:26" ht="12" customHeight="1">
      <c r="A36" s="223" t="s">
        <v>278</v>
      </c>
      <c r="B36" s="126">
        <v>201</v>
      </c>
      <c r="C36" s="126"/>
      <c r="D36" s="101"/>
      <c r="E36" s="101"/>
      <c r="F36" s="101"/>
      <c r="G36" s="101"/>
      <c r="H36" s="101"/>
      <c r="I36" s="101"/>
      <c r="J36" s="101"/>
      <c r="K36" s="101"/>
      <c r="L36" s="101"/>
      <c r="M36" s="101"/>
      <c r="N36" s="101"/>
      <c r="O36" s="101"/>
      <c r="P36" s="101"/>
      <c r="Q36" s="101"/>
      <c r="R36" s="101"/>
      <c r="S36" s="223">
        <f t="shared" si="0"/>
        <v>0</v>
      </c>
      <c r="T36" s="101"/>
      <c r="U36" s="101"/>
      <c r="V36" s="101"/>
      <c r="W36" s="101"/>
      <c r="X36" s="101"/>
      <c r="Y36" s="101"/>
      <c r="Z36" s="101"/>
    </row>
    <row r="37" spans="1:26" ht="12" customHeight="1">
      <c r="A37" s="223"/>
      <c r="B37" s="126">
        <v>202</v>
      </c>
      <c r="C37" s="126"/>
      <c r="D37" s="101"/>
      <c r="E37" s="101"/>
      <c r="F37" s="101"/>
      <c r="G37" s="101"/>
      <c r="H37" s="101"/>
      <c r="I37" s="101"/>
      <c r="J37" s="101"/>
      <c r="K37" s="101"/>
      <c r="L37" s="101"/>
      <c r="M37" s="101"/>
      <c r="N37" s="101"/>
      <c r="O37" s="101"/>
      <c r="P37" s="101"/>
      <c r="Q37" s="101"/>
      <c r="R37" s="101"/>
      <c r="S37" s="223">
        <f t="shared" si="0"/>
        <v>0</v>
      </c>
      <c r="T37" s="101"/>
      <c r="U37" s="101"/>
      <c r="V37" s="101"/>
      <c r="W37" s="101"/>
      <c r="X37" s="101"/>
      <c r="Y37" s="101"/>
      <c r="Z37" s="101"/>
    </row>
    <row r="38" spans="1:26" ht="12" customHeight="1">
      <c r="A38" s="223"/>
      <c r="B38" s="126">
        <v>237</v>
      </c>
      <c r="C38" s="126"/>
      <c r="D38" s="101"/>
      <c r="E38" s="101"/>
      <c r="F38" s="101"/>
      <c r="G38" s="101"/>
      <c r="H38" s="101"/>
      <c r="I38" s="101"/>
      <c r="J38" s="101"/>
      <c r="K38" s="101"/>
      <c r="L38" s="101"/>
      <c r="M38" s="101"/>
      <c r="N38" s="101"/>
      <c r="O38" s="101"/>
      <c r="P38" s="101"/>
      <c r="Q38" s="101"/>
      <c r="R38" s="101"/>
      <c r="S38" s="223">
        <f t="shared" si="0"/>
        <v>0</v>
      </c>
      <c r="T38" s="101"/>
      <c r="U38" s="101"/>
      <c r="V38" s="101"/>
      <c r="W38" s="101"/>
      <c r="X38" s="101"/>
      <c r="Y38" s="101"/>
      <c r="Z38" s="101"/>
    </row>
    <row r="39" spans="1:26" ht="12" customHeight="1">
      <c r="A39" s="224"/>
      <c r="B39" s="366" t="s">
        <v>183</v>
      </c>
      <c r="C39" s="366">
        <f t="shared" ref="C39:R39" si="8">SUM(C32:C38)</f>
        <v>2</v>
      </c>
      <c r="D39" s="381">
        <f t="shared" si="8"/>
        <v>2</v>
      </c>
      <c r="E39" s="381">
        <f t="shared" si="8"/>
        <v>1</v>
      </c>
      <c r="F39" s="381">
        <f t="shared" si="8"/>
        <v>3</v>
      </c>
      <c r="G39" s="381">
        <f t="shared" si="8"/>
        <v>1</v>
      </c>
      <c r="H39" s="381">
        <f t="shared" si="8"/>
        <v>2</v>
      </c>
      <c r="I39" s="381">
        <f t="shared" si="8"/>
        <v>2</v>
      </c>
      <c r="J39" s="381">
        <f t="shared" si="8"/>
        <v>2</v>
      </c>
      <c r="K39" s="381">
        <f t="shared" si="8"/>
        <v>2</v>
      </c>
      <c r="L39" s="381">
        <f t="shared" si="8"/>
        <v>2</v>
      </c>
      <c r="M39" s="381">
        <f t="shared" si="8"/>
        <v>2</v>
      </c>
      <c r="N39" s="381">
        <f t="shared" si="8"/>
        <v>2</v>
      </c>
      <c r="O39" s="381">
        <f t="shared" si="8"/>
        <v>2</v>
      </c>
      <c r="P39" s="381">
        <f t="shared" si="8"/>
        <v>2</v>
      </c>
      <c r="Q39" s="381">
        <f t="shared" si="8"/>
        <v>2</v>
      </c>
      <c r="R39" s="381">
        <f t="shared" si="8"/>
        <v>1</v>
      </c>
      <c r="S39" s="382">
        <f t="shared" si="0"/>
        <v>30</v>
      </c>
      <c r="T39" s="101"/>
      <c r="U39" s="101"/>
      <c r="V39" s="101"/>
      <c r="W39" s="101"/>
      <c r="X39" s="101"/>
      <c r="Y39" s="101"/>
      <c r="Z39" s="101"/>
    </row>
    <row r="40" spans="1:26" ht="12" customHeight="1">
      <c r="A40" s="222" t="s">
        <v>279</v>
      </c>
      <c r="B40" s="182">
        <v>30</v>
      </c>
      <c r="C40" s="182"/>
      <c r="D40" s="117"/>
      <c r="E40" s="117"/>
      <c r="F40" s="117"/>
      <c r="G40" s="117"/>
      <c r="H40" s="117"/>
      <c r="I40" s="117"/>
      <c r="J40" s="117"/>
      <c r="K40" s="117"/>
      <c r="L40" s="117"/>
      <c r="M40" s="117"/>
      <c r="N40" s="117"/>
      <c r="O40" s="117"/>
      <c r="P40" s="117"/>
      <c r="Q40" s="117"/>
      <c r="R40" s="117"/>
      <c r="S40" s="222">
        <f t="shared" si="0"/>
        <v>0</v>
      </c>
      <c r="T40" s="101"/>
      <c r="U40" s="101"/>
      <c r="V40" s="101"/>
      <c r="W40" s="101"/>
      <c r="X40" s="101"/>
      <c r="Y40" s="101"/>
      <c r="Z40" s="101"/>
    </row>
    <row r="41" spans="1:26" ht="12" customHeight="1">
      <c r="A41" s="223" t="s">
        <v>270</v>
      </c>
      <c r="B41" s="126">
        <v>41</v>
      </c>
      <c r="C41" s="126"/>
      <c r="D41" s="101"/>
      <c r="E41" s="101"/>
      <c r="F41" s="101"/>
      <c r="G41" s="101"/>
      <c r="H41" s="101"/>
      <c r="I41" s="101"/>
      <c r="J41" s="101"/>
      <c r="K41" s="101"/>
      <c r="L41" s="101"/>
      <c r="M41" s="101"/>
      <c r="N41" s="101"/>
      <c r="O41" s="101"/>
      <c r="P41" s="101"/>
      <c r="Q41" s="101"/>
      <c r="R41" s="101"/>
      <c r="S41" s="223">
        <f t="shared" si="0"/>
        <v>0</v>
      </c>
      <c r="T41" s="101"/>
      <c r="U41" s="101"/>
      <c r="V41" s="101"/>
      <c r="W41" s="101"/>
      <c r="X41" s="101"/>
      <c r="Y41" s="101"/>
      <c r="Z41" s="101"/>
    </row>
    <row r="42" spans="1:26" ht="12" customHeight="1">
      <c r="A42" s="223" t="s">
        <v>280</v>
      </c>
      <c r="B42" s="126">
        <v>101</v>
      </c>
      <c r="C42" s="126">
        <f t="shared" ref="C42:R42" si="9">C$138</f>
        <v>3</v>
      </c>
      <c r="D42" s="101">
        <f t="shared" si="9"/>
        <v>2</v>
      </c>
      <c r="E42" s="101">
        <f t="shared" si="9"/>
        <v>2</v>
      </c>
      <c r="F42" s="101">
        <f t="shared" si="9"/>
        <v>2</v>
      </c>
      <c r="G42" s="101">
        <f t="shared" si="9"/>
        <v>2</v>
      </c>
      <c r="H42" s="101">
        <f t="shared" si="9"/>
        <v>2</v>
      </c>
      <c r="I42" s="101">
        <f t="shared" si="9"/>
        <v>2</v>
      </c>
      <c r="J42" s="101">
        <f t="shared" si="9"/>
        <v>2</v>
      </c>
      <c r="K42" s="101">
        <f t="shared" si="9"/>
        <v>2</v>
      </c>
      <c r="L42" s="101">
        <f t="shared" si="9"/>
        <v>2</v>
      </c>
      <c r="M42" s="101">
        <f t="shared" si="9"/>
        <v>2</v>
      </c>
      <c r="N42" s="101">
        <f t="shared" si="9"/>
        <v>2</v>
      </c>
      <c r="O42" s="101">
        <f t="shared" si="9"/>
        <v>3</v>
      </c>
      <c r="P42" s="101">
        <f t="shared" si="9"/>
        <v>1</v>
      </c>
      <c r="Q42" s="101">
        <f t="shared" si="9"/>
        <v>1</v>
      </c>
      <c r="R42" s="101">
        <f t="shared" si="9"/>
        <v>1</v>
      </c>
      <c r="S42" s="223">
        <f t="shared" si="0"/>
        <v>31</v>
      </c>
      <c r="T42" s="101"/>
      <c r="U42" s="101"/>
      <c r="V42" s="101"/>
      <c r="W42" s="101"/>
      <c r="X42" s="101"/>
      <c r="Y42" s="101"/>
      <c r="Z42" s="101"/>
    </row>
    <row r="43" spans="1:26" ht="12" customHeight="1">
      <c r="A43" s="223" t="s">
        <v>272</v>
      </c>
      <c r="B43" s="126">
        <v>150</v>
      </c>
      <c r="C43" s="126"/>
      <c r="D43" s="101"/>
      <c r="E43" s="101"/>
      <c r="F43" s="101"/>
      <c r="G43" s="101"/>
      <c r="H43" s="101"/>
      <c r="I43" s="101"/>
      <c r="J43" s="101"/>
      <c r="K43" s="101"/>
      <c r="L43" s="101"/>
      <c r="M43" s="101"/>
      <c r="N43" s="101"/>
      <c r="O43" s="101"/>
      <c r="P43" s="101"/>
      <c r="Q43" s="101"/>
      <c r="R43" s="101"/>
      <c r="S43" s="223">
        <f t="shared" si="0"/>
        <v>0</v>
      </c>
      <c r="T43" s="101"/>
      <c r="U43" s="101"/>
      <c r="V43" s="101"/>
      <c r="W43" s="101"/>
      <c r="X43" s="101"/>
      <c r="Y43" s="101"/>
      <c r="Z43" s="101"/>
    </row>
    <row r="44" spans="1:26" ht="12" customHeight="1">
      <c r="A44" s="223" t="s">
        <v>276</v>
      </c>
      <c r="B44" s="126">
        <v>201</v>
      </c>
      <c r="C44" s="126"/>
      <c r="D44" s="101"/>
      <c r="E44" s="101"/>
      <c r="F44" s="101"/>
      <c r="G44" s="101"/>
      <c r="H44" s="101"/>
      <c r="I44" s="101"/>
      <c r="J44" s="101"/>
      <c r="K44" s="101"/>
      <c r="L44" s="101"/>
      <c r="M44" s="101"/>
      <c r="N44" s="101"/>
      <c r="O44" s="101"/>
      <c r="P44" s="101"/>
      <c r="Q44" s="101"/>
      <c r="R44" s="101"/>
      <c r="S44" s="223">
        <f t="shared" si="0"/>
        <v>0</v>
      </c>
      <c r="T44" s="101"/>
      <c r="U44" s="101"/>
      <c r="V44" s="101"/>
      <c r="W44" s="101"/>
      <c r="X44" s="101"/>
      <c r="Y44" s="101"/>
      <c r="Z44" s="101"/>
    </row>
    <row r="45" spans="1:26" ht="12" customHeight="1">
      <c r="A45" s="223"/>
      <c r="B45" s="126">
        <v>202</v>
      </c>
      <c r="C45" s="126"/>
      <c r="D45" s="101"/>
      <c r="E45" s="101"/>
      <c r="F45" s="101"/>
      <c r="G45" s="101"/>
      <c r="H45" s="101"/>
      <c r="I45" s="101"/>
      <c r="J45" s="101"/>
      <c r="K45" s="101"/>
      <c r="L45" s="101"/>
      <c r="M45" s="101"/>
      <c r="N45" s="101"/>
      <c r="O45" s="101"/>
      <c r="P45" s="101"/>
      <c r="Q45" s="101"/>
      <c r="R45" s="101"/>
      <c r="S45" s="223">
        <f t="shared" si="0"/>
        <v>0</v>
      </c>
      <c r="T45" s="101"/>
      <c r="U45" s="101"/>
      <c r="V45" s="101"/>
      <c r="W45" s="101"/>
      <c r="X45" s="101"/>
      <c r="Y45" s="101"/>
      <c r="Z45" s="101"/>
    </row>
    <row r="46" spans="1:26" ht="12" customHeight="1">
      <c r="A46" s="223"/>
      <c r="B46" s="126">
        <v>237</v>
      </c>
      <c r="C46" s="126"/>
      <c r="D46" s="101"/>
      <c r="E46" s="101"/>
      <c r="F46" s="101"/>
      <c r="G46" s="101"/>
      <c r="H46" s="101"/>
      <c r="I46" s="101"/>
      <c r="J46" s="101"/>
      <c r="K46" s="101"/>
      <c r="L46" s="101"/>
      <c r="M46" s="101"/>
      <c r="N46" s="101"/>
      <c r="O46" s="101"/>
      <c r="P46" s="101"/>
      <c r="Q46" s="101"/>
      <c r="R46" s="101"/>
      <c r="S46" s="223">
        <f t="shared" si="0"/>
        <v>0</v>
      </c>
      <c r="T46" s="101"/>
      <c r="U46" s="101"/>
      <c r="V46" s="101"/>
      <c r="W46" s="101"/>
      <c r="X46" s="101"/>
      <c r="Y46" s="101"/>
      <c r="Z46" s="101"/>
    </row>
    <row r="47" spans="1:26" ht="12" customHeight="1">
      <c r="A47" s="224"/>
      <c r="B47" s="366" t="s">
        <v>183</v>
      </c>
      <c r="C47" s="366">
        <f t="shared" ref="C47:R47" si="10">SUM(C40:C46)</f>
        <v>3</v>
      </c>
      <c r="D47" s="381">
        <f t="shared" si="10"/>
        <v>2</v>
      </c>
      <c r="E47" s="381">
        <f t="shared" si="10"/>
        <v>2</v>
      </c>
      <c r="F47" s="381">
        <f t="shared" si="10"/>
        <v>2</v>
      </c>
      <c r="G47" s="381">
        <f t="shared" si="10"/>
        <v>2</v>
      </c>
      <c r="H47" s="381">
        <f t="shared" si="10"/>
        <v>2</v>
      </c>
      <c r="I47" s="381">
        <f t="shared" si="10"/>
        <v>2</v>
      </c>
      <c r="J47" s="381">
        <f t="shared" si="10"/>
        <v>2</v>
      </c>
      <c r="K47" s="381">
        <f t="shared" si="10"/>
        <v>2</v>
      </c>
      <c r="L47" s="381">
        <f t="shared" si="10"/>
        <v>2</v>
      </c>
      <c r="M47" s="381">
        <f t="shared" si="10"/>
        <v>2</v>
      </c>
      <c r="N47" s="381">
        <f t="shared" si="10"/>
        <v>2</v>
      </c>
      <c r="O47" s="381">
        <f t="shared" si="10"/>
        <v>3</v>
      </c>
      <c r="P47" s="381">
        <f t="shared" si="10"/>
        <v>1</v>
      </c>
      <c r="Q47" s="381">
        <f t="shared" si="10"/>
        <v>1</v>
      </c>
      <c r="R47" s="381">
        <f t="shared" si="10"/>
        <v>1</v>
      </c>
      <c r="S47" s="382">
        <f t="shared" si="0"/>
        <v>31</v>
      </c>
      <c r="T47" s="101"/>
      <c r="U47" s="101"/>
      <c r="V47" s="101"/>
      <c r="W47" s="101"/>
      <c r="X47" s="101"/>
      <c r="Y47" s="101"/>
      <c r="Z47" s="101"/>
    </row>
    <row r="48" spans="1:26" ht="12" customHeight="1">
      <c r="A48" s="222" t="s">
        <v>269</v>
      </c>
      <c r="B48" s="182">
        <v>30</v>
      </c>
      <c r="C48" s="182"/>
      <c r="D48" s="117"/>
      <c r="E48" s="117"/>
      <c r="F48" s="117"/>
      <c r="G48" s="117"/>
      <c r="H48" s="117"/>
      <c r="I48" s="117"/>
      <c r="J48" s="117"/>
      <c r="K48" s="117"/>
      <c r="L48" s="117"/>
      <c r="M48" s="117"/>
      <c r="N48" s="117"/>
      <c r="O48" s="117"/>
      <c r="P48" s="117"/>
      <c r="Q48" s="117"/>
      <c r="R48" s="117"/>
      <c r="S48" s="222">
        <f t="shared" si="0"/>
        <v>0</v>
      </c>
      <c r="T48" s="101"/>
      <c r="U48" s="101"/>
      <c r="V48" s="101"/>
      <c r="W48" s="101"/>
      <c r="X48" s="101"/>
      <c r="Y48" s="101"/>
      <c r="Z48" s="101"/>
    </row>
    <row r="49" spans="1:26" ht="12" customHeight="1">
      <c r="A49" s="223" t="s">
        <v>270</v>
      </c>
      <c r="B49" s="126">
        <v>41</v>
      </c>
      <c r="C49" s="126"/>
      <c r="D49" s="101"/>
      <c r="E49" s="101"/>
      <c r="F49" s="101"/>
      <c r="G49" s="101"/>
      <c r="H49" s="101"/>
      <c r="I49" s="101"/>
      <c r="J49" s="101"/>
      <c r="K49" s="101"/>
      <c r="L49" s="101"/>
      <c r="M49" s="101"/>
      <c r="N49" s="101"/>
      <c r="O49" s="101"/>
      <c r="P49" s="101"/>
      <c r="Q49" s="101"/>
      <c r="R49" s="101"/>
      <c r="S49" s="223">
        <f t="shared" si="0"/>
        <v>0</v>
      </c>
      <c r="T49" s="101"/>
      <c r="U49" s="101"/>
      <c r="V49" s="101"/>
      <c r="W49" s="101"/>
      <c r="X49" s="101"/>
      <c r="Y49" s="101"/>
      <c r="Z49" s="101"/>
    </row>
    <row r="50" spans="1:26" ht="12" customHeight="1">
      <c r="A50" s="223" t="s">
        <v>280</v>
      </c>
      <c r="B50" s="126">
        <v>101</v>
      </c>
      <c r="C50" s="126">
        <f t="shared" ref="C50:R50" si="11">C$106</f>
        <v>2</v>
      </c>
      <c r="D50" s="101">
        <f t="shared" si="11"/>
        <v>2</v>
      </c>
      <c r="E50" s="101">
        <f t="shared" si="11"/>
        <v>1</v>
      </c>
      <c r="F50" s="101">
        <f t="shared" si="11"/>
        <v>3</v>
      </c>
      <c r="G50" s="101">
        <f t="shared" si="11"/>
        <v>1</v>
      </c>
      <c r="H50" s="101">
        <f t="shared" si="11"/>
        <v>2</v>
      </c>
      <c r="I50" s="101">
        <f t="shared" si="11"/>
        <v>2</v>
      </c>
      <c r="J50" s="101">
        <f t="shared" si="11"/>
        <v>2</v>
      </c>
      <c r="K50" s="101">
        <f t="shared" si="11"/>
        <v>2</v>
      </c>
      <c r="L50" s="101">
        <f t="shared" si="11"/>
        <v>2</v>
      </c>
      <c r="M50" s="101">
        <f t="shared" si="11"/>
        <v>2</v>
      </c>
      <c r="N50" s="101">
        <f t="shared" si="11"/>
        <v>2</v>
      </c>
      <c r="O50" s="101">
        <f t="shared" si="11"/>
        <v>2</v>
      </c>
      <c r="P50" s="101">
        <f t="shared" si="11"/>
        <v>2</v>
      </c>
      <c r="Q50" s="101">
        <f t="shared" si="11"/>
        <v>2</v>
      </c>
      <c r="R50" s="101">
        <f t="shared" si="11"/>
        <v>1</v>
      </c>
      <c r="S50" s="223">
        <f t="shared" si="0"/>
        <v>30</v>
      </c>
      <c r="T50" s="101"/>
      <c r="U50" s="101"/>
      <c r="V50" s="101"/>
      <c r="W50" s="101"/>
      <c r="X50" s="101"/>
      <c r="Y50" s="101"/>
      <c r="Z50" s="101"/>
    </row>
    <row r="51" spans="1:26" ht="12" customHeight="1">
      <c r="A51" s="223" t="s">
        <v>272</v>
      </c>
      <c r="B51" s="126">
        <v>150</v>
      </c>
      <c r="C51" s="126"/>
      <c r="D51" s="101"/>
      <c r="E51" s="101"/>
      <c r="F51" s="101"/>
      <c r="G51" s="101"/>
      <c r="H51" s="101"/>
      <c r="I51" s="101"/>
      <c r="J51" s="101"/>
      <c r="K51" s="101"/>
      <c r="L51" s="101"/>
      <c r="M51" s="101"/>
      <c r="N51" s="101"/>
      <c r="O51" s="101"/>
      <c r="P51" s="101"/>
      <c r="Q51" s="101"/>
      <c r="R51" s="101"/>
      <c r="S51" s="223">
        <f t="shared" si="0"/>
        <v>0</v>
      </c>
      <c r="T51" s="101"/>
      <c r="U51" s="101"/>
      <c r="V51" s="101"/>
      <c r="W51" s="101"/>
      <c r="X51" s="101"/>
      <c r="Y51" s="101"/>
      <c r="Z51" s="101"/>
    </row>
    <row r="52" spans="1:26" ht="12" customHeight="1">
      <c r="A52" s="223" t="s">
        <v>276</v>
      </c>
      <c r="B52" s="126">
        <v>201</v>
      </c>
      <c r="C52" s="126"/>
      <c r="D52" s="101"/>
      <c r="E52" s="101"/>
      <c r="F52" s="101"/>
      <c r="G52" s="101"/>
      <c r="H52" s="101"/>
      <c r="I52" s="101"/>
      <c r="J52" s="101"/>
      <c r="K52" s="101"/>
      <c r="L52" s="101"/>
      <c r="M52" s="101"/>
      <c r="N52" s="101"/>
      <c r="O52" s="101"/>
      <c r="P52" s="101"/>
      <c r="Q52" s="101"/>
      <c r="R52" s="101"/>
      <c r="S52" s="223">
        <f t="shared" si="0"/>
        <v>0</v>
      </c>
      <c r="T52" s="101"/>
      <c r="U52" s="101"/>
      <c r="V52" s="101"/>
      <c r="W52" s="101"/>
      <c r="X52" s="101"/>
      <c r="Y52" s="101"/>
      <c r="Z52" s="101"/>
    </row>
    <row r="53" spans="1:26" ht="12" customHeight="1">
      <c r="A53" s="223"/>
      <c r="B53" s="126">
        <v>202</v>
      </c>
      <c r="C53" s="126"/>
      <c r="D53" s="101"/>
      <c r="E53" s="101"/>
      <c r="F53" s="101"/>
      <c r="G53" s="101"/>
      <c r="H53" s="101"/>
      <c r="I53" s="101"/>
      <c r="J53" s="101"/>
      <c r="K53" s="101"/>
      <c r="L53" s="101"/>
      <c r="M53" s="101"/>
      <c r="N53" s="101"/>
      <c r="O53" s="101"/>
      <c r="P53" s="101"/>
      <c r="Q53" s="101"/>
      <c r="R53" s="101"/>
      <c r="S53" s="223">
        <f t="shared" si="0"/>
        <v>0</v>
      </c>
      <c r="T53" s="101"/>
      <c r="U53" s="101"/>
      <c r="V53" s="101"/>
      <c r="W53" s="101"/>
      <c r="X53" s="101"/>
      <c r="Y53" s="101"/>
      <c r="Z53" s="101"/>
    </row>
    <row r="54" spans="1:26" ht="12" customHeight="1">
      <c r="A54" s="223"/>
      <c r="B54" s="126">
        <v>237</v>
      </c>
      <c r="C54" s="126"/>
      <c r="D54" s="101"/>
      <c r="E54" s="101"/>
      <c r="F54" s="101"/>
      <c r="G54" s="101"/>
      <c r="H54" s="101"/>
      <c r="I54" s="101"/>
      <c r="J54" s="101"/>
      <c r="K54" s="101"/>
      <c r="L54" s="101"/>
      <c r="M54" s="101"/>
      <c r="N54" s="101"/>
      <c r="O54" s="101"/>
      <c r="P54" s="101"/>
      <c r="Q54" s="101"/>
      <c r="R54" s="101"/>
      <c r="S54" s="223">
        <f t="shared" si="0"/>
        <v>0</v>
      </c>
      <c r="T54" s="101"/>
      <c r="U54" s="101"/>
      <c r="V54" s="101"/>
      <c r="W54" s="101"/>
      <c r="X54" s="101"/>
      <c r="Y54" s="101"/>
      <c r="Z54" s="101"/>
    </row>
    <row r="55" spans="1:26" ht="12" customHeight="1">
      <c r="A55" s="224"/>
      <c r="B55" s="366" t="s">
        <v>183</v>
      </c>
      <c r="C55" s="366">
        <f t="shared" ref="C55:R55" si="12">SUM(C48:C54)</f>
        <v>2</v>
      </c>
      <c r="D55" s="381">
        <f t="shared" si="12"/>
        <v>2</v>
      </c>
      <c r="E55" s="381">
        <f t="shared" si="12"/>
        <v>1</v>
      </c>
      <c r="F55" s="381">
        <f t="shared" si="12"/>
        <v>3</v>
      </c>
      <c r="G55" s="381">
        <f t="shared" si="12"/>
        <v>1</v>
      </c>
      <c r="H55" s="381">
        <f t="shared" si="12"/>
        <v>2</v>
      </c>
      <c r="I55" s="381">
        <f t="shared" si="12"/>
        <v>2</v>
      </c>
      <c r="J55" s="381">
        <f t="shared" si="12"/>
        <v>2</v>
      </c>
      <c r="K55" s="381">
        <f t="shared" si="12"/>
        <v>2</v>
      </c>
      <c r="L55" s="381">
        <f t="shared" si="12"/>
        <v>2</v>
      </c>
      <c r="M55" s="381">
        <f t="shared" si="12"/>
        <v>2</v>
      </c>
      <c r="N55" s="381">
        <f t="shared" si="12"/>
        <v>2</v>
      </c>
      <c r="O55" s="381">
        <f t="shared" si="12"/>
        <v>2</v>
      </c>
      <c r="P55" s="381">
        <f t="shared" si="12"/>
        <v>2</v>
      </c>
      <c r="Q55" s="381">
        <f t="shared" si="12"/>
        <v>2</v>
      </c>
      <c r="R55" s="381">
        <f t="shared" si="12"/>
        <v>1</v>
      </c>
      <c r="S55" s="382">
        <f t="shared" si="0"/>
        <v>30</v>
      </c>
      <c r="T55" s="101"/>
      <c r="U55" s="101"/>
      <c r="V55" s="101"/>
      <c r="W55" s="101"/>
      <c r="X55" s="101"/>
      <c r="Y55" s="101"/>
      <c r="Z55" s="101"/>
    </row>
    <row r="56" spans="1:26" ht="12" customHeight="1">
      <c r="A56" s="222" t="s">
        <v>274</v>
      </c>
      <c r="B56" s="182">
        <v>30</v>
      </c>
      <c r="C56" s="182">
        <f>C$136+1</f>
        <v>4</v>
      </c>
      <c r="D56" s="117">
        <f t="shared" ref="D56:R56" si="13">D$136</f>
        <v>4</v>
      </c>
      <c r="E56" s="117">
        <f t="shared" si="13"/>
        <v>4</v>
      </c>
      <c r="F56" s="117">
        <f t="shared" si="13"/>
        <v>4</v>
      </c>
      <c r="G56" s="117">
        <f t="shared" si="13"/>
        <v>4</v>
      </c>
      <c r="H56" s="117">
        <f t="shared" si="13"/>
        <v>4</v>
      </c>
      <c r="I56" s="117">
        <f t="shared" si="13"/>
        <v>4</v>
      </c>
      <c r="J56" s="117">
        <f t="shared" si="13"/>
        <v>4</v>
      </c>
      <c r="K56" s="117">
        <f t="shared" si="13"/>
        <v>5</v>
      </c>
      <c r="L56" s="117">
        <f t="shared" si="13"/>
        <v>4</v>
      </c>
      <c r="M56" s="117">
        <f t="shared" si="13"/>
        <v>4</v>
      </c>
      <c r="N56" s="117">
        <f t="shared" si="13"/>
        <v>4</v>
      </c>
      <c r="O56" s="117">
        <f t="shared" si="13"/>
        <v>4</v>
      </c>
      <c r="P56" s="117">
        <f t="shared" si="13"/>
        <v>2</v>
      </c>
      <c r="Q56" s="117">
        <f t="shared" si="13"/>
        <v>2</v>
      </c>
      <c r="R56" s="117">
        <f t="shared" si="13"/>
        <v>2</v>
      </c>
      <c r="S56" s="222">
        <f t="shared" si="0"/>
        <v>59</v>
      </c>
      <c r="T56" s="101"/>
      <c r="U56" s="101"/>
      <c r="V56" s="101"/>
      <c r="W56" s="101"/>
      <c r="X56" s="101"/>
      <c r="Y56" s="101"/>
      <c r="Z56" s="101"/>
    </row>
    <row r="57" spans="1:26" ht="12" customHeight="1">
      <c r="A57" s="223" t="s">
        <v>270</v>
      </c>
      <c r="B57" s="126">
        <v>41</v>
      </c>
      <c r="C57" s="126"/>
      <c r="D57" s="101"/>
      <c r="E57" s="101"/>
      <c r="F57" s="101"/>
      <c r="G57" s="101"/>
      <c r="H57" s="101"/>
      <c r="I57" s="101"/>
      <c r="J57" s="101"/>
      <c r="K57" s="101"/>
      <c r="L57" s="101"/>
      <c r="M57" s="101"/>
      <c r="N57" s="101"/>
      <c r="O57" s="101"/>
      <c r="P57" s="101"/>
      <c r="Q57" s="101"/>
      <c r="R57" s="101"/>
      <c r="S57" s="223">
        <f t="shared" si="0"/>
        <v>0</v>
      </c>
      <c r="T57" s="101"/>
      <c r="U57" s="101"/>
      <c r="V57" s="101"/>
      <c r="W57" s="101"/>
      <c r="X57" s="101"/>
      <c r="Y57" s="101"/>
      <c r="Z57" s="101"/>
    </row>
    <row r="58" spans="1:26" ht="12" customHeight="1">
      <c r="A58" s="223" t="s">
        <v>275</v>
      </c>
      <c r="B58" s="126">
        <v>101</v>
      </c>
      <c r="C58" s="126">
        <f t="shared" ref="C58:R58" si="14">C$138</f>
        <v>3</v>
      </c>
      <c r="D58" s="101">
        <f t="shared" si="14"/>
        <v>2</v>
      </c>
      <c r="E58" s="101">
        <f t="shared" si="14"/>
        <v>2</v>
      </c>
      <c r="F58" s="101">
        <f t="shared" si="14"/>
        <v>2</v>
      </c>
      <c r="G58" s="101">
        <f t="shared" si="14"/>
        <v>2</v>
      </c>
      <c r="H58" s="101">
        <f t="shared" si="14"/>
        <v>2</v>
      </c>
      <c r="I58" s="101">
        <f t="shared" si="14"/>
        <v>2</v>
      </c>
      <c r="J58" s="101">
        <f t="shared" si="14"/>
        <v>2</v>
      </c>
      <c r="K58" s="101">
        <f t="shared" si="14"/>
        <v>2</v>
      </c>
      <c r="L58" s="101">
        <f t="shared" si="14"/>
        <v>2</v>
      </c>
      <c r="M58" s="101">
        <f t="shared" si="14"/>
        <v>2</v>
      </c>
      <c r="N58" s="101">
        <f t="shared" si="14"/>
        <v>2</v>
      </c>
      <c r="O58" s="101">
        <f t="shared" si="14"/>
        <v>3</v>
      </c>
      <c r="P58" s="101">
        <f t="shared" si="14"/>
        <v>1</v>
      </c>
      <c r="Q58" s="101">
        <f t="shared" si="14"/>
        <v>1</v>
      </c>
      <c r="R58" s="101">
        <f t="shared" si="14"/>
        <v>1</v>
      </c>
      <c r="S58" s="223">
        <f t="shared" si="0"/>
        <v>31</v>
      </c>
      <c r="T58" s="101"/>
      <c r="U58" s="101"/>
      <c r="V58" s="101"/>
      <c r="W58" s="101"/>
      <c r="X58" s="101"/>
      <c r="Y58" s="101"/>
      <c r="Z58" s="101"/>
    </row>
    <row r="59" spans="1:26" ht="12" customHeight="1">
      <c r="A59" s="223" t="s">
        <v>272</v>
      </c>
      <c r="B59" s="126">
        <v>150</v>
      </c>
      <c r="C59" s="126"/>
      <c r="D59" s="101"/>
      <c r="E59" s="101"/>
      <c r="F59" s="101"/>
      <c r="G59" s="101"/>
      <c r="H59" s="101"/>
      <c r="I59" s="101"/>
      <c r="J59" s="101"/>
      <c r="K59" s="101"/>
      <c r="L59" s="101"/>
      <c r="M59" s="101"/>
      <c r="N59" s="101"/>
      <c r="O59" s="101"/>
      <c r="P59" s="101"/>
      <c r="Q59" s="101"/>
      <c r="R59" s="101"/>
      <c r="S59" s="223">
        <f t="shared" si="0"/>
        <v>0</v>
      </c>
      <c r="T59" s="101"/>
      <c r="U59" s="101"/>
      <c r="V59" s="101"/>
      <c r="W59" s="101"/>
      <c r="X59" s="101"/>
      <c r="Y59" s="101"/>
      <c r="Z59" s="101"/>
    </row>
    <row r="60" spans="1:26" ht="12" customHeight="1">
      <c r="A60" s="223" t="s">
        <v>281</v>
      </c>
      <c r="B60" s="126">
        <v>201</v>
      </c>
      <c r="C60" s="126"/>
      <c r="D60" s="101"/>
      <c r="E60" s="101"/>
      <c r="F60" s="101"/>
      <c r="G60" s="101"/>
      <c r="H60" s="101"/>
      <c r="I60" s="101"/>
      <c r="J60" s="101"/>
      <c r="K60" s="101"/>
      <c r="L60" s="101"/>
      <c r="M60" s="101"/>
      <c r="N60" s="101"/>
      <c r="O60" s="101"/>
      <c r="P60" s="101"/>
      <c r="Q60" s="101"/>
      <c r="R60" s="101"/>
      <c r="S60" s="223">
        <f t="shared" si="0"/>
        <v>0</v>
      </c>
      <c r="T60" s="101"/>
      <c r="U60" s="101"/>
      <c r="V60" s="101"/>
      <c r="W60" s="101"/>
      <c r="X60" s="101"/>
      <c r="Y60" s="101"/>
      <c r="Z60" s="101"/>
    </row>
    <row r="61" spans="1:26" ht="12" customHeight="1">
      <c r="A61" s="223"/>
      <c r="B61" s="126">
        <v>202</v>
      </c>
      <c r="C61" s="126"/>
      <c r="D61" s="101"/>
      <c r="E61" s="101"/>
      <c r="F61" s="101"/>
      <c r="G61" s="101"/>
      <c r="H61" s="101"/>
      <c r="I61" s="101"/>
      <c r="J61" s="101"/>
      <c r="K61" s="101"/>
      <c r="L61" s="101"/>
      <c r="M61" s="101"/>
      <c r="N61" s="101"/>
      <c r="O61" s="101"/>
      <c r="P61" s="101"/>
      <c r="Q61" s="101"/>
      <c r="R61" s="101"/>
      <c r="S61" s="223">
        <f t="shared" si="0"/>
        <v>0</v>
      </c>
      <c r="T61" s="101"/>
      <c r="U61" s="101"/>
      <c r="V61" s="101"/>
      <c r="W61" s="101"/>
      <c r="X61" s="101"/>
      <c r="Y61" s="101"/>
      <c r="Z61" s="101"/>
    </row>
    <row r="62" spans="1:26" ht="12" customHeight="1">
      <c r="A62" s="223"/>
      <c r="B62" s="126">
        <v>237</v>
      </c>
      <c r="C62" s="126"/>
      <c r="D62" s="101"/>
      <c r="E62" s="101"/>
      <c r="F62" s="101"/>
      <c r="G62" s="101"/>
      <c r="H62" s="101"/>
      <c r="I62" s="101"/>
      <c r="J62" s="101"/>
      <c r="K62" s="101"/>
      <c r="L62" s="101"/>
      <c r="M62" s="101"/>
      <c r="N62" s="101"/>
      <c r="O62" s="101"/>
      <c r="P62" s="101"/>
      <c r="Q62" s="101"/>
      <c r="R62" s="101"/>
      <c r="S62" s="223">
        <f t="shared" si="0"/>
        <v>0</v>
      </c>
      <c r="T62" s="101"/>
      <c r="U62" s="101"/>
      <c r="V62" s="101"/>
      <c r="W62" s="101"/>
      <c r="X62" s="101"/>
      <c r="Y62" s="101"/>
      <c r="Z62" s="101"/>
    </row>
    <row r="63" spans="1:26" ht="12" customHeight="1">
      <c r="A63" s="224"/>
      <c r="B63" s="366" t="s">
        <v>183</v>
      </c>
      <c r="C63" s="366">
        <f t="shared" ref="C63:R63" si="15">SUM(C56:C62)</f>
        <v>7</v>
      </c>
      <c r="D63" s="381">
        <f t="shared" si="15"/>
        <v>6</v>
      </c>
      <c r="E63" s="381">
        <f t="shared" si="15"/>
        <v>6</v>
      </c>
      <c r="F63" s="381">
        <f t="shared" si="15"/>
        <v>6</v>
      </c>
      <c r="G63" s="381">
        <f t="shared" si="15"/>
        <v>6</v>
      </c>
      <c r="H63" s="381">
        <f t="shared" si="15"/>
        <v>6</v>
      </c>
      <c r="I63" s="381">
        <f t="shared" si="15"/>
        <v>6</v>
      </c>
      <c r="J63" s="381">
        <f t="shared" si="15"/>
        <v>6</v>
      </c>
      <c r="K63" s="381">
        <f t="shared" si="15"/>
        <v>7</v>
      </c>
      <c r="L63" s="381">
        <f t="shared" si="15"/>
        <v>6</v>
      </c>
      <c r="M63" s="381">
        <f t="shared" si="15"/>
        <v>6</v>
      </c>
      <c r="N63" s="381">
        <f t="shared" si="15"/>
        <v>6</v>
      </c>
      <c r="O63" s="381">
        <f t="shared" si="15"/>
        <v>7</v>
      </c>
      <c r="P63" s="381">
        <f t="shared" si="15"/>
        <v>3</v>
      </c>
      <c r="Q63" s="381">
        <f t="shared" si="15"/>
        <v>3</v>
      </c>
      <c r="R63" s="381">
        <f t="shared" si="15"/>
        <v>3</v>
      </c>
      <c r="S63" s="382">
        <f t="shared" si="0"/>
        <v>90</v>
      </c>
      <c r="T63" s="101"/>
      <c r="U63" s="101"/>
      <c r="V63" s="101"/>
      <c r="W63" s="101"/>
      <c r="X63" s="101"/>
      <c r="Y63" s="101"/>
      <c r="Z63" s="101"/>
    </row>
    <row r="64" spans="1:26" ht="12" customHeight="1">
      <c r="A64" s="222" t="s">
        <v>277</v>
      </c>
      <c r="B64" s="182">
        <v>30</v>
      </c>
      <c r="C64" s="383">
        <v>2</v>
      </c>
      <c r="D64" s="384">
        <v>4</v>
      </c>
      <c r="E64" s="384">
        <v>4</v>
      </c>
      <c r="F64" s="384">
        <v>4</v>
      </c>
      <c r="G64" s="384">
        <v>4</v>
      </c>
      <c r="H64" s="384">
        <v>4</v>
      </c>
      <c r="I64" s="384">
        <v>4</v>
      </c>
      <c r="J64" s="384">
        <v>4</v>
      </c>
      <c r="K64" s="384">
        <v>4</v>
      </c>
      <c r="L64" s="384">
        <v>4</v>
      </c>
      <c r="M64" s="384">
        <v>4</v>
      </c>
      <c r="N64" s="384">
        <v>4</v>
      </c>
      <c r="O64" s="384">
        <v>4</v>
      </c>
      <c r="P64" s="384">
        <v>4</v>
      </c>
      <c r="Q64" s="384">
        <v>2</v>
      </c>
      <c r="R64" s="384">
        <v>2</v>
      </c>
      <c r="S64" s="222">
        <f t="shared" si="0"/>
        <v>58</v>
      </c>
      <c r="T64" s="101">
        <v>63</v>
      </c>
      <c r="U64" s="101"/>
      <c r="V64" s="101"/>
      <c r="W64" s="101"/>
      <c r="X64" s="101"/>
      <c r="Y64" s="101"/>
      <c r="Z64" s="101"/>
    </row>
    <row r="65" spans="1:26" ht="12" customHeight="1">
      <c r="A65" s="223" t="s">
        <v>270</v>
      </c>
      <c r="B65" s="126">
        <v>41</v>
      </c>
      <c r="C65" s="126"/>
      <c r="D65" s="101"/>
      <c r="E65" s="101"/>
      <c r="F65" s="101"/>
      <c r="G65" s="101"/>
      <c r="H65" s="101"/>
      <c r="I65" s="101"/>
      <c r="J65" s="101"/>
      <c r="K65" s="101"/>
      <c r="L65" s="101"/>
      <c r="M65" s="101"/>
      <c r="N65" s="101"/>
      <c r="O65" s="101"/>
      <c r="P65" s="101"/>
      <c r="Q65" s="101"/>
      <c r="R65" s="101"/>
      <c r="S65" s="223">
        <f t="shared" si="0"/>
        <v>0</v>
      </c>
      <c r="T65" s="101"/>
      <c r="U65" s="101"/>
      <c r="V65" s="101"/>
      <c r="W65" s="101"/>
      <c r="X65" s="101"/>
      <c r="Y65" s="101"/>
      <c r="Z65" s="101"/>
    </row>
    <row r="66" spans="1:26" ht="12" customHeight="1">
      <c r="A66" s="223" t="s">
        <v>275</v>
      </c>
      <c r="B66" s="126">
        <v>101</v>
      </c>
      <c r="C66" s="126">
        <f t="shared" ref="C66:R66" si="16">C$106</f>
        <v>2</v>
      </c>
      <c r="D66" s="101">
        <f t="shared" si="16"/>
        <v>2</v>
      </c>
      <c r="E66" s="101">
        <f t="shared" si="16"/>
        <v>1</v>
      </c>
      <c r="F66" s="101">
        <f t="shared" si="16"/>
        <v>3</v>
      </c>
      <c r="G66" s="101">
        <f t="shared" si="16"/>
        <v>1</v>
      </c>
      <c r="H66" s="101">
        <f t="shared" si="16"/>
        <v>2</v>
      </c>
      <c r="I66" s="101">
        <f t="shared" si="16"/>
        <v>2</v>
      </c>
      <c r="J66" s="101">
        <f t="shared" si="16"/>
        <v>2</v>
      </c>
      <c r="K66" s="101">
        <f t="shared" si="16"/>
        <v>2</v>
      </c>
      <c r="L66" s="101">
        <f t="shared" si="16"/>
        <v>2</v>
      </c>
      <c r="M66" s="101">
        <f t="shared" si="16"/>
        <v>2</v>
      </c>
      <c r="N66" s="101">
        <f t="shared" si="16"/>
        <v>2</v>
      </c>
      <c r="O66" s="101">
        <f t="shared" si="16"/>
        <v>2</v>
      </c>
      <c r="P66" s="101">
        <f t="shared" si="16"/>
        <v>2</v>
      </c>
      <c r="Q66" s="101">
        <f t="shared" si="16"/>
        <v>2</v>
      </c>
      <c r="R66" s="101">
        <f t="shared" si="16"/>
        <v>1</v>
      </c>
      <c r="S66" s="223">
        <f t="shared" si="0"/>
        <v>30</v>
      </c>
      <c r="T66" s="101"/>
      <c r="U66" s="101"/>
      <c r="V66" s="101"/>
      <c r="W66" s="101"/>
      <c r="X66" s="101"/>
      <c r="Y66" s="101"/>
      <c r="Z66" s="101"/>
    </row>
    <row r="67" spans="1:26" ht="12" customHeight="1">
      <c r="A67" s="223" t="s">
        <v>272</v>
      </c>
      <c r="B67" s="126">
        <v>150</v>
      </c>
      <c r="C67" s="126"/>
      <c r="D67" s="101"/>
      <c r="E67" s="101"/>
      <c r="F67" s="101"/>
      <c r="G67" s="101"/>
      <c r="H67" s="101"/>
      <c r="I67" s="101"/>
      <c r="J67" s="101"/>
      <c r="K67" s="101"/>
      <c r="L67" s="101"/>
      <c r="M67" s="101"/>
      <c r="N67" s="101"/>
      <c r="O67" s="101"/>
      <c r="P67" s="101"/>
      <c r="Q67" s="101"/>
      <c r="R67" s="101"/>
      <c r="S67" s="223">
        <f t="shared" si="0"/>
        <v>0</v>
      </c>
      <c r="T67" s="101"/>
      <c r="U67" s="101"/>
      <c r="V67" s="101"/>
      <c r="W67" s="101"/>
      <c r="X67" s="101"/>
      <c r="Y67" s="101"/>
      <c r="Z67" s="101"/>
    </row>
    <row r="68" spans="1:26" ht="12" customHeight="1">
      <c r="A68" s="223" t="s">
        <v>281</v>
      </c>
      <c r="B68" s="126">
        <v>201</v>
      </c>
      <c r="C68" s="126"/>
      <c r="D68" s="101"/>
      <c r="E68" s="101"/>
      <c r="F68" s="101"/>
      <c r="G68" s="101"/>
      <c r="H68" s="101"/>
      <c r="I68" s="101"/>
      <c r="J68" s="101"/>
      <c r="K68" s="101"/>
      <c r="L68" s="101"/>
      <c r="M68" s="101"/>
      <c r="N68" s="101"/>
      <c r="O68" s="101"/>
      <c r="P68" s="101"/>
      <c r="Q68" s="101"/>
      <c r="R68" s="101"/>
      <c r="S68" s="223">
        <f t="shared" si="0"/>
        <v>0</v>
      </c>
      <c r="T68" s="101"/>
      <c r="U68" s="101"/>
      <c r="V68" s="101"/>
      <c r="W68" s="101"/>
      <c r="X68" s="101"/>
      <c r="Y68" s="101"/>
      <c r="Z68" s="101"/>
    </row>
    <row r="69" spans="1:26" ht="12" customHeight="1">
      <c r="A69" s="223"/>
      <c r="B69" s="126">
        <v>202</v>
      </c>
      <c r="C69" s="126"/>
      <c r="D69" s="101"/>
      <c r="E69" s="101"/>
      <c r="F69" s="101"/>
      <c r="G69" s="101"/>
      <c r="H69" s="101"/>
      <c r="I69" s="101"/>
      <c r="J69" s="101"/>
      <c r="K69" s="101"/>
      <c r="L69" s="101"/>
      <c r="M69" s="101"/>
      <c r="N69" s="101"/>
      <c r="O69" s="101"/>
      <c r="P69" s="101"/>
      <c r="Q69" s="101"/>
      <c r="R69" s="101"/>
      <c r="S69" s="223">
        <f t="shared" si="0"/>
        <v>0</v>
      </c>
      <c r="T69" s="101"/>
      <c r="U69" s="101"/>
      <c r="V69" s="101"/>
      <c r="W69" s="101"/>
      <c r="X69" s="101"/>
      <c r="Y69" s="101"/>
      <c r="Z69" s="101"/>
    </row>
    <row r="70" spans="1:26" ht="12" customHeight="1">
      <c r="A70" s="223"/>
      <c r="B70" s="126">
        <v>237</v>
      </c>
      <c r="C70" s="126"/>
      <c r="D70" s="101"/>
      <c r="E70" s="101"/>
      <c r="F70" s="101"/>
      <c r="G70" s="101"/>
      <c r="H70" s="101"/>
      <c r="I70" s="101"/>
      <c r="J70" s="101"/>
      <c r="K70" s="101"/>
      <c r="L70" s="101"/>
      <c r="M70" s="101"/>
      <c r="N70" s="101"/>
      <c r="O70" s="101"/>
      <c r="P70" s="101"/>
      <c r="Q70" s="101"/>
      <c r="R70" s="101"/>
      <c r="S70" s="223">
        <f t="shared" si="0"/>
        <v>0</v>
      </c>
      <c r="T70" s="101"/>
      <c r="U70" s="101"/>
      <c r="V70" s="101"/>
      <c r="W70" s="101"/>
      <c r="X70" s="101"/>
      <c r="Y70" s="101"/>
      <c r="Z70" s="101"/>
    </row>
    <row r="71" spans="1:26" ht="12" customHeight="1">
      <c r="A71" s="224"/>
      <c r="B71" s="366" t="s">
        <v>183</v>
      </c>
      <c r="C71" s="366">
        <f t="shared" ref="C71:R71" si="17">SUM(C64:C70)</f>
        <v>4</v>
      </c>
      <c r="D71" s="381">
        <f t="shared" si="17"/>
        <v>6</v>
      </c>
      <c r="E71" s="381">
        <f t="shared" si="17"/>
        <v>5</v>
      </c>
      <c r="F71" s="381">
        <f t="shared" si="17"/>
        <v>7</v>
      </c>
      <c r="G71" s="381">
        <f t="shared" si="17"/>
        <v>5</v>
      </c>
      <c r="H71" s="381">
        <f t="shared" si="17"/>
        <v>6</v>
      </c>
      <c r="I71" s="381">
        <f t="shared" si="17"/>
        <v>6</v>
      </c>
      <c r="J71" s="381">
        <f t="shared" si="17"/>
        <v>6</v>
      </c>
      <c r="K71" s="381">
        <f t="shared" si="17"/>
        <v>6</v>
      </c>
      <c r="L71" s="381">
        <f t="shared" si="17"/>
        <v>6</v>
      </c>
      <c r="M71" s="381">
        <f t="shared" si="17"/>
        <v>6</v>
      </c>
      <c r="N71" s="381">
        <f t="shared" si="17"/>
        <v>6</v>
      </c>
      <c r="O71" s="381">
        <f t="shared" si="17"/>
        <v>6</v>
      </c>
      <c r="P71" s="381">
        <f t="shared" si="17"/>
        <v>6</v>
      </c>
      <c r="Q71" s="381">
        <f t="shared" si="17"/>
        <v>4</v>
      </c>
      <c r="R71" s="381">
        <f t="shared" si="17"/>
        <v>3</v>
      </c>
      <c r="S71" s="382">
        <f t="shared" si="0"/>
        <v>88</v>
      </c>
      <c r="T71" s="101"/>
      <c r="U71" s="101"/>
      <c r="V71" s="101"/>
      <c r="W71" s="101"/>
      <c r="X71" s="101"/>
      <c r="Y71" s="101"/>
      <c r="Z71" s="101"/>
    </row>
    <row r="72" spans="1:26" ht="12" customHeight="1">
      <c r="A72" s="222" t="s">
        <v>274</v>
      </c>
      <c r="B72" s="182">
        <v>30</v>
      </c>
      <c r="C72" s="182"/>
      <c r="D72" s="117"/>
      <c r="E72" s="117"/>
      <c r="F72" s="117"/>
      <c r="G72" s="117"/>
      <c r="H72" s="117"/>
      <c r="I72" s="117"/>
      <c r="J72" s="117"/>
      <c r="K72" s="117"/>
      <c r="L72" s="117"/>
      <c r="M72" s="117"/>
      <c r="N72" s="117"/>
      <c r="O72" s="117"/>
      <c r="P72" s="117"/>
      <c r="Q72" s="117"/>
      <c r="R72" s="117"/>
      <c r="S72" s="222">
        <f t="shared" si="0"/>
        <v>0</v>
      </c>
      <c r="T72" s="101"/>
      <c r="U72" s="101"/>
      <c r="V72" s="101"/>
      <c r="W72" s="101"/>
      <c r="X72" s="101"/>
      <c r="Y72" s="101"/>
      <c r="Z72" s="101"/>
    </row>
    <row r="73" spans="1:26" ht="12" customHeight="1">
      <c r="A73" s="223" t="s">
        <v>270</v>
      </c>
      <c r="B73" s="126">
        <v>41</v>
      </c>
      <c r="C73" s="126"/>
      <c r="D73" s="101"/>
      <c r="E73" s="101"/>
      <c r="F73" s="101"/>
      <c r="G73" s="101"/>
      <c r="H73" s="101"/>
      <c r="I73" s="101"/>
      <c r="J73" s="101"/>
      <c r="K73" s="101"/>
      <c r="L73" s="101"/>
      <c r="M73" s="101"/>
      <c r="N73" s="101"/>
      <c r="O73" s="101"/>
      <c r="P73" s="101"/>
      <c r="Q73" s="101"/>
      <c r="R73" s="101"/>
      <c r="S73" s="223">
        <f t="shared" si="0"/>
        <v>0</v>
      </c>
      <c r="T73" s="101"/>
      <c r="U73" s="101"/>
      <c r="V73" s="101"/>
      <c r="W73" s="101"/>
      <c r="X73" s="101"/>
      <c r="Y73" s="101"/>
      <c r="Z73" s="101"/>
    </row>
    <row r="74" spans="1:26" ht="12" customHeight="1">
      <c r="A74" s="223" t="s">
        <v>275</v>
      </c>
      <c r="B74" s="126">
        <v>101</v>
      </c>
      <c r="C74" s="126">
        <f t="shared" ref="C74:R74" si="18">C$138</f>
        <v>3</v>
      </c>
      <c r="D74" s="101">
        <f t="shared" si="18"/>
        <v>2</v>
      </c>
      <c r="E74" s="101">
        <f t="shared" si="18"/>
        <v>2</v>
      </c>
      <c r="F74" s="101">
        <f t="shared" si="18"/>
        <v>2</v>
      </c>
      <c r="G74" s="101">
        <f t="shared" si="18"/>
        <v>2</v>
      </c>
      <c r="H74" s="101">
        <f t="shared" si="18"/>
        <v>2</v>
      </c>
      <c r="I74" s="101">
        <f t="shared" si="18"/>
        <v>2</v>
      </c>
      <c r="J74" s="101">
        <f t="shared" si="18"/>
        <v>2</v>
      </c>
      <c r="K74" s="101">
        <f t="shared" si="18"/>
        <v>2</v>
      </c>
      <c r="L74" s="101">
        <f t="shared" si="18"/>
        <v>2</v>
      </c>
      <c r="M74" s="101">
        <f t="shared" si="18"/>
        <v>2</v>
      </c>
      <c r="N74" s="101">
        <f t="shared" si="18"/>
        <v>2</v>
      </c>
      <c r="O74" s="101">
        <f t="shared" si="18"/>
        <v>3</v>
      </c>
      <c r="P74" s="101">
        <f t="shared" si="18"/>
        <v>1</v>
      </c>
      <c r="Q74" s="101">
        <f t="shared" si="18"/>
        <v>1</v>
      </c>
      <c r="R74" s="101">
        <f t="shared" si="18"/>
        <v>1</v>
      </c>
      <c r="S74" s="223">
        <f t="shared" si="0"/>
        <v>31</v>
      </c>
      <c r="T74" s="101"/>
      <c r="U74" s="101"/>
      <c r="V74" s="101"/>
      <c r="W74" s="101"/>
      <c r="X74" s="101"/>
      <c r="Y74" s="101"/>
      <c r="Z74" s="101"/>
    </row>
    <row r="75" spans="1:26" ht="12" customHeight="1">
      <c r="A75" s="223" t="s">
        <v>272</v>
      </c>
      <c r="B75" s="126">
        <v>150</v>
      </c>
      <c r="C75" s="126"/>
      <c r="D75" s="101"/>
      <c r="E75" s="101"/>
      <c r="F75" s="101"/>
      <c r="G75" s="101"/>
      <c r="H75" s="101"/>
      <c r="I75" s="101"/>
      <c r="J75" s="101"/>
      <c r="K75" s="101"/>
      <c r="L75" s="101"/>
      <c r="M75" s="101"/>
      <c r="N75" s="101"/>
      <c r="O75" s="101"/>
      <c r="P75" s="101"/>
      <c r="Q75" s="101"/>
      <c r="R75" s="101"/>
      <c r="S75" s="223">
        <f t="shared" si="0"/>
        <v>0</v>
      </c>
      <c r="T75" s="101"/>
      <c r="U75" s="101"/>
      <c r="V75" s="101"/>
      <c r="W75" s="101"/>
      <c r="X75" s="101"/>
      <c r="Y75" s="101"/>
      <c r="Z75" s="101"/>
    </row>
    <row r="76" spans="1:26" ht="12" customHeight="1">
      <c r="A76" s="223" t="s">
        <v>282</v>
      </c>
      <c r="B76" s="126">
        <v>201</v>
      </c>
      <c r="C76" s="126"/>
      <c r="D76" s="101"/>
      <c r="E76" s="101"/>
      <c r="F76" s="101"/>
      <c r="G76" s="101"/>
      <c r="H76" s="101"/>
      <c r="I76" s="101"/>
      <c r="J76" s="101"/>
      <c r="K76" s="101"/>
      <c r="L76" s="101"/>
      <c r="M76" s="101"/>
      <c r="N76" s="101"/>
      <c r="O76" s="101"/>
      <c r="P76" s="101"/>
      <c r="Q76" s="101"/>
      <c r="R76" s="101"/>
      <c r="S76" s="223">
        <f t="shared" si="0"/>
        <v>0</v>
      </c>
      <c r="T76" s="101"/>
      <c r="U76" s="101"/>
      <c r="V76" s="101"/>
      <c r="W76" s="101"/>
      <c r="X76" s="101"/>
      <c r="Y76" s="101"/>
      <c r="Z76" s="101"/>
    </row>
    <row r="77" spans="1:26" ht="12" customHeight="1">
      <c r="A77" s="223"/>
      <c r="B77" s="126">
        <v>202</v>
      </c>
      <c r="C77" s="126"/>
      <c r="D77" s="101"/>
      <c r="E77" s="101"/>
      <c r="F77" s="101"/>
      <c r="G77" s="101"/>
      <c r="H77" s="101"/>
      <c r="I77" s="101"/>
      <c r="J77" s="101"/>
      <c r="K77" s="101"/>
      <c r="L77" s="101"/>
      <c r="M77" s="101"/>
      <c r="N77" s="101"/>
      <c r="O77" s="101"/>
      <c r="P77" s="101"/>
      <c r="Q77" s="101"/>
      <c r="R77" s="101"/>
      <c r="S77" s="223">
        <f t="shared" si="0"/>
        <v>0</v>
      </c>
      <c r="T77" s="101"/>
      <c r="U77" s="101"/>
      <c r="V77" s="101"/>
      <c r="W77" s="101"/>
      <c r="X77" s="101"/>
      <c r="Y77" s="101"/>
      <c r="Z77" s="101"/>
    </row>
    <row r="78" spans="1:26" ht="12" customHeight="1">
      <c r="A78" s="223"/>
      <c r="B78" s="126">
        <v>237</v>
      </c>
      <c r="C78" s="126"/>
      <c r="D78" s="101"/>
      <c r="E78" s="101"/>
      <c r="F78" s="101"/>
      <c r="G78" s="101"/>
      <c r="H78" s="101"/>
      <c r="I78" s="101"/>
      <c r="J78" s="101"/>
      <c r="K78" s="101"/>
      <c r="L78" s="101"/>
      <c r="M78" s="101"/>
      <c r="N78" s="101"/>
      <c r="O78" s="101"/>
      <c r="P78" s="101"/>
      <c r="Q78" s="101"/>
      <c r="R78" s="101"/>
      <c r="S78" s="223">
        <f t="shared" si="0"/>
        <v>0</v>
      </c>
      <c r="T78" s="101"/>
      <c r="U78" s="101"/>
      <c r="V78" s="101"/>
      <c r="W78" s="101"/>
      <c r="X78" s="101"/>
      <c r="Y78" s="101"/>
      <c r="Z78" s="101"/>
    </row>
    <row r="79" spans="1:26" ht="12" customHeight="1">
      <c r="A79" s="224"/>
      <c r="B79" s="366" t="s">
        <v>183</v>
      </c>
      <c r="C79" s="366">
        <f t="shared" ref="C79:R79" si="19">SUM(C72:C78)</f>
        <v>3</v>
      </c>
      <c r="D79" s="381">
        <f t="shared" si="19"/>
        <v>2</v>
      </c>
      <c r="E79" s="381">
        <f t="shared" si="19"/>
        <v>2</v>
      </c>
      <c r="F79" s="381">
        <f t="shared" si="19"/>
        <v>2</v>
      </c>
      <c r="G79" s="381">
        <f t="shared" si="19"/>
        <v>2</v>
      </c>
      <c r="H79" s="381">
        <f t="shared" si="19"/>
        <v>2</v>
      </c>
      <c r="I79" s="381">
        <f t="shared" si="19"/>
        <v>2</v>
      </c>
      <c r="J79" s="381">
        <f t="shared" si="19"/>
        <v>2</v>
      </c>
      <c r="K79" s="381">
        <f t="shared" si="19"/>
        <v>2</v>
      </c>
      <c r="L79" s="381">
        <f t="shared" si="19"/>
        <v>2</v>
      </c>
      <c r="M79" s="381">
        <f t="shared" si="19"/>
        <v>2</v>
      </c>
      <c r="N79" s="381">
        <f t="shared" si="19"/>
        <v>2</v>
      </c>
      <c r="O79" s="381">
        <f t="shared" si="19"/>
        <v>3</v>
      </c>
      <c r="P79" s="381">
        <f t="shared" si="19"/>
        <v>1</v>
      </c>
      <c r="Q79" s="381">
        <f t="shared" si="19"/>
        <v>1</v>
      </c>
      <c r="R79" s="381">
        <f t="shared" si="19"/>
        <v>1</v>
      </c>
      <c r="S79" s="382">
        <f t="shared" si="0"/>
        <v>31</v>
      </c>
      <c r="T79" s="101"/>
      <c r="U79" s="101"/>
      <c r="V79" s="101"/>
      <c r="W79" s="101"/>
      <c r="X79" s="101"/>
      <c r="Y79" s="101"/>
      <c r="Z79" s="101"/>
    </row>
    <row r="80" spans="1:26" ht="12" customHeight="1">
      <c r="A80" s="222" t="s">
        <v>277</v>
      </c>
      <c r="B80" s="182">
        <v>30</v>
      </c>
      <c r="C80" s="182"/>
      <c r="D80" s="117"/>
      <c r="E80" s="117"/>
      <c r="F80" s="117"/>
      <c r="G80" s="117"/>
      <c r="H80" s="117"/>
      <c r="I80" s="117"/>
      <c r="J80" s="117"/>
      <c r="K80" s="117"/>
      <c r="L80" s="117"/>
      <c r="M80" s="117"/>
      <c r="N80" s="117"/>
      <c r="O80" s="117"/>
      <c r="P80" s="117"/>
      <c r="Q80" s="117"/>
      <c r="R80" s="117"/>
      <c r="S80" s="222">
        <f t="shared" si="0"/>
        <v>0</v>
      </c>
      <c r="T80" s="101"/>
      <c r="U80" s="101"/>
      <c r="V80" s="101"/>
      <c r="W80" s="101"/>
      <c r="X80" s="101"/>
      <c r="Y80" s="101"/>
      <c r="Z80" s="101"/>
    </row>
    <row r="81" spans="1:26" ht="12" customHeight="1">
      <c r="A81" s="223" t="s">
        <v>270</v>
      </c>
      <c r="B81" s="126">
        <v>41</v>
      </c>
      <c r="C81" s="126"/>
      <c r="D81" s="101"/>
      <c r="E81" s="101"/>
      <c r="F81" s="101"/>
      <c r="G81" s="101"/>
      <c r="H81" s="101"/>
      <c r="I81" s="101"/>
      <c r="J81" s="101"/>
      <c r="K81" s="101"/>
      <c r="L81" s="101"/>
      <c r="M81" s="101"/>
      <c r="N81" s="101"/>
      <c r="O81" s="101"/>
      <c r="P81" s="101"/>
      <c r="Q81" s="101"/>
      <c r="R81" s="101"/>
      <c r="S81" s="223">
        <f t="shared" si="0"/>
        <v>0</v>
      </c>
      <c r="T81" s="101"/>
      <c r="U81" s="101"/>
      <c r="V81" s="101"/>
      <c r="W81" s="101"/>
      <c r="X81" s="101"/>
      <c r="Y81" s="101"/>
      <c r="Z81" s="101"/>
    </row>
    <row r="82" spans="1:26" ht="12" customHeight="1">
      <c r="A82" s="223" t="s">
        <v>275</v>
      </c>
      <c r="B82" s="126">
        <v>101</v>
      </c>
      <c r="C82" s="126">
        <f t="shared" ref="C82:R82" si="20">C$106</f>
        <v>2</v>
      </c>
      <c r="D82" s="101">
        <f t="shared" si="20"/>
        <v>2</v>
      </c>
      <c r="E82" s="101">
        <f t="shared" si="20"/>
        <v>1</v>
      </c>
      <c r="F82" s="101">
        <f t="shared" si="20"/>
        <v>3</v>
      </c>
      <c r="G82" s="101">
        <f t="shared" si="20"/>
        <v>1</v>
      </c>
      <c r="H82" s="101">
        <f t="shared" si="20"/>
        <v>2</v>
      </c>
      <c r="I82" s="101">
        <f t="shared" si="20"/>
        <v>2</v>
      </c>
      <c r="J82" s="101">
        <f t="shared" si="20"/>
        <v>2</v>
      </c>
      <c r="K82" s="101">
        <f t="shared" si="20"/>
        <v>2</v>
      </c>
      <c r="L82" s="101">
        <f t="shared" si="20"/>
        <v>2</v>
      </c>
      <c r="M82" s="101">
        <f t="shared" si="20"/>
        <v>2</v>
      </c>
      <c r="N82" s="101">
        <f t="shared" si="20"/>
        <v>2</v>
      </c>
      <c r="O82" s="101">
        <f t="shared" si="20"/>
        <v>2</v>
      </c>
      <c r="P82" s="101">
        <f t="shared" si="20"/>
        <v>2</v>
      </c>
      <c r="Q82" s="101">
        <f t="shared" si="20"/>
        <v>2</v>
      </c>
      <c r="R82" s="101">
        <f t="shared" si="20"/>
        <v>1</v>
      </c>
      <c r="S82" s="223">
        <f t="shared" si="0"/>
        <v>30</v>
      </c>
      <c r="T82" s="101"/>
      <c r="U82" s="101"/>
      <c r="V82" s="101"/>
      <c r="W82" s="101"/>
      <c r="X82" s="101"/>
      <c r="Y82" s="101"/>
      <c r="Z82" s="101"/>
    </row>
    <row r="83" spans="1:26" ht="12" customHeight="1">
      <c r="A83" s="223" t="s">
        <v>272</v>
      </c>
      <c r="B83" s="126">
        <v>150</v>
      </c>
      <c r="C83" s="126"/>
      <c r="D83" s="101"/>
      <c r="E83" s="101"/>
      <c r="F83" s="101"/>
      <c r="G83" s="101"/>
      <c r="H83" s="101"/>
      <c r="I83" s="101"/>
      <c r="J83" s="101"/>
      <c r="K83" s="101"/>
      <c r="L83" s="101"/>
      <c r="M83" s="101"/>
      <c r="N83" s="101"/>
      <c r="O83" s="101"/>
      <c r="P83" s="101"/>
      <c r="Q83" s="101"/>
      <c r="R83" s="101"/>
      <c r="S83" s="223">
        <f t="shared" si="0"/>
        <v>0</v>
      </c>
      <c r="T83" s="101"/>
      <c r="U83" s="101"/>
      <c r="V83" s="101"/>
      <c r="W83" s="101"/>
      <c r="X83" s="101"/>
      <c r="Y83" s="101"/>
      <c r="Z83" s="101"/>
    </row>
    <row r="84" spans="1:26" ht="12" customHeight="1">
      <c r="A84" s="223" t="s">
        <v>282</v>
      </c>
      <c r="B84" s="126">
        <v>201</v>
      </c>
      <c r="C84" s="126"/>
      <c r="D84" s="101"/>
      <c r="E84" s="101"/>
      <c r="F84" s="101"/>
      <c r="G84" s="101"/>
      <c r="H84" s="101"/>
      <c r="I84" s="101"/>
      <c r="J84" s="101"/>
      <c r="K84" s="101"/>
      <c r="L84" s="101"/>
      <c r="M84" s="101"/>
      <c r="N84" s="101"/>
      <c r="O84" s="101"/>
      <c r="P84" s="101"/>
      <c r="Q84" s="101"/>
      <c r="R84" s="101"/>
      <c r="S84" s="223">
        <f t="shared" si="0"/>
        <v>0</v>
      </c>
      <c r="T84" s="101"/>
      <c r="U84" s="101"/>
      <c r="V84" s="101"/>
      <c r="W84" s="101"/>
      <c r="X84" s="101"/>
      <c r="Y84" s="101"/>
      <c r="Z84" s="101"/>
    </row>
    <row r="85" spans="1:26" ht="12" customHeight="1">
      <c r="A85" s="223"/>
      <c r="B85" s="126">
        <v>202</v>
      </c>
      <c r="C85" s="126"/>
      <c r="D85" s="101"/>
      <c r="E85" s="101"/>
      <c r="F85" s="101"/>
      <c r="G85" s="101"/>
      <c r="H85" s="101"/>
      <c r="I85" s="101"/>
      <c r="J85" s="101"/>
      <c r="K85" s="101"/>
      <c r="L85" s="101"/>
      <c r="M85" s="101"/>
      <c r="N85" s="101"/>
      <c r="O85" s="101"/>
      <c r="P85" s="101"/>
      <c r="Q85" s="101"/>
      <c r="R85" s="101"/>
      <c r="S85" s="223">
        <f t="shared" si="0"/>
        <v>0</v>
      </c>
      <c r="T85" s="101"/>
      <c r="U85" s="101"/>
      <c r="V85" s="101"/>
      <c r="W85" s="101"/>
      <c r="X85" s="101"/>
      <c r="Y85" s="101"/>
      <c r="Z85" s="101"/>
    </row>
    <row r="86" spans="1:26" ht="12" customHeight="1">
      <c r="A86" s="223"/>
      <c r="B86" s="126">
        <v>237</v>
      </c>
      <c r="C86" s="126"/>
      <c r="D86" s="101"/>
      <c r="E86" s="101"/>
      <c r="F86" s="101"/>
      <c r="G86" s="101"/>
      <c r="H86" s="101"/>
      <c r="I86" s="101"/>
      <c r="J86" s="101"/>
      <c r="K86" s="101"/>
      <c r="L86" s="101"/>
      <c r="M86" s="101"/>
      <c r="N86" s="101"/>
      <c r="O86" s="101"/>
      <c r="P86" s="101"/>
      <c r="Q86" s="101"/>
      <c r="R86" s="101"/>
      <c r="S86" s="223">
        <f t="shared" si="0"/>
        <v>0</v>
      </c>
      <c r="T86" s="101"/>
      <c r="U86" s="101"/>
      <c r="V86" s="101"/>
      <c r="W86" s="101"/>
      <c r="X86" s="101"/>
      <c r="Y86" s="101"/>
      <c r="Z86" s="101"/>
    </row>
    <row r="87" spans="1:26" ht="12" customHeight="1">
      <c r="A87" s="224"/>
      <c r="B87" s="366" t="s">
        <v>183</v>
      </c>
      <c r="C87" s="366">
        <f t="shared" ref="C87:R87" si="21">SUM(C80:C86)</f>
        <v>2</v>
      </c>
      <c r="D87" s="381">
        <f t="shared" si="21"/>
        <v>2</v>
      </c>
      <c r="E87" s="381">
        <f t="shared" si="21"/>
        <v>1</v>
      </c>
      <c r="F87" s="381">
        <f t="shared" si="21"/>
        <v>3</v>
      </c>
      <c r="G87" s="381">
        <f t="shared" si="21"/>
        <v>1</v>
      </c>
      <c r="H87" s="381">
        <f t="shared" si="21"/>
        <v>2</v>
      </c>
      <c r="I87" s="381">
        <f t="shared" si="21"/>
        <v>2</v>
      </c>
      <c r="J87" s="381">
        <f t="shared" si="21"/>
        <v>2</v>
      </c>
      <c r="K87" s="381">
        <f t="shared" si="21"/>
        <v>2</v>
      </c>
      <c r="L87" s="381">
        <f t="shared" si="21"/>
        <v>2</v>
      </c>
      <c r="M87" s="381">
        <f t="shared" si="21"/>
        <v>2</v>
      </c>
      <c r="N87" s="381">
        <f t="shared" si="21"/>
        <v>2</v>
      </c>
      <c r="O87" s="381">
        <f t="shared" si="21"/>
        <v>2</v>
      </c>
      <c r="P87" s="381">
        <f t="shared" si="21"/>
        <v>2</v>
      </c>
      <c r="Q87" s="381">
        <f t="shared" si="21"/>
        <v>2</v>
      </c>
      <c r="R87" s="381">
        <f t="shared" si="21"/>
        <v>1</v>
      </c>
      <c r="S87" s="382">
        <f t="shared" si="0"/>
        <v>30</v>
      </c>
      <c r="T87" s="101"/>
      <c r="U87" s="101"/>
      <c r="V87" s="101"/>
      <c r="W87" s="101"/>
      <c r="X87" s="101"/>
      <c r="Y87" s="101"/>
      <c r="Z87" s="101"/>
    </row>
    <row r="88" spans="1:26" ht="12" customHeight="1">
      <c r="A88" s="222" t="s">
        <v>274</v>
      </c>
      <c r="B88" s="182">
        <v>30</v>
      </c>
      <c r="C88" s="182"/>
      <c r="D88" s="117"/>
      <c r="E88" s="117"/>
      <c r="F88" s="117"/>
      <c r="G88" s="117"/>
      <c r="H88" s="117"/>
      <c r="I88" s="117"/>
      <c r="J88" s="117"/>
      <c r="K88" s="117"/>
      <c r="L88" s="117"/>
      <c r="M88" s="117"/>
      <c r="N88" s="117"/>
      <c r="O88" s="117"/>
      <c r="P88" s="117"/>
      <c r="Q88" s="117"/>
      <c r="R88" s="117"/>
      <c r="S88" s="222">
        <f t="shared" si="0"/>
        <v>0</v>
      </c>
      <c r="T88" s="101"/>
      <c r="U88" s="101"/>
      <c r="V88" s="101"/>
      <c r="W88" s="101"/>
      <c r="X88" s="101"/>
      <c r="Y88" s="101"/>
      <c r="Z88" s="101"/>
    </row>
    <row r="89" spans="1:26" ht="12" customHeight="1">
      <c r="A89" s="223" t="s">
        <v>270</v>
      </c>
      <c r="B89" s="126">
        <v>41</v>
      </c>
      <c r="C89" s="126"/>
      <c r="D89" s="101"/>
      <c r="E89" s="101"/>
      <c r="F89" s="101"/>
      <c r="G89" s="101"/>
      <c r="H89" s="101"/>
      <c r="I89" s="101"/>
      <c r="J89" s="101"/>
      <c r="K89" s="101"/>
      <c r="L89" s="101"/>
      <c r="M89" s="101"/>
      <c r="N89" s="101"/>
      <c r="O89" s="101"/>
      <c r="P89" s="101"/>
      <c r="Q89" s="101"/>
      <c r="R89" s="101"/>
      <c r="S89" s="223">
        <f t="shared" si="0"/>
        <v>0</v>
      </c>
      <c r="T89" s="101"/>
      <c r="U89" s="101"/>
      <c r="V89" s="101"/>
      <c r="W89" s="101"/>
      <c r="X89" s="101"/>
      <c r="Y89" s="101"/>
      <c r="Z89" s="101"/>
    </row>
    <row r="90" spans="1:26" ht="12" customHeight="1">
      <c r="A90" s="223" t="s">
        <v>275</v>
      </c>
      <c r="B90" s="126">
        <v>101</v>
      </c>
      <c r="C90" s="126">
        <f t="shared" ref="C90:R90" si="22">C$138</f>
        <v>3</v>
      </c>
      <c r="D90" s="101">
        <f t="shared" si="22"/>
        <v>2</v>
      </c>
      <c r="E90" s="101">
        <f t="shared" si="22"/>
        <v>2</v>
      </c>
      <c r="F90" s="101">
        <f t="shared" si="22"/>
        <v>2</v>
      </c>
      <c r="G90" s="101">
        <f t="shared" si="22"/>
        <v>2</v>
      </c>
      <c r="H90" s="101">
        <f t="shared" si="22"/>
        <v>2</v>
      </c>
      <c r="I90" s="101">
        <f t="shared" si="22"/>
        <v>2</v>
      </c>
      <c r="J90" s="101">
        <f t="shared" si="22"/>
        <v>2</v>
      </c>
      <c r="K90" s="101">
        <f t="shared" si="22"/>
        <v>2</v>
      </c>
      <c r="L90" s="101">
        <f t="shared" si="22"/>
        <v>2</v>
      </c>
      <c r="M90" s="101">
        <f t="shared" si="22"/>
        <v>2</v>
      </c>
      <c r="N90" s="101">
        <f t="shared" si="22"/>
        <v>2</v>
      </c>
      <c r="O90" s="101">
        <f t="shared" si="22"/>
        <v>3</v>
      </c>
      <c r="P90" s="101">
        <f t="shared" si="22"/>
        <v>1</v>
      </c>
      <c r="Q90" s="101">
        <f t="shared" si="22"/>
        <v>1</v>
      </c>
      <c r="R90" s="101">
        <f t="shared" si="22"/>
        <v>1</v>
      </c>
      <c r="S90" s="223">
        <f t="shared" si="0"/>
        <v>31</v>
      </c>
      <c r="T90" s="101"/>
      <c r="U90" s="101"/>
      <c r="V90" s="101"/>
      <c r="W90" s="101"/>
      <c r="X90" s="101"/>
      <c r="Y90" s="101"/>
      <c r="Z90" s="101"/>
    </row>
    <row r="91" spans="1:26" ht="12" customHeight="1">
      <c r="A91" s="223" t="s">
        <v>272</v>
      </c>
      <c r="B91" s="126">
        <v>150</v>
      </c>
      <c r="C91" s="126"/>
      <c r="D91" s="101"/>
      <c r="E91" s="101"/>
      <c r="F91" s="101"/>
      <c r="G91" s="101"/>
      <c r="H91" s="101"/>
      <c r="I91" s="101"/>
      <c r="J91" s="101"/>
      <c r="K91" s="101"/>
      <c r="L91" s="101"/>
      <c r="M91" s="101"/>
      <c r="N91" s="101"/>
      <c r="O91" s="101"/>
      <c r="P91" s="101"/>
      <c r="Q91" s="101"/>
      <c r="R91" s="101"/>
      <c r="S91" s="223">
        <f t="shared" si="0"/>
        <v>0</v>
      </c>
      <c r="T91" s="101"/>
      <c r="U91" s="101"/>
      <c r="V91" s="101"/>
      <c r="W91" s="101"/>
      <c r="X91" s="101"/>
      <c r="Y91" s="101"/>
      <c r="Z91" s="101"/>
    </row>
    <row r="92" spans="1:26" ht="12" customHeight="1">
      <c r="A92" s="223" t="s">
        <v>283</v>
      </c>
      <c r="B92" s="126">
        <v>201</v>
      </c>
      <c r="C92" s="126"/>
      <c r="D92" s="101"/>
      <c r="E92" s="101"/>
      <c r="F92" s="101"/>
      <c r="G92" s="101"/>
      <c r="H92" s="101"/>
      <c r="I92" s="101"/>
      <c r="J92" s="101"/>
      <c r="K92" s="101"/>
      <c r="L92" s="101"/>
      <c r="M92" s="101"/>
      <c r="N92" s="101"/>
      <c r="O92" s="101"/>
      <c r="P92" s="101"/>
      <c r="Q92" s="101"/>
      <c r="R92" s="101"/>
      <c r="S92" s="223">
        <f t="shared" si="0"/>
        <v>0</v>
      </c>
      <c r="T92" s="101"/>
      <c r="U92" s="101"/>
      <c r="V92" s="101"/>
      <c r="W92" s="101"/>
      <c r="X92" s="101"/>
      <c r="Y92" s="101"/>
      <c r="Z92" s="101"/>
    </row>
    <row r="93" spans="1:26" ht="12" customHeight="1">
      <c r="A93" s="223"/>
      <c r="B93" s="126">
        <v>202</v>
      </c>
      <c r="C93" s="126"/>
      <c r="D93" s="101"/>
      <c r="E93" s="101"/>
      <c r="F93" s="101"/>
      <c r="G93" s="101"/>
      <c r="H93" s="101"/>
      <c r="I93" s="101"/>
      <c r="J93" s="101"/>
      <c r="K93" s="101"/>
      <c r="L93" s="101"/>
      <c r="M93" s="101"/>
      <c r="N93" s="101"/>
      <c r="O93" s="101"/>
      <c r="P93" s="101"/>
      <c r="Q93" s="101"/>
      <c r="R93" s="101"/>
      <c r="S93" s="223">
        <f t="shared" si="0"/>
        <v>0</v>
      </c>
      <c r="T93" s="101"/>
      <c r="U93" s="101"/>
      <c r="V93" s="101"/>
      <c r="W93" s="101"/>
      <c r="X93" s="101"/>
      <c r="Y93" s="101"/>
      <c r="Z93" s="101"/>
    </row>
    <row r="94" spans="1:26" ht="12" customHeight="1">
      <c r="A94" s="223"/>
      <c r="B94" s="126">
        <v>237</v>
      </c>
      <c r="C94" s="126"/>
      <c r="D94" s="101"/>
      <c r="E94" s="101"/>
      <c r="F94" s="101"/>
      <c r="G94" s="101"/>
      <c r="H94" s="101"/>
      <c r="I94" s="101"/>
      <c r="J94" s="101"/>
      <c r="K94" s="101"/>
      <c r="L94" s="101"/>
      <c r="M94" s="101"/>
      <c r="N94" s="101"/>
      <c r="O94" s="101"/>
      <c r="P94" s="101"/>
      <c r="Q94" s="101"/>
      <c r="R94" s="101"/>
      <c r="S94" s="223">
        <f t="shared" si="0"/>
        <v>0</v>
      </c>
      <c r="T94" s="101"/>
      <c r="U94" s="101"/>
      <c r="V94" s="101"/>
      <c r="W94" s="101"/>
      <c r="X94" s="101"/>
      <c r="Y94" s="101"/>
      <c r="Z94" s="101"/>
    </row>
    <row r="95" spans="1:26" ht="12" customHeight="1">
      <c r="A95" s="224"/>
      <c r="B95" s="366" t="s">
        <v>183</v>
      </c>
      <c r="C95" s="366">
        <f t="shared" ref="C95:R95" si="23">SUM(C88:C94)</f>
        <v>3</v>
      </c>
      <c r="D95" s="381">
        <f t="shared" si="23"/>
        <v>2</v>
      </c>
      <c r="E95" s="381">
        <f t="shared" si="23"/>
        <v>2</v>
      </c>
      <c r="F95" s="381">
        <f t="shared" si="23"/>
        <v>2</v>
      </c>
      <c r="G95" s="381">
        <f t="shared" si="23"/>
        <v>2</v>
      </c>
      <c r="H95" s="381">
        <f t="shared" si="23"/>
        <v>2</v>
      </c>
      <c r="I95" s="381">
        <f t="shared" si="23"/>
        <v>2</v>
      </c>
      <c r="J95" s="381">
        <f t="shared" si="23"/>
        <v>2</v>
      </c>
      <c r="K95" s="381">
        <f t="shared" si="23"/>
        <v>2</v>
      </c>
      <c r="L95" s="381">
        <f t="shared" si="23"/>
        <v>2</v>
      </c>
      <c r="M95" s="381">
        <f t="shared" si="23"/>
        <v>2</v>
      </c>
      <c r="N95" s="381">
        <f t="shared" si="23"/>
        <v>2</v>
      </c>
      <c r="O95" s="381">
        <f t="shared" si="23"/>
        <v>3</v>
      </c>
      <c r="P95" s="381">
        <f t="shared" si="23"/>
        <v>1</v>
      </c>
      <c r="Q95" s="381">
        <f t="shared" si="23"/>
        <v>1</v>
      </c>
      <c r="R95" s="381">
        <f t="shared" si="23"/>
        <v>1</v>
      </c>
      <c r="S95" s="382">
        <f t="shared" si="0"/>
        <v>31</v>
      </c>
      <c r="T95" s="101"/>
      <c r="U95" s="101"/>
      <c r="V95" s="101"/>
      <c r="W95" s="101"/>
      <c r="X95" s="101"/>
      <c r="Y95" s="101"/>
      <c r="Z95" s="101"/>
    </row>
    <row r="96" spans="1:26" ht="12" customHeight="1">
      <c r="A96" s="222" t="s">
        <v>277</v>
      </c>
      <c r="B96" s="182">
        <v>30</v>
      </c>
      <c r="C96" s="182"/>
      <c r="D96" s="117"/>
      <c r="E96" s="117"/>
      <c r="F96" s="117"/>
      <c r="G96" s="117"/>
      <c r="H96" s="117"/>
      <c r="I96" s="117"/>
      <c r="J96" s="117"/>
      <c r="K96" s="117"/>
      <c r="L96" s="117"/>
      <c r="M96" s="117"/>
      <c r="N96" s="117"/>
      <c r="O96" s="117"/>
      <c r="P96" s="117"/>
      <c r="Q96" s="117"/>
      <c r="R96" s="117"/>
      <c r="S96" s="222">
        <f t="shared" si="0"/>
        <v>0</v>
      </c>
      <c r="T96" s="101"/>
      <c r="U96" s="101"/>
      <c r="V96" s="101"/>
      <c r="W96" s="101"/>
      <c r="X96" s="101"/>
      <c r="Y96" s="101"/>
      <c r="Z96" s="101"/>
    </row>
    <row r="97" spans="1:26" ht="12" customHeight="1">
      <c r="A97" s="223" t="s">
        <v>270</v>
      </c>
      <c r="B97" s="126">
        <v>41</v>
      </c>
      <c r="C97" s="126"/>
      <c r="D97" s="101"/>
      <c r="E97" s="101"/>
      <c r="F97" s="101"/>
      <c r="G97" s="101"/>
      <c r="H97" s="101"/>
      <c r="I97" s="101"/>
      <c r="J97" s="101"/>
      <c r="K97" s="101"/>
      <c r="L97" s="101"/>
      <c r="M97" s="101"/>
      <c r="N97" s="101"/>
      <c r="O97" s="101"/>
      <c r="P97" s="101"/>
      <c r="Q97" s="101"/>
      <c r="R97" s="101"/>
      <c r="S97" s="223">
        <f t="shared" si="0"/>
        <v>0</v>
      </c>
      <c r="T97" s="101"/>
      <c r="U97" s="101"/>
      <c r="V97" s="101"/>
      <c r="W97" s="101"/>
      <c r="X97" s="101"/>
      <c r="Y97" s="101"/>
      <c r="Z97" s="101"/>
    </row>
    <row r="98" spans="1:26" ht="12" customHeight="1">
      <c r="A98" s="223" t="s">
        <v>275</v>
      </c>
      <c r="B98" s="126">
        <v>101</v>
      </c>
      <c r="C98" s="126">
        <f t="shared" ref="C98:R98" si="24">C$106</f>
        <v>2</v>
      </c>
      <c r="D98" s="101">
        <f t="shared" si="24"/>
        <v>2</v>
      </c>
      <c r="E98" s="101">
        <f t="shared" si="24"/>
        <v>1</v>
      </c>
      <c r="F98" s="101">
        <f t="shared" si="24"/>
        <v>3</v>
      </c>
      <c r="G98" s="101">
        <f t="shared" si="24"/>
        <v>1</v>
      </c>
      <c r="H98" s="101">
        <f t="shared" si="24"/>
        <v>2</v>
      </c>
      <c r="I98" s="101">
        <f t="shared" si="24"/>
        <v>2</v>
      </c>
      <c r="J98" s="101">
        <f t="shared" si="24"/>
        <v>2</v>
      </c>
      <c r="K98" s="101">
        <f t="shared" si="24"/>
        <v>2</v>
      </c>
      <c r="L98" s="101">
        <f t="shared" si="24"/>
        <v>2</v>
      </c>
      <c r="M98" s="101">
        <f t="shared" si="24"/>
        <v>2</v>
      </c>
      <c r="N98" s="101">
        <f t="shared" si="24"/>
        <v>2</v>
      </c>
      <c r="O98" s="101">
        <f t="shared" si="24"/>
        <v>2</v>
      </c>
      <c r="P98" s="101">
        <f t="shared" si="24"/>
        <v>2</v>
      </c>
      <c r="Q98" s="101">
        <f t="shared" si="24"/>
        <v>2</v>
      </c>
      <c r="R98" s="101">
        <f t="shared" si="24"/>
        <v>1</v>
      </c>
      <c r="S98" s="223">
        <f t="shared" si="0"/>
        <v>30</v>
      </c>
      <c r="T98" s="101"/>
      <c r="U98" s="101"/>
      <c r="V98" s="101"/>
      <c r="W98" s="101"/>
      <c r="X98" s="101"/>
      <c r="Y98" s="101"/>
      <c r="Z98" s="101"/>
    </row>
    <row r="99" spans="1:26" ht="12" customHeight="1">
      <c r="A99" s="223" t="s">
        <v>272</v>
      </c>
      <c r="B99" s="126">
        <v>150</v>
      </c>
      <c r="C99" s="126"/>
      <c r="D99" s="101"/>
      <c r="E99" s="101"/>
      <c r="F99" s="101"/>
      <c r="G99" s="101"/>
      <c r="H99" s="101"/>
      <c r="I99" s="101"/>
      <c r="J99" s="101"/>
      <c r="K99" s="101"/>
      <c r="L99" s="101"/>
      <c r="M99" s="101"/>
      <c r="N99" s="101"/>
      <c r="O99" s="101"/>
      <c r="P99" s="101"/>
      <c r="Q99" s="101"/>
      <c r="R99" s="101"/>
      <c r="S99" s="223">
        <f t="shared" si="0"/>
        <v>0</v>
      </c>
      <c r="T99" s="101"/>
      <c r="U99" s="101"/>
      <c r="V99" s="101"/>
      <c r="W99" s="101"/>
      <c r="X99" s="101"/>
      <c r="Y99" s="101"/>
      <c r="Z99" s="101"/>
    </row>
    <row r="100" spans="1:26" ht="12" customHeight="1">
      <c r="A100" s="223" t="s">
        <v>283</v>
      </c>
      <c r="B100" s="126">
        <v>201</v>
      </c>
      <c r="C100" s="126"/>
      <c r="D100" s="101"/>
      <c r="E100" s="101"/>
      <c r="F100" s="101"/>
      <c r="G100" s="101"/>
      <c r="H100" s="101"/>
      <c r="I100" s="101"/>
      <c r="J100" s="101"/>
      <c r="K100" s="101"/>
      <c r="L100" s="101"/>
      <c r="M100" s="101"/>
      <c r="N100" s="101"/>
      <c r="O100" s="101"/>
      <c r="P100" s="101"/>
      <c r="Q100" s="101"/>
      <c r="R100" s="101"/>
      <c r="S100" s="223">
        <f t="shared" si="0"/>
        <v>0</v>
      </c>
      <c r="T100" s="101"/>
      <c r="U100" s="101"/>
      <c r="V100" s="101"/>
      <c r="W100" s="101"/>
      <c r="X100" s="101"/>
      <c r="Y100" s="101"/>
      <c r="Z100" s="101"/>
    </row>
    <row r="101" spans="1:26" ht="12" customHeight="1">
      <c r="A101" s="223"/>
      <c r="B101" s="126">
        <v>202</v>
      </c>
      <c r="C101" s="126"/>
      <c r="D101" s="101"/>
      <c r="E101" s="101"/>
      <c r="F101" s="101"/>
      <c r="G101" s="101"/>
      <c r="H101" s="101"/>
      <c r="I101" s="101"/>
      <c r="J101" s="101"/>
      <c r="K101" s="101"/>
      <c r="L101" s="101"/>
      <c r="M101" s="101"/>
      <c r="N101" s="101"/>
      <c r="O101" s="101"/>
      <c r="P101" s="101"/>
      <c r="Q101" s="101"/>
      <c r="R101" s="101"/>
      <c r="S101" s="223">
        <f t="shared" si="0"/>
        <v>0</v>
      </c>
      <c r="T101" s="101"/>
      <c r="U101" s="101"/>
      <c r="V101" s="101"/>
      <c r="W101" s="101"/>
      <c r="X101" s="101"/>
      <c r="Y101" s="101"/>
      <c r="Z101" s="101"/>
    </row>
    <row r="102" spans="1:26" ht="12" customHeight="1">
      <c r="A102" s="223"/>
      <c r="B102" s="126">
        <v>237</v>
      </c>
      <c r="C102" s="126"/>
      <c r="D102" s="101"/>
      <c r="E102" s="101"/>
      <c r="F102" s="101"/>
      <c r="G102" s="101"/>
      <c r="H102" s="101"/>
      <c r="I102" s="101"/>
      <c r="J102" s="101"/>
      <c r="K102" s="101"/>
      <c r="L102" s="101"/>
      <c r="M102" s="101"/>
      <c r="N102" s="101"/>
      <c r="O102" s="101"/>
      <c r="P102" s="101"/>
      <c r="Q102" s="101"/>
      <c r="R102" s="101"/>
      <c r="S102" s="223">
        <f t="shared" si="0"/>
        <v>0</v>
      </c>
      <c r="T102" s="101"/>
      <c r="U102" s="101"/>
      <c r="V102" s="101"/>
      <c r="W102" s="101"/>
      <c r="X102" s="101"/>
      <c r="Y102" s="101"/>
      <c r="Z102" s="101"/>
    </row>
    <row r="103" spans="1:26" ht="12" customHeight="1">
      <c r="A103" s="224"/>
      <c r="B103" s="366" t="s">
        <v>183</v>
      </c>
      <c r="C103" s="366">
        <f t="shared" ref="C103:R103" si="25">SUM(C96:C102)</f>
        <v>2</v>
      </c>
      <c r="D103" s="381">
        <f t="shared" si="25"/>
        <v>2</v>
      </c>
      <c r="E103" s="381">
        <f t="shared" si="25"/>
        <v>1</v>
      </c>
      <c r="F103" s="381">
        <f t="shared" si="25"/>
        <v>3</v>
      </c>
      <c r="G103" s="381">
        <f t="shared" si="25"/>
        <v>1</v>
      </c>
      <c r="H103" s="381">
        <f t="shared" si="25"/>
        <v>2</v>
      </c>
      <c r="I103" s="381">
        <f t="shared" si="25"/>
        <v>2</v>
      </c>
      <c r="J103" s="381">
        <f t="shared" si="25"/>
        <v>2</v>
      </c>
      <c r="K103" s="381">
        <f t="shared" si="25"/>
        <v>2</v>
      </c>
      <c r="L103" s="381">
        <f t="shared" si="25"/>
        <v>2</v>
      </c>
      <c r="M103" s="381">
        <f t="shared" si="25"/>
        <v>2</v>
      </c>
      <c r="N103" s="381">
        <f t="shared" si="25"/>
        <v>2</v>
      </c>
      <c r="O103" s="381">
        <f t="shared" si="25"/>
        <v>2</v>
      </c>
      <c r="P103" s="381">
        <f t="shared" si="25"/>
        <v>2</v>
      </c>
      <c r="Q103" s="381">
        <f t="shared" si="25"/>
        <v>2</v>
      </c>
      <c r="R103" s="381">
        <f t="shared" si="25"/>
        <v>1</v>
      </c>
      <c r="S103" s="382">
        <f t="shared" si="0"/>
        <v>30</v>
      </c>
      <c r="T103" s="101"/>
      <c r="U103" s="101"/>
      <c r="V103" s="101"/>
      <c r="W103" s="101"/>
      <c r="X103" s="101"/>
      <c r="Y103" s="101"/>
      <c r="Z103" s="101"/>
    </row>
    <row r="104" spans="1:26" ht="12" customHeight="1">
      <c r="A104" s="222" t="s">
        <v>277</v>
      </c>
      <c r="B104" s="182">
        <v>30</v>
      </c>
      <c r="C104" s="182"/>
      <c r="D104" s="117"/>
      <c r="E104" s="117"/>
      <c r="F104" s="117"/>
      <c r="G104" s="117"/>
      <c r="H104" s="117"/>
      <c r="I104" s="117"/>
      <c r="J104" s="117"/>
      <c r="K104" s="117"/>
      <c r="L104" s="117"/>
      <c r="M104" s="117"/>
      <c r="N104" s="117"/>
      <c r="O104" s="117"/>
      <c r="P104" s="117"/>
      <c r="Q104" s="117"/>
      <c r="R104" s="117"/>
      <c r="S104" s="222">
        <f t="shared" si="0"/>
        <v>0</v>
      </c>
      <c r="T104" s="101"/>
      <c r="U104" s="101"/>
      <c r="V104" s="101"/>
      <c r="W104" s="101"/>
      <c r="X104" s="101"/>
      <c r="Y104" s="101"/>
      <c r="Z104" s="101"/>
    </row>
    <row r="105" spans="1:26" ht="12" customHeight="1">
      <c r="A105" s="223" t="s">
        <v>270</v>
      </c>
      <c r="B105" s="126">
        <v>41</v>
      </c>
      <c r="C105" s="126"/>
      <c r="D105" s="101"/>
      <c r="E105" s="101"/>
      <c r="F105" s="101"/>
      <c r="G105" s="101"/>
      <c r="H105" s="101"/>
      <c r="I105" s="101"/>
      <c r="J105" s="101"/>
      <c r="K105" s="101"/>
      <c r="L105" s="101"/>
      <c r="M105" s="101"/>
      <c r="N105" s="101"/>
      <c r="O105" s="101"/>
      <c r="P105" s="101"/>
      <c r="Q105" s="101"/>
      <c r="R105" s="101"/>
      <c r="S105" s="223">
        <f t="shared" si="0"/>
        <v>0</v>
      </c>
      <c r="T105" s="101"/>
      <c r="U105" s="101"/>
      <c r="V105" s="101"/>
      <c r="W105" s="101"/>
      <c r="X105" s="101"/>
      <c r="Y105" s="101"/>
      <c r="Z105" s="101"/>
    </row>
    <row r="106" spans="1:26" ht="12" customHeight="1">
      <c r="A106" s="223" t="s">
        <v>275</v>
      </c>
      <c r="B106" s="126">
        <v>101</v>
      </c>
      <c r="C106" s="385">
        <v>2</v>
      </c>
      <c r="D106" s="386">
        <v>2</v>
      </c>
      <c r="E106" s="386">
        <v>1</v>
      </c>
      <c r="F106" s="386">
        <v>3</v>
      </c>
      <c r="G106" s="386">
        <v>1</v>
      </c>
      <c r="H106" s="386">
        <v>2</v>
      </c>
      <c r="I106" s="386">
        <v>2</v>
      </c>
      <c r="J106" s="386">
        <v>2</v>
      </c>
      <c r="K106" s="386">
        <v>2</v>
      </c>
      <c r="L106" s="386">
        <v>2</v>
      </c>
      <c r="M106" s="386">
        <v>2</v>
      </c>
      <c r="N106" s="386">
        <v>2</v>
      </c>
      <c r="O106" s="386">
        <v>2</v>
      </c>
      <c r="P106" s="386">
        <v>2</v>
      </c>
      <c r="Q106" s="386">
        <v>2</v>
      </c>
      <c r="R106" s="386">
        <v>1</v>
      </c>
      <c r="S106" s="223">
        <f t="shared" si="0"/>
        <v>30</v>
      </c>
      <c r="T106" s="101"/>
      <c r="U106" s="101"/>
      <c r="V106" s="101"/>
      <c r="W106" s="101"/>
      <c r="X106" s="101"/>
      <c r="Y106" s="101"/>
      <c r="Z106" s="101"/>
    </row>
    <row r="107" spans="1:26" ht="12" customHeight="1">
      <c r="A107" s="223" t="s">
        <v>272</v>
      </c>
      <c r="B107" s="126">
        <v>150</v>
      </c>
      <c r="C107" s="126"/>
      <c r="D107" s="101"/>
      <c r="E107" s="101"/>
      <c r="F107" s="101"/>
      <c r="G107" s="101"/>
      <c r="H107" s="101"/>
      <c r="I107" s="101"/>
      <c r="J107" s="101"/>
      <c r="K107" s="101"/>
      <c r="L107" s="101"/>
      <c r="M107" s="101"/>
      <c r="N107" s="101"/>
      <c r="O107" s="101"/>
      <c r="P107" s="101"/>
      <c r="Q107" s="101"/>
      <c r="R107" s="101"/>
      <c r="S107" s="223">
        <f t="shared" si="0"/>
        <v>0</v>
      </c>
      <c r="T107" s="101"/>
      <c r="U107" s="101"/>
      <c r="V107" s="101"/>
      <c r="W107" s="101"/>
      <c r="X107" s="101"/>
      <c r="Y107" s="101"/>
      <c r="Z107" s="101"/>
    </row>
    <row r="108" spans="1:26" ht="12" customHeight="1">
      <c r="A108" s="223" t="s">
        <v>284</v>
      </c>
      <c r="B108" s="126">
        <v>201</v>
      </c>
      <c r="C108" s="126"/>
      <c r="D108" s="101"/>
      <c r="E108" s="101"/>
      <c r="F108" s="101"/>
      <c r="G108" s="101"/>
      <c r="H108" s="101"/>
      <c r="I108" s="101"/>
      <c r="J108" s="101"/>
      <c r="K108" s="101"/>
      <c r="L108" s="101"/>
      <c r="M108" s="101"/>
      <c r="N108" s="101"/>
      <c r="O108" s="101"/>
      <c r="P108" s="101"/>
      <c r="Q108" s="101"/>
      <c r="R108" s="101"/>
      <c r="S108" s="223">
        <f t="shared" si="0"/>
        <v>0</v>
      </c>
      <c r="T108" s="101"/>
      <c r="U108" s="101"/>
      <c r="V108" s="101"/>
      <c r="W108" s="101"/>
      <c r="X108" s="101"/>
      <c r="Y108" s="101"/>
      <c r="Z108" s="101"/>
    </row>
    <row r="109" spans="1:26" ht="12" customHeight="1">
      <c r="A109" s="223"/>
      <c r="B109" s="126">
        <v>202</v>
      </c>
      <c r="C109" s="126"/>
      <c r="D109" s="101"/>
      <c r="E109" s="101"/>
      <c r="F109" s="101"/>
      <c r="G109" s="101"/>
      <c r="H109" s="101"/>
      <c r="I109" s="101"/>
      <c r="J109" s="101"/>
      <c r="K109" s="101"/>
      <c r="L109" s="101"/>
      <c r="M109" s="101"/>
      <c r="N109" s="101"/>
      <c r="O109" s="101"/>
      <c r="P109" s="101"/>
      <c r="Q109" s="101"/>
      <c r="R109" s="101"/>
      <c r="S109" s="223">
        <f t="shared" si="0"/>
        <v>0</v>
      </c>
      <c r="T109" s="101"/>
      <c r="U109" s="101"/>
      <c r="V109" s="101"/>
      <c r="W109" s="101"/>
      <c r="X109" s="101"/>
      <c r="Y109" s="101"/>
      <c r="Z109" s="101"/>
    </row>
    <row r="110" spans="1:26" ht="12" customHeight="1">
      <c r="A110" s="223"/>
      <c r="B110" s="126">
        <v>237</v>
      </c>
      <c r="C110" s="126"/>
      <c r="D110" s="101"/>
      <c r="E110" s="101"/>
      <c r="F110" s="101"/>
      <c r="G110" s="101"/>
      <c r="H110" s="101"/>
      <c r="I110" s="101"/>
      <c r="J110" s="101"/>
      <c r="K110" s="101"/>
      <c r="L110" s="101"/>
      <c r="M110" s="101"/>
      <c r="N110" s="101"/>
      <c r="O110" s="101"/>
      <c r="P110" s="101"/>
      <c r="Q110" s="101"/>
      <c r="R110" s="101"/>
      <c r="S110" s="223">
        <f t="shared" si="0"/>
        <v>0</v>
      </c>
      <c r="T110" s="101"/>
      <c r="U110" s="101"/>
      <c r="V110" s="101"/>
      <c r="W110" s="101"/>
      <c r="X110" s="101"/>
      <c r="Y110" s="101"/>
      <c r="Z110" s="101"/>
    </row>
    <row r="111" spans="1:26" ht="12" customHeight="1">
      <c r="A111" s="224"/>
      <c r="B111" s="366" t="s">
        <v>183</v>
      </c>
      <c r="C111" s="366">
        <f t="shared" ref="C111:R111" si="26">SUM(C104:C110)</f>
        <v>2</v>
      </c>
      <c r="D111" s="381">
        <f t="shared" si="26"/>
        <v>2</v>
      </c>
      <c r="E111" s="381">
        <f t="shared" si="26"/>
        <v>1</v>
      </c>
      <c r="F111" s="381">
        <f t="shared" si="26"/>
        <v>3</v>
      </c>
      <c r="G111" s="381">
        <f t="shared" si="26"/>
        <v>1</v>
      </c>
      <c r="H111" s="381">
        <f t="shared" si="26"/>
        <v>2</v>
      </c>
      <c r="I111" s="381">
        <f t="shared" si="26"/>
        <v>2</v>
      </c>
      <c r="J111" s="381">
        <f t="shared" si="26"/>
        <v>2</v>
      </c>
      <c r="K111" s="381">
        <f t="shared" si="26"/>
        <v>2</v>
      </c>
      <c r="L111" s="381">
        <f t="shared" si="26"/>
        <v>2</v>
      </c>
      <c r="M111" s="381">
        <f t="shared" si="26"/>
        <v>2</v>
      </c>
      <c r="N111" s="381">
        <f t="shared" si="26"/>
        <v>2</v>
      </c>
      <c r="O111" s="381">
        <f t="shared" si="26"/>
        <v>2</v>
      </c>
      <c r="P111" s="381">
        <f t="shared" si="26"/>
        <v>2</v>
      </c>
      <c r="Q111" s="381">
        <f t="shared" si="26"/>
        <v>2</v>
      </c>
      <c r="R111" s="381">
        <f t="shared" si="26"/>
        <v>1</v>
      </c>
      <c r="S111" s="382">
        <f t="shared" si="0"/>
        <v>30</v>
      </c>
      <c r="T111" s="101"/>
      <c r="U111" s="101"/>
      <c r="V111" s="101"/>
      <c r="W111" s="101"/>
      <c r="X111" s="101"/>
      <c r="Y111" s="101"/>
      <c r="Z111" s="101"/>
    </row>
    <row r="112" spans="1:26" ht="12" customHeight="1">
      <c r="A112" s="222" t="s">
        <v>274</v>
      </c>
      <c r="B112" s="182">
        <v>30</v>
      </c>
      <c r="C112" s="182"/>
      <c r="D112" s="117"/>
      <c r="E112" s="117"/>
      <c r="F112" s="117"/>
      <c r="G112" s="117"/>
      <c r="H112" s="117"/>
      <c r="I112" s="117"/>
      <c r="J112" s="117"/>
      <c r="K112" s="117"/>
      <c r="L112" s="117"/>
      <c r="M112" s="117"/>
      <c r="N112" s="117"/>
      <c r="O112" s="117"/>
      <c r="P112" s="117"/>
      <c r="Q112" s="117"/>
      <c r="R112" s="117"/>
      <c r="S112" s="222">
        <f t="shared" si="0"/>
        <v>0</v>
      </c>
      <c r="T112" s="101"/>
      <c r="U112" s="101"/>
      <c r="V112" s="101"/>
      <c r="W112" s="101"/>
      <c r="X112" s="101"/>
      <c r="Y112" s="101"/>
      <c r="Z112" s="101"/>
    </row>
    <row r="113" spans="1:26" ht="12" customHeight="1">
      <c r="A113" s="223" t="s">
        <v>270</v>
      </c>
      <c r="B113" s="126">
        <v>41</v>
      </c>
      <c r="C113" s="126"/>
      <c r="D113" s="101"/>
      <c r="E113" s="101"/>
      <c r="F113" s="101"/>
      <c r="G113" s="101"/>
      <c r="H113" s="101"/>
      <c r="I113" s="101"/>
      <c r="J113" s="101"/>
      <c r="K113" s="101"/>
      <c r="L113" s="101"/>
      <c r="M113" s="101"/>
      <c r="N113" s="101"/>
      <c r="O113" s="101"/>
      <c r="P113" s="101"/>
      <c r="Q113" s="101"/>
      <c r="R113" s="101"/>
      <c r="S113" s="223">
        <f t="shared" si="0"/>
        <v>0</v>
      </c>
      <c r="T113" s="101"/>
      <c r="U113" s="101"/>
      <c r="V113" s="101"/>
      <c r="W113" s="101"/>
      <c r="X113" s="101"/>
      <c r="Y113" s="101"/>
      <c r="Z113" s="101"/>
    </row>
    <row r="114" spans="1:26" ht="12" customHeight="1">
      <c r="A114" s="223" t="s">
        <v>275</v>
      </c>
      <c r="B114" s="126">
        <v>101</v>
      </c>
      <c r="C114" s="126">
        <f t="shared" ref="C114:R114" si="27">C$138</f>
        <v>3</v>
      </c>
      <c r="D114" s="101">
        <f t="shared" si="27"/>
        <v>2</v>
      </c>
      <c r="E114" s="101">
        <f t="shared" si="27"/>
        <v>2</v>
      </c>
      <c r="F114" s="101">
        <f t="shared" si="27"/>
        <v>2</v>
      </c>
      <c r="G114" s="101">
        <f t="shared" si="27"/>
        <v>2</v>
      </c>
      <c r="H114" s="101">
        <f t="shared" si="27"/>
        <v>2</v>
      </c>
      <c r="I114" s="101">
        <f t="shared" si="27"/>
        <v>2</v>
      </c>
      <c r="J114" s="101">
        <f t="shared" si="27"/>
        <v>2</v>
      </c>
      <c r="K114" s="101">
        <f t="shared" si="27"/>
        <v>2</v>
      </c>
      <c r="L114" s="101">
        <f t="shared" si="27"/>
        <v>2</v>
      </c>
      <c r="M114" s="101">
        <f t="shared" si="27"/>
        <v>2</v>
      </c>
      <c r="N114" s="101">
        <f t="shared" si="27"/>
        <v>2</v>
      </c>
      <c r="O114" s="101">
        <f t="shared" si="27"/>
        <v>3</v>
      </c>
      <c r="P114" s="101">
        <f t="shared" si="27"/>
        <v>1</v>
      </c>
      <c r="Q114" s="101">
        <f t="shared" si="27"/>
        <v>1</v>
      </c>
      <c r="R114" s="101">
        <f t="shared" si="27"/>
        <v>1</v>
      </c>
      <c r="S114" s="223">
        <f t="shared" si="0"/>
        <v>31</v>
      </c>
      <c r="T114" s="101"/>
      <c r="U114" s="101"/>
      <c r="V114" s="101"/>
      <c r="W114" s="101"/>
      <c r="X114" s="101"/>
      <c r="Y114" s="101"/>
      <c r="Z114" s="101"/>
    </row>
    <row r="115" spans="1:26" ht="12" customHeight="1">
      <c r="A115" s="223" t="s">
        <v>272</v>
      </c>
      <c r="B115" s="126">
        <v>150</v>
      </c>
      <c r="C115" s="126"/>
      <c r="D115" s="101"/>
      <c r="E115" s="101"/>
      <c r="F115" s="101"/>
      <c r="G115" s="101"/>
      <c r="H115" s="101"/>
      <c r="I115" s="101"/>
      <c r="J115" s="101"/>
      <c r="K115" s="101"/>
      <c r="L115" s="101"/>
      <c r="M115" s="101"/>
      <c r="N115" s="101"/>
      <c r="O115" s="101"/>
      <c r="P115" s="101"/>
      <c r="Q115" s="101"/>
      <c r="R115" s="101"/>
      <c r="S115" s="223">
        <f t="shared" si="0"/>
        <v>0</v>
      </c>
      <c r="T115" s="101"/>
      <c r="U115" s="101"/>
      <c r="V115" s="101"/>
      <c r="W115" s="101"/>
      <c r="X115" s="101"/>
      <c r="Y115" s="101"/>
      <c r="Z115" s="101"/>
    </row>
    <row r="116" spans="1:26" ht="12" customHeight="1">
      <c r="A116" s="223" t="s">
        <v>285</v>
      </c>
      <c r="B116" s="126">
        <v>201</v>
      </c>
      <c r="C116" s="126"/>
      <c r="D116" s="101"/>
      <c r="E116" s="101"/>
      <c r="F116" s="101"/>
      <c r="G116" s="101"/>
      <c r="H116" s="101"/>
      <c r="I116" s="101"/>
      <c r="J116" s="101"/>
      <c r="K116" s="101"/>
      <c r="L116" s="101"/>
      <c r="M116" s="101"/>
      <c r="N116" s="101"/>
      <c r="O116" s="101"/>
      <c r="P116" s="101"/>
      <c r="Q116" s="101"/>
      <c r="R116" s="101"/>
      <c r="S116" s="223">
        <f t="shared" si="0"/>
        <v>0</v>
      </c>
      <c r="T116" s="101"/>
      <c r="U116" s="101"/>
      <c r="V116" s="101"/>
      <c r="W116" s="101"/>
      <c r="X116" s="101"/>
      <c r="Y116" s="101"/>
      <c r="Z116" s="101"/>
    </row>
    <row r="117" spans="1:26" ht="12" customHeight="1">
      <c r="A117" s="223"/>
      <c r="B117" s="126">
        <v>202</v>
      </c>
      <c r="C117" s="126"/>
      <c r="D117" s="101"/>
      <c r="E117" s="101"/>
      <c r="F117" s="101"/>
      <c r="G117" s="101"/>
      <c r="H117" s="101"/>
      <c r="I117" s="101"/>
      <c r="J117" s="101"/>
      <c r="K117" s="101"/>
      <c r="L117" s="101"/>
      <c r="M117" s="101"/>
      <c r="N117" s="101"/>
      <c r="O117" s="101"/>
      <c r="P117" s="101"/>
      <c r="Q117" s="101"/>
      <c r="R117" s="101"/>
      <c r="S117" s="223">
        <f t="shared" si="0"/>
        <v>0</v>
      </c>
      <c r="T117" s="101"/>
      <c r="U117" s="101"/>
      <c r="V117" s="101"/>
      <c r="W117" s="101"/>
      <c r="X117" s="101"/>
      <c r="Y117" s="101"/>
      <c r="Z117" s="101"/>
    </row>
    <row r="118" spans="1:26" ht="12" customHeight="1">
      <c r="A118" s="223"/>
      <c r="B118" s="126">
        <v>237</v>
      </c>
      <c r="C118" s="126"/>
      <c r="D118" s="101"/>
      <c r="E118" s="101"/>
      <c r="F118" s="101"/>
      <c r="G118" s="101"/>
      <c r="H118" s="101"/>
      <c r="I118" s="101"/>
      <c r="J118" s="101"/>
      <c r="K118" s="101"/>
      <c r="L118" s="101"/>
      <c r="M118" s="101"/>
      <c r="N118" s="101"/>
      <c r="O118" s="101"/>
      <c r="P118" s="101"/>
      <c r="Q118" s="101"/>
      <c r="R118" s="101"/>
      <c r="S118" s="223">
        <f t="shared" si="0"/>
        <v>0</v>
      </c>
      <c r="T118" s="101"/>
      <c r="U118" s="101"/>
      <c r="V118" s="101"/>
      <c r="W118" s="101"/>
      <c r="X118" s="101"/>
      <c r="Y118" s="101"/>
      <c r="Z118" s="101"/>
    </row>
    <row r="119" spans="1:26" ht="12" customHeight="1">
      <c r="A119" s="224"/>
      <c r="B119" s="366" t="s">
        <v>183</v>
      </c>
      <c r="C119" s="366">
        <f t="shared" ref="C119:R119" si="28">SUM(C112:C118)</f>
        <v>3</v>
      </c>
      <c r="D119" s="381">
        <f t="shared" si="28"/>
        <v>2</v>
      </c>
      <c r="E119" s="381">
        <f t="shared" si="28"/>
        <v>2</v>
      </c>
      <c r="F119" s="381">
        <f t="shared" si="28"/>
        <v>2</v>
      </c>
      <c r="G119" s="381">
        <f t="shared" si="28"/>
        <v>2</v>
      </c>
      <c r="H119" s="381">
        <f t="shared" si="28"/>
        <v>2</v>
      </c>
      <c r="I119" s="381">
        <f t="shared" si="28"/>
        <v>2</v>
      </c>
      <c r="J119" s="381">
        <f t="shared" si="28"/>
        <v>2</v>
      </c>
      <c r="K119" s="381">
        <f t="shared" si="28"/>
        <v>2</v>
      </c>
      <c r="L119" s="381">
        <f t="shared" si="28"/>
        <v>2</v>
      </c>
      <c r="M119" s="381">
        <f t="shared" si="28"/>
        <v>2</v>
      </c>
      <c r="N119" s="381">
        <f t="shared" si="28"/>
        <v>2</v>
      </c>
      <c r="O119" s="381">
        <f t="shared" si="28"/>
        <v>3</v>
      </c>
      <c r="P119" s="381">
        <f t="shared" si="28"/>
        <v>1</v>
      </c>
      <c r="Q119" s="381">
        <f t="shared" si="28"/>
        <v>1</v>
      </c>
      <c r="R119" s="381">
        <f t="shared" si="28"/>
        <v>1</v>
      </c>
      <c r="S119" s="382">
        <f t="shared" si="0"/>
        <v>31</v>
      </c>
      <c r="T119" s="101"/>
      <c r="U119" s="101"/>
      <c r="V119" s="101"/>
      <c r="W119" s="101"/>
      <c r="X119" s="101"/>
      <c r="Y119" s="101"/>
      <c r="Z119" s="101"/>
    </row>
    <row r="120" spans="1:26" ht="12" customHeight="1">
      <c r="A120" s="222" t="s">
        <v>274</v>
      </c>
      <c r="B120" s="182">
        <v>30</v>
      </c>
      <c r="C120" s="182"/>
      <c r="D120" s="117"/>
      <c r="E120" s="117"/>
      <c r="F120" s="117"/>
      <c r="G120" s="117"/>
      <c r="H120" s="117"/>
      <c r="I120" s="117"/>
      <c r="J120" s="117"/>
      <c r="K120" s="117"/>
      <c r="L120" s="117"/>
      <c r="M120" s="117"/>
      <c r="N120" s="117"/>
      <c r="O120" s="117"/>
      <c r="P120" s="117"/>
      <c r="Q120" s="117"/>
      <c r="R120" s="117"/>
      <c r="S120" s="222">
        <f t="shared" si="0"/>
        <v>0</v>
      </c>
      <c r="T120" s="101"/>
      <c r="U120" s="101"/>
      <c r="V120" s="101"/>
      <c r="W120" s="101"/>
      <c r="X120" s="101"/>
      <c r="Y120" s="101"/>
      <c r="Z120" s="101"/>
    </row>
    <row r="121" spans="1:26" ht="12" customHeight="1">
      <c r="A121" s="223" t="s">
        <v>270</v>
      </c>
      <c r="B121" s="126">
        <v>41</v>
      </c>
      <c r="C121" s="126"/>
      <c r="D121" s="101"/>
      <c r="E121" s="101"/>
      <c r="F121" s="101"/>
      <c r="G121" s="101"/>
      <c r="H121" s="101"/>
      <c r="I121" s="101"/>
      <c r="J121" s="101"/>
      <c r="K121" s="101"/>
      <c r="L121" s="101"/>
      <c r="M121" s="101"/>
      <c r="N121" s="101"/>
      <c r="O121" s="101"/>
      <c r="P121" s="101"/>
      <c r="Q121" s="101"/>
      <c r="R121" s="101"/>
      <c r="S121" s="223">
        <f t="shared" si="0"/>
        <v>0</v>
      </c>
      <c r="T121" s="101"/>
      <c r="U121" s="101"/>
      <c r="V121" s="101"/>
      <c r="W121" s="101"/>
      <c r="X121" s="101"/>
      <c r="Y121" s="101"/>
      <c r="Z121" s="101"/>
    </row>
    <row r="122" spans="1:26" ht="12" customHeight="1">
      <c r="A122" s="223" t="s">
        <v>286</v>
      </c>
      <c r="B122" s="126">
        <v>101</v>
      </c>
      <c r="C122" s="126"/>
      <c r="D122" s="101"/>
      <c r="E122" s="101"/>
      <c r="F122" s="101"/>
      <c r="G122" s="101"/>
      <c r="H122" s="101"/>
      <c r="I122" s="101"/>
      <c r="J122" s="101"/>
      <c r="K122" s="101"/>
      <c r="L122" s="101"/>
      <c r="M122" s="101"/>
      <c r="N122" s="101"/>
      <c r="O122" s="101"/>
      <c r="P122" s="101"/>
      <c r="Q122" s="101"/>
      <c r="R122" s="101"/>
      <c r="S122" s="223">
        <f t="shared" si="0"/>
        <v>0</v>
      </c>
      <c r="T122" s="101"/>
      <c r="U122" s="101"/>
      <c r="V122" s="101"/>
      <c r="W122" s="101"/>
      <c r="X122" s="101"/>
      <c r="Y122" s="101"/>
      <c r="Z122" s="101"/>
    </row>
    <row r="123" spans="1:26" ht="12" customHeight="1">
      <c r="A123" s="223" t="s">
        <v>272</v>
      </c>
      <c r="B123" s="126">
        <v>150</v>
      </c>
      <c r="C123" s="126"/>
      <c r="D123" s="101"/>
      <c r="E123" s="101"/>
      <c r="F123" s="101"/>
      <c r="G123" s="101"/>
      <c r="H123" s="101"/>
      <c r="I123" s="101"/>
      <c r="J123" s="101"/>
      <c r="K123" s="101"/>
      <c r="L123" s="101"/>
      <c r="M123" s="101"/>
      <c r="N123" s="101"/>
      <c r="O123" s="101"/>
      <c r="P123" s="101"/>
      <c r="Q123" s="101"/>
      <c r="R123" s="101"/>
      <c r="S123" s="223">
        <f t="shared" si="0"/>
        <v>0</v>
      </c>
      <c r="T123" s="101"/>
      <c r="U123" s="101"/>
      <c r="V123" s="101"/>
      <c r="W123" s="101"/>
      <c r="X123" s="101"/>
      <c r="Y123" s="101"/>
      <c r="Z123" s="101"/>
    </row>
    <row r="124" spans="1:26" ht="12" customHeight="1">
      <c r="A124" s="223" t="s">
        <v>287</v>
      </c>
      <c r="B124" s="126">
        <v>201</v>
      </c>
      <c r="C124" s="385">
        <v>4</v>
      </c>
      <c r="D124" s="386">
        <v>4</v>
      </c>
      <c r="E124" s="386">
        <v>6</v>
      </c>
      <c r="F124" s="386">
        <v>6</v>
      </c>
      <c r="G124" s="386">
        <v>6</v>
      </c>
      <c r="H124" s="386">
        <v>6</v>
      </c>
      <c r="I124" s="386">
        <v>6</v>
      </c>
      <c r="J124" s="386">
        <v>6</v>
      </c>
      <c r="K124" s="386">
        <v>6</v>
      </c>
      <c r="L124" s="386">
        <v>6</v>
      </c>
      <c r="M124" s="386">
        <v>6</v>
      </c>
      <c r="N124" s="386">
        <v>6</v>
      </c>
      <c r="O124" s="386">
        <v>6</v>
      </c>
      <c r="P124" s="386">
        <v>4</v>
      </c>
      <c r="Q124" s="386">
        <v>4</v>
      </c>
      <c r="R124" s="386">
        <v>4</v>
      </c>
      <c r="S124" s="223">
        <f t="shared" si="0"/>
        <v>86</v>
      </c>
      <c r="T124" s="101"/>
      <c r="U124" s="101"/>
      <c r="V124" s="101"/>
      <c r="W124" s="101"/>
      <c r="X124" s="101"/>
      <c r="Y124" s="101"/>
      <c r="Z124" s="101"/>
    </row>
    <row r="125" spans="1:26" ht="12" customHeight="1">
      <c r="A125" s="223"/>
      <c r="B125" s="126">
        <v>202</v>
      </c>
      <c r="C125" s="126"/>
      <c r="D125" s="101"/>
      <c r="E125" s="101"/>
      <c r="F125" s="101"/>
      <c r="G125" s="101"/>
      <c r="H125" s="101"/>
      <c r="I125" s="101"/>
      <c r="J125" s="101"/>
      <c r="K125" s="101"/>
      <c r="L125" s="101"/>
      <c r="M125" s="101"/>
      <c r="N125" s="101"/>
      <c r="O125" s="101"/>
      <c r="P125" s="101"/>
      <c r="Q125" s="101"/>
      <c r="R125" s="101"/>
      <c r="S125" s="223">
        <f t="shared" si="0"/>
        <v>0</v>
      </c>
      <c r="T125" s="101"/>
      <c r="U125" s="101"/>
      <c r="V125" s="101"/>
      <c r="W125" s="101"/>
      <c r="X125" s="101"/>
      <c r="Y125" s="101"/>
      <c r="Z125" s="101"/>
    </row>
    <row r="126" spans="1:26" ht="12" customHeight="1">
      <c r="A126" s="223"/>
      <c r="B126" s="126">
        <v>237</v>
      </c>
      <c r="C126" s="126"/>
      <c r="D126" s="101"/>
      <c r="E126" s="101"/>
      <c r="F126" s="101"/>
      <c r="G126" s="101"/>
      <c r="H126" s="101"/>
      <c r="I126" s="101"/>
      <c r="J126" s="101"/>
      <c r="K126" s="101"/>
      <c r="L126" s="101"/>
      <c r="M126" s="101"/>
      <c r="N126" s="101"/>
      <c r="O126" s="101"/>
      <c r="P126" s="101"/>
      <c r="Q126" s="101"/>
      <c r="R126" s="101"/>
      <c r="S126" s="223">
        <f t="shared" si="0"/>
        <v>0</v>
      </c>
      <c r="T126" s="101"/>
      <c r="U126" s="101"/>
      <c r="V126" s="101"/>
      <c r="W126" s="101"/>
      <c r="X126" s="101"/>
      <c r="Y126" s="101"/>
      <c r="Z126" s="101"/>
    </row>
    <row r="127" spans="1:26" ht="12" customHeight="1">
      <c r="A127" s="224"/>
      <c r="B127" s="366" t="s">
        <v>183</v>
      </c>
      <c r="C127" s="366">
        <f t="shared" ref="C127:R127" si="29">SUM(C120:C126)</f>
        <v>4</v>
      </c>
      <c r="D127" s="381">
        <f t="shared" si="29"/>
        <v>4</v>
      </c>
      <c r="E127" s="381">
        <f t="shared" si="29"/>
        <v>6</v>
      </c>
      <c r="F127" s="381">
        <f t="shared" si="29"/>
        <v>6</v>
      </c>
      <c r="G127" s="381">
        <f t="shared" si="29"/>
        <v>6</v>
      </c>
      <c r="H127" s="381">
        <f t="shared" si="29"/>
        <v>6</v>
      </c>
      <c r="I127" s="381">
        <f t="shared" si="29"/>
        <v>6</v>
      </c>
      <c r="J127" s="381">
        <f t="shared" si="29"/>
        <v>6</v>
      </c>
      <c r="K127" s="381">
        <f t="shared" si="29"/>
        <v>6</v>
      </c>
      <c r="L127" s="381">
        <f t="shared" si="29"/>
        <v>6</v>
      </c>
      <c r="M127" s="381">
        <f t="shared" si="29"/>
        <v>6</v>
      </c>
      <c r="N127" s="381">
        <f t="shared" si="29"/>
        <v>6</v>
      </c>
      <c r="O127" s="381">
        <f t="shared" si="29"/>
        <v>6</v>
      </c>
      <c r="P127" s="381">
        <f t="shared" si="29"/>
        <v>4</v>
      </c>
      <c r="Q127" s="381">
        <f t="shared" si="29"/>
        <v>4</v>
      </c>
      <c r="R127" s="381">
        <f t="shared" si="29"/>
        <v>4</v>
      </c>
      <c r="S127" s="382">
        <f t="shared" si="0"/>
        <v>86</v>
      </c>
      <c r="T127" s="101"/>
      <c r="U127" s="101"/>
      <c r="V127" s="101"/>
      <c r="W127" s="101"/>
      <c r="X127" s="101"/>
      <c r="Y127" s="101"/>
      <c r="Z127" s="101"/>
    </row>
    <row r="128" spans="1:26" ht="12" customHeight="1">
      <c r="A128" s="223" t="s">
        <v>277</v>
      </c>
      <c r="B128" s="182">
        <v>30</v>
      </c>
      <c r="C128" s="182"/>
      <c r="D128" s="117"/>
      <c r="E128" s="117"/>
      <c r="F128" s="117"/>
      <c r="G128" s="117"/>
      <c r="H128" s="117"/>
      <c r="I128" s="117"/>
      <c r="J128" s="117"/>
      <c r="K128" s="117"/>
      <c r="L128" s="117"/>
      <c r="M128" s="117"/>
      <c r="N128" s="117"/>
      <c r="O128" s="117"/>
      <c r="P128" s="117"/>
      <c r="Q128" s="117"/>
      <c r="R128" s="117"/>
      <c r="S128" s="387"/>
      <c r="T128" s="101"/>
      <c r="U128" s="101"/>
      <c r="V128" s="101"/>
      <c r="W128" s="101"/>
      <c r="X128" s="101"/>
      <c r="Y128" s="101"/>
      <c r="Z128" s="101"/>
    </row>
    <row r="129" spans="1:26" ht="12" customHeight="1">
      <c r="A129" s="223" t="s">
        <v>270</v>
      </c>
      <c r="B129" s="126">
        <v>41</v>
      </c>
      <c r="C129" s="126"/>
      <c r="D129" s="101"/>
      <c r="E129" s="101"/>
      <c r="F129" s="101"/>
      <c r="G129" s="101"/>
      <c r="H129" s="101"/>
      <c r="I129" s="101"/>
      <c r="J129" s="101"/>
      <c r="K129" s="101"/>
      <c r="L129" s="101"/>
      <c r="M129" s="101"/>
      <c r="N129" s="101"/>
      <c r="O129" s="101"/>
      <c r="P129" s="101"/>
      <c r="Q129" s="101"/>
      <c r="R129" s="101"/>
      <c r="S129" s="388"/>
      <c r="T129" s="101"/>
      <c r="U129" s="101"/>
      <c r="V129" s="101"/>
      <c r="W129" s="101"/>
      <c r="X129" s="101"/>
      <c r="Y129" s="101"/>
      <c r="Z129" s="101"/>
    </row>
    <row r="130" spans="1:26" ht="12" customHeight="1">
      <c r="A130" s="223" t="s">
        <v>286</v>
      </c>
      <c r="B130" s="126">
        <v>101</v>
      </c>
      <c r="C130" s="126"/>
      <c r="D130" s="101"/>
      <c r="E130" s="101"/>
      <c r="F130" s="101"/>
      <c r="G130" s="101"/>
      <c r="H130" s="101"/>
      <c r="I130" s="101"/>
      <c r="J130" s="101"/>
      <c r="K130" s="101"/>
      <c r="L130" s="101"/>
      <c r="M130" s="101"/>
      <c r="N130" s="101"/>
      <c r="O130" s="101"/>
      <c r="P130" s="101"/>
      <c r="Q130" s="101"/>
      <c r="R130" s="101"/>
      <c r="S130" s="388"/>
      <c r="T130" s="101"/>
      <c r="U130" s="101"/>
      <c r="V130" s="101"/>
      <c r="W130" s="101"/>
      <c r="X130" s="101"/>
      <c r="Y130" s="101"/>
      <c r="Z130" s="101"/>
    </row>
    <row r="131" spans="1:26" ht="12" customHeight="1">
      <c r="A131" s="223" t="s">
        <v>272</v>
      </c>
      <c r="B131" s="126">
        <v>150</v>
      </c>
      <c r="C131" s="126"/>
      <c r="D131" s="101"/>
      <c r="E131" s="101"/>
      <c r="F131" s="101"/>
      <c r="G131" s="101"/>
      <c r="H131" s="101"/>
      <c r="I131" s="101"/>
      <c r="J131" s="101"/>
      <c r="K131" s="101"/>
      <c r="L131" s="101"/>
      <c r="M131" s="101"/>
      <c r="N131" s="101"/>
      <c r="O131" s="101"/>
      <c r="P131" s="101"/>
      <c r="Q131" s="101"/>
      <c r="R131" s="101"/>
      <c r="S131" s="388"/>
      <c r="T131" s="101"/>
      <c r="U131" s="101"/>
      <c r="V131" s="101"/>
      <c r="W131" s="101"/>
      <c r="X131" s="101"/>
      <c r="Y131" s="101"/>
      <c r="Z131" s="101"/>
    </row>
    <row r="132" spans="1:26" ht="12" customHeight="1">
      <c r="A132" s="223" t="s">
        <v>287</v>
      </c>
      <c r="B132" s="126">
        <v>201</v>
      </c>
      <c r="C132" s="126"/>
      <c r="D132" s="101"/>
      <c r="E132" s="101"/>
      <c r="F132" s="101"/>
      <c r="G132" s="101"/>
      <c r="H132" s="101"/>
      <c r="I132" s="101"/>
      <c r="J132" s="101"/>
      <c r="K132" s="101"/>
      <c r="L132" s="101"/>
      <c r="M132" s="101"/>
      <c r="N132" s="101"/>
      <c r="O132" s="101"/>
      <c r="P132" s="101"/>
      <c r="Q132" s="101"/>
      <c r="R132" s="101"/>
      <c r="S132" s="388"/>
      <c r="T132" s="101"/>
      <c r="U132" s="101"/>
      <c r="V132" s="101"/>
      <c r="W132" s="101"/>
      <c r="X132" s="101"/>
      <c r="Y132" s="101"/>
      <c r="Z132" s="101"/>
    </row>
    <row r="133" spans="1:26" ht="12" customHeight="1">
      <c r="A133" s="223"/>
      <c r="B133" s="126">
        <v>202</v>
      </c>
      <c r="C133" s="126">
        <f t="shared" ref="C133:R133" si="30">C$157</f>
        <v>4</v>
      </c>
      <c r="D133" s="101">
        <f t="shared" si="30"/>
        <v>10</v>
      </c>
      <c r="E133" s="101">
        <f t="shared" si="30"/>
        <v>12</v>
      </c>
      <c r="F133" s="101">
        <f t="shared" si="30"/>
        <v>12</v>
      </c>
      <c r="G133" s="101">
        <f t="shared" si="30"/>
        <v>12</v>
      </c>
      <c r="H133" s="101">
        <f t="shared" si="30"/>
        <v>12</v>
      </c>
      <c r="I133" s="101">
        <f t="shared" si="30"/>
        <v>7</v>
      </c>
      <c r="J133" s="101">
        <f t="shared" si="30"/>
        <v>6</v>
      </c>
      <c r="K133" s="101">
        <f t="shared" si="30"/>
        <v>6</v>
      </c>
      <c r="L133" s="101">
        <f t="shared" si="30"/>
        <v>6</v>
      </c>
      <c r="M133" s="101">
        <f t="shared" si="30"/>
        <v>6</v>
      </c>
      <c r="N133" s="101">
        <f t="shared" si="30"/>
        <v>6</v>
      </c>
      <c r="O133" s="101">
        <f t="shared" si="30"/>
        <v>5</v>
      </c>
      <c r="P133" s="101">
        <f t="shared" si="30"/>
        <v>4</v>
      </c>
      <c r="Q133" s="101">
        <f t="shared" si="30"/>
        <v>4</v>
      </c>
      <c r="R133" s="101">
        <f t="shared" si="30"/>
        <v>4</v>
      </c>
      <c r="S133" s="223">
        <f>SUM(C133:R133)</f>
        <v>116</v>
      </c>
      <c r="T133" s="101"/>
      <c r="U133" s="101"/>
      <c r="V133" s="101"/>
      <c r="W133" s="101"/>
      <c r="X133" s="101"/>
      <c r="Y133" s="101"/>
      <c r="Z133" s="101"/>
    </row>
    <row r="134" spans="1:26" ht="12" customHeight="1">
      <c r="A134" s="223"/>
      <c r="B134" s="126">
        <v>237</v>
      </c>
      <c r="C134" s="126"/>
      <c r="D134" s="101"/>
      <c r="E134" s="101"/>
      <c r="F134" s="101"/>
      <c r="G134" s="101"/>
      <c r="H134" s="101"/>
      <c r="I134" s="101"/>
      <c r="J134" s="101"/>
      <c r="K134" s="101"/>
      <c r="L134" s="101"/>
      <c r="M134" s="101"/>
      <c r="N134" s="101"/>
      <c r="O134" s="101"/>
      <c r="P134" s="101"/>
      <c r="Q134" s="101"/>
      <c r="R134" s="101"/>
      <c r="S134" s="388"/>
      <c r="T134" s="101"/>
      <c r="U134" s="101"/>
      <c r="V134" s="101"/>
      <c r="W134" s="101"/>
      <c r="X134" s="101"/>
      <c r="Y134" s="101"/>
      <c r="Z134" s="101"/>
    </row>
    <row r="135" spans="1:26" ht="12" customHeight="1">
      <c r="A135" s="223"/>
      <c r="B135" s="389" t="s">
        <v>183</v>
      </c>
      <c r="C135" s="366">
        <f t="shared" ref="C135:R135" si="31">SUM(C128:C134)</f>
        <v>4</v>
      </c>
      <c r="D135" s="381">
        <f t="shared" si="31"/>
        <v>10</v>
      </c>
      <c r="E135" s="381">
        <f t="shared" si="31"/>
        <v>12</v>
      </c>
      <c r="F135" s="381">
        <f t="shared" si="31"/>
        <v>12</v>
      </c>
      <c r="G135" s="381">
        <f t="shared" si="31"/>
        <v>12</v>
      </c>
      <c r="H135" s="381">
        <f t="shared" si="31"/>
        <v>12</v>
      </c>
      <c r="I135" s="381">
        <f t="shared" si="31"/>
        <v>7</v>
      </c>
      <c r="J135" s="381">
        <f t="shared" si="31"/>
        <v>6</v>
      </c>
      <c r="K135" s="381">
        <f t="shared" si="31"/>
        <v>6</v>
      </c>
      <c r="L135" s="381">
        <f t="shared" si="31"/>
        <v>6</v>
      </c>
      <c r="M135" s="381">
        <f t="shared" si="31"/>
        <v>6</v>
      </c>
      <c r="N135" s="381">
        <f t="shared" si="31"/>
        <v>6</v>
      </c>
      <c r="O135" s="381">
        <f t="shared" si="31"/>
        <v>5</v>
      </c>
      <c r="P135" s="381">
        <f t="shared" si="31"/>
        <v>4</v>
      </c>
      <c r="Q135" s="381">
        <f t="shared" si="31"/>
        <v>4</v>
      </c>
      <c r="R135" s="381">
        <f t="shared" si="31"/>
        <v>4</v>
      </c>
      <c r="S135" s="390">
        <f t="shared" ref="S135:S175" si="32">SUM(C135:R135)</f>
        <v>116</v>
      </c>
      <c r="T135" s="101"/>
      <c r="U135" s="101"/>
      <c r="V135" s="101"/>
      <c r="W135" s="101"/>
      <c r="X135" s="101"/>
      <c r="Y135" s="101"/>
      <c r="Z135" s="101"/>
    </row>
    <row r="136" spans="1:26" ht="12" customHeight="1">
      <c r="A136" s="222" t="s">
        <v>279</v>
      </c>
      <c r="B136" s="182">
        <v>30</v>
      </c>
      <c r="C136" s="383">
        <v>3</v>
      </c>
      <c r="D136" s="384">
        <v>4</v>
      </c>
      <c r="E136" s="384">
        <v>4</v>
      </c>
      <c r="F136" s="384">
        <v>4</v>
      </c>
      <c r="G136" s="384">
        <v>4</v>
      </c>
      <c r="H136" s="384">
        <v>4</v>
      </c>
      <c r="I136" s="384">
        <v>4</v>
      </c>
      <c r="J136" s="384">
        <v>4</v>
      </c>
      <c r="K136" s="384">
        <v>5</v>
      </c>
      <c r="L136" s="384">
        <v>4</v>
      </c>
      <c r="M136" s="384">
        <v>4</v>
      </c>
      <c r="N136" s="384">
        <v>4</v>
      </c>
      <c r="O136" s="384">
        <v>4</v>
      </c>
      <c r="P136" s="384">
        <v>2</v>
      </c>
      <c r="Q136" s="384">
        <v>2</v>
      </c>
      <c r="R136" s="384">
        <v>2</v>
      </c>
      <c r="S136" s="222">
        <f t="shared" si="32"/>
        <v>58</v>
      </c>
      <c r="T136" s="101"/>
      <c r="U136" s="101"/>
      <c r="V136" s="101"/>
      <c r="W136" s="101"/>
      <c r="X136" s="101"/>
      <c r="Y136" s="101"/>
      <c r="Z136" s="101"/>
    </row>
    <row r="137" spans="1:26" ht="12" customHeight="1">
      <c r="A137" s="223" t="s">
        <v>270</v>
      </c>
      <c r="B137" s="126">
        <v>41</v>
      </c>
      <c r="C137" s="385">
        <v>4</v>
      </c>
      <c r="D137" s="386">
        <v>4</v>
      </c>
      <c r="E137" s="386">
        <v>4</v>
      </c>
      <c r="F137" s="386">
        <v>4</v>
      </c>
      <c r="G137" s="386">
        <v>4</v>
      </c>
      <c r="H137" s="386">
        <v>4</v>
      </c>
      <c r="I137" s="386">
        <v>4</v>
      </c>
      <c r="J137" s="386">
        <v>5</v>
      </c>
      <c r="K137" s="386">
        <v>4</v>
      </c>
      <c r="L137" s="386">
        <v>9</v>
      </c>
      <c r="M137" s="386">
        <v>8</v>
      </c>
      <c r="N137" s="386">
        <v>6</v>
      </c>
      <c r="O137" s="386">
        <v>4</v>
      </c>
      <c r="P137" s="386">
        <v>2</v>
      </c>
      <c r="Q137" s="386">
        <v>2</v>
      </c>
      <c r="R137" s="386">
        <v>2</v>
      </c>
      <c r="S137" s="223">
        <f t="shared" si="32"/>
        <v>70</v>
      </c>
      <c r="T137" s="101"/>
      <c r="U137" s="101"/>
      <c r="V137" s="101"/>
      <c r="W137" s="101"/>
      <c r="X137" s="101"/>
      <c r="Y137" s="101"/>
      <c r="Z137" s="101"/>
    </row>
    <row r="138" spans="1:26" ht="12" customHeight="1">
      <c r="A138" s="223" t="s">
        <v>288</v>
      </c>
      <c r="B138" s="126">
        <v>101</v>
      </c>
      <c r="C138" s="385">
        <v>3</v>
      </c>
      <c r="D138" s="386">
        <v>2</v>
      </c>
      <c r="E138" s="386">
        <v>2</v>
      </c>
      <c r="F138" s="386">
        <v>2</v>
      </c>
      <c r="G138" s="386">
        <v>2</v>
      </c>
      <c r="H138" s="386">
        <v>2</v>
      </c>
      <c r="I138" s="386">
        <v>2</v>
      </c>
      <c r="J138" s="386">
        <v>2</v>
      </c>
      <c r="K138" s="386">
        <v>2</v>
      </c>
      <c r="L138" s="386">
        <v>2</v>
      </c>
      <c r="M138" s="386">
        <v>2</v>
      </c>
      <c r="N138" s="386">
        <v>2</v>
      </c>
      <c r="O138" s="386">
        <v>3</v>
      </c>
      <c r="P138" s="386">
        <v>1</v>
      </c>
      <c r="Q138" s="386">
        <v>1</v>
      </c>
      <c r="R138" s="386">
        <v>1</v>
      </c>
      <c r="S138" s="223">
        <f t="shared" si="32"/>
        <v>31</v>
      </c>
      <c r="T138" s="101"/>
      <c r="U138" s="101"/>
      <c r="V138" s="101"/>
      <c r="W138" s="101"/>
      <c r="X138" s="101"/>
      <c r="Y138" s="101"/>
      <c r="Z138" s="101"/>
    </row>
    <row r="139" spans="1:26" ht="12" customHeight="1">
      <c r="A139" s="223" t="s">
        <v>272</v>
      </c>
      <c r="B139" s="126">
        <v>150</v>
      </c>
      <c r="C139" s="385">
        <v>2</v>
      </c>
      <c r="D139" s="386">
        <v>2</v>
      </c>
      <c r="E139" s="386">
        <v>2</v>
      </c>
      <c r="F139" s="386">
        <v>2</v>
      </c>
      <c r="G139" s="386">
        <v>2</v>
      </c>
      <c r="H139" s="386">
        <v>2</v>
      </c>
      <c r="I139" s="386">
        <v>2</v>
      </c>
      <c r="J139" s="386">
        <v>2</v>
      </c>
      <c r="K139" s="386">
        <v>4</v>
      </c>
      <c r="L139" s="386">
        <v>8</v>
      </c>
      <c r="M139" s="386">
        <v>8</v>
      </c>
      <c r="N139" s="386">
        <v>5</v>
      </c>
      <c r="O139" s="386">
        <v>2</v>
      </c>
      <c r="P139" s="386">
        <v>2</v>
      </c>
      <c r="Q139" s="386">
        <v>2</v>
      </c>
      <c r="R139" s="386">
        <v>1</v>
      </c>
      <c r="S139" s="223">
        <f t="shared" si="32"/>
        <v>48</v>
      </c>
      <c r="T139" s="101"/>
      <c r="U139" s="101"/>
      <c r="V139" s="101"/>
      <c r="W139" s="101"/>
      <c r="X139" s="101"/>
      <c r="Y139" s="101"/>
      <c r="Z139" s="101"/>
    </row>
    <row r="140" spans="1:26" ht="12" customHeight="1">
      <c r="A140" s="223" t="s">
        <v>289</v>
      </c>
      <c r="B140" s="126">
        <v>201</v>
      </c>
      <c r="C140" s="126">
        <v>5</v>
      </c>
      <c r="D140" s="101">
        <f t="shared" ref="D140:R140" si="33">D$124</f>
        <v>4</v>
      </c>
      <c r="E140" s="101">
        <f t="shared" si="33"/>
        <v>6</v>
      </c>
      <c r="F140" s="101">
        <f t="shared" si="33"/>
        <v>6</v>
      </c>
      <c r="G140" s="101">
        <f t="shared" si="33"/>
        <v>6</v>
      </c>
      <c r="H140" s="101">
        <f t="shared" si="33"/>
        <v>6</v>
      </c>
      <c r="I140" s="101">
        <f t="shared" si="33"/>
        <v>6</v>
      </c>
      <c r="J140" s="101">
        <f t="shared" si="33"/>
        <v>6</v>
      </c>
      <c r="K140" s="101">
        <f t="shared" si="33"/>
        <v>6</v>
      </c>
      <c r="L140" s="101">
        <f t="shared" si="33"/>
        <v>6</v>
      </c>
      <c r="M140" s="101">
        <f t="shared" si="33"/>
        <v>6</v>
      </c>
      <c r="N140" s="101">
        <f t="shared" si="33"/>
        <v>6</v>
      </c>
      <c r="O140" s="101">
        <f t="shared" si="33"/>
        <v>6</v>
      </c>
      <c r="P140" s="101">
        <f t="shared" si="33"/>
        <v>4</v>
      </c>
      <c r="Q140" s="101">
        <f t="shared" si="33"/>
        <v>4</v>
      </c>
      <c r="R140" s="101">
        <f t="shared" si="33"/>
        <v>4</v>
      </c>
      <c r="S140" s="223">
        <f t="shared" si="32"/>
        <v>87</v>
      </c>
      <c r="T140" s="101"/>
      <c r="U140" s="101"/>
      <c r="V140" s="101"/>
      <c r="W140" s="101"/>
      <c r="X140" s="101"/>
      <c r="Y140" s="101"/>
      <c r="Z140" s="101"/>
    </row>
    <row r="141" spans="1:26" ht="12" customHeight="1">
      <c r="A141" s="223"/>
      <c r="B141" s="126">
        <v>202</v>
      </c>
      <c r="C141" s="126"/>
      <c r="D141" s="101"/>
      <c r="E141" s="101"/>
      <c r="F141" s="101"/>
      <c r="G141" s="101"/>
      <c r="H141" s="101"/>
      <c r="I141" s="101"/>
      <c r="J141" s="101"/>
      <c r="K141" s="101"/>
      <c r="L141" s="101"/>
      <c r="M141" s="101"/>
      <c r="N141" s="101"/>
      <c r="O141" s="101"/>
      <c r="P141" s="101"/>
      <c r="Q141" s="101"/>
      <c r="R141" s="101"/>
      <c r="S141" s="223">
        <f t="shared" si="32"/>
        <v>0</v>
      </c>
      <c r="T141" s="101"/>
      <c r="U141" s="101"/>
      <c r="V141" s="101"/>
      <c r="W141" s="101"/>
      <c r="X141" s="101"/>
      <c r="Y141" s="101"/>
      <c r="Z141" s="101"/>
    </row>
    <row r="142" spans="1:26" ht="12" customHeight="1">
      <c r="A142" s="223"/>
      <c r="B142" s="126">
        <v>237</v>
      </c>
      <c r="C142" s="126"/>
      <c r="D142" s="101"/>
      <c r="E142" s="101"/>
      <c r="F142" s="101"/>
      <c r="G142" s="101"/>
      <c r="H142" s="101"/>
      <c r="I142" s="101"/>
      <c r="J142" s="101"/>
      <c r="K142" s="101"/>
      <c r="L142" s="101"/>
      <c r="M142" s="101"/>
      <c r="N142" s="101"/>
      <c r="O142" s="101"/>
      <c r="P142" s="101"/>
      <c r="Q142" s="101"/>
      <c r="R142" s="101"/>
      <c r="S142" s="223">
        <f t="shared" si="32"/>
        <v>0</v>
      </c>
      <c r="T142" s="101"/>
      <c r="U142" s="101"/>
      <c r="V142" s="101"/>
      <c r="W142" s="101"/>
      <c r="X142" s="101"/>
      <c r="Y142" s="101"/>
      <c r="Z142" s="101"/>
    </row>
    <row r="143" spans="1:26" ht="12" customHeight="1">
      <c r="A143" s="224"/>
      <c r="B143" s="366" t="s">
        <v>183</v>
      </c>
      <c r="C143" s="366">
        <f t="shared" ref="C143:R143" si="34">SUM(C136:C142)</f>
        <v>17</v>
      </c>
      <c r="D143" s="381">
        <f t="shared" si="34"/>
        <v>16</v>
      </c>
      <c r="E143" s="381">
        <f t="shared" si="34"/>
        <v>18</v>
      </c>
      <c r="F143" s="381">
        <f t="shared" si="34"/>
        <v>18</v>
      </c>
      <c r="G143" s="381">
        <f t="shared" si="34"/>
        <v>18</v>
      </c>
      <c r="H143" s="381">
        <f t="shared" si="34"/>
        <v>18</v>
      </c>
      <c r="I143" s="381">
        <f t="shared" si="34"/>
        <v>18</v>
      </c>
      <c r="J143" s="381">
        <f t="shared" si="34"/>
        <v>19</v>
      </c>
      <c r="K143" s="381">
        <f t="shared" si="34"/>
        <v>21</v>
      </c>
      <c r="L143" s="381">
        <f t="shared" si="34"/>
        <v>29</v>
      </c>
      <c r="M143" s="381">
        <f t="shared" si="34"/>
        <v>28</v>
      </c>
      <c r="N143" s="381">
        <f t="shared" si="34"/>
        <v>23</v>
      </c>
      <c r="O143" s="381">
        <f t="shared" si="34"/>
        <v>19</v>
      </c>
      <c r="P143" s="381">
        <f t="shared" si="34"/>
        <v>11</v>
      </c>
      <c r="Q143" s="381">
        <f t="shared" si="34"/>
        <v>11</v>
      </c>
      <c r="R143" s="381">
        <f t="shared" si="34"/>
        <v>10</v>
      </c>
      <c r="S143" s="382">
        <f t="shared" si="32"/>
        <v>294</v>
      </c>
      <c r="T143" s="101"/>
      <c r="U143" s="101"/>
      <c r="V143" s="101"/>
      <c r="W143" s="101"/>
      <c r="X143" s="101"/>
      <c r="Y143" s="101"/>
      <c r="Z143" s="101"/>
    </row>
    <row r="144" spans="1:26" ht="12" customHeight="1">
      <c r="A144" s="222" t="s">
        <v>269</v>
      </c>
      <c r="B144" s="182">
        <v>30</v>
      </c>
      <c r="C144" s="182">
        <f t="shared" ref="C144:R144" si="35">C$64</f>
        <v>2</v>
      </c>
      <c r="D144" s="117">
        <f t="shared" si="35"/>
        <v>4</v>
      </c>
      <c r="E144" s="117">
        <f t="shared" si="35"/>
        <v>4</v>
      </c>
      <c r="F144" s="117">
        <f t="shared" si="35"/>
        <v>4</v>
      </c>
      <c r="G144" s="117">
        <f t="shared" si="35"/>
        <v>4</v>
      </c>
      <c r="H144" s="117">
        <f t="shared" si="35"/>
        <v>4</v>
      </c>
      <c r="I144" s="117">
        <f t="shared" si="35"/>
        <v>4</v>
      </c>
      <c r="J144" s="117">
        <f t="shared" si="35"/>
        <v>4</v>
      </c>
      <c r="K144" s="117">
        <f t="shared" si="35"/>
        <v>4</v>
      </c>
      <c r="L144" s="117">
        <f t="shared" si="35"/>
        <v>4</v>
      </c>
      <c r="M144" s="117">
        <f t="shared" si="35"/>
        <v>4</v>
      </c>
      <c r="N144" s="117">
        <f t="shared" si="35"/>
        <v>4</v>
      </c>
      <c r="O144" s="117">
        <f t="shared" si="35"/>
        <v>4</v>
      </c>
      <c r="P144" s="117">
        <f t="shared" si="35"/>
        <v>4</v>
      </c>
      <c r="Q144" s="117">
        <f t="shared" si="35"/>
        <v>2</v>
      </c>
      <c r="R144" s="117">
        <f t="shared" si="35"/>
        <v>2</v>
      </c>
      <c r="S144" s="222">
        <f t="shared" si="32"/>
        <v>58</v>
      </c>
      <c r="T144" s="101"/>
      <c r="U144" s="101"/>
      <c r="V144" s="101"/>
      <c r="W144" s="101"/>
      <c r="X144" s="101"/>
      <c r="Y144" s="101"/>
      <c r="Z144" s="101"/>
    </row>
    <row r="145" spans="1:26" ht="12" customHeight="1">
      <c r="A145" s="223" t="s">
        <v>270</v>
      </c>
      <c r="B145" s="126">
        <v>41</v>
      </c>
      <c r="C145" s="126"/>
      <c r="D145" s="101"/>
      <c r="E145" s="101"/>
      <c r="F145" s="101"/>
      <c r="G145" s="101"/>
      <c r="H145" s="101"/>
      <c r="I145" s="101"/>
      <c r="J145" s="101"/>
      <c r="K145" s="101"/>
      <c r="L145" s="101"/>
      <c r="M145" s="101"/>
      <c r="N145" s="101"/>
      <c r="O145" s="101"/>
      <c r="P145" s="101"/>
      <c r="Q145" s="101"/>
      <c r="R145" s="101"/>
      <c r="S145" s="223">
        <f t="shared" si="32"/>
        <v>0</v>
      </c>
      <c r="T145" s="101"/>
      <c r="U145" s="101"/>
      <c r="V145" s="101"/>
      <c r="W145" s="101"/>
      <c r="X145" s="101"/>
      <c r="Y145" s="101"/>
      <c r="Z145" s="101"/>
    </row>
    <row r="146" spans="1:26" ht="12" customHeight="1">
      <c r="A146" s="223" t="s">
        <v>288</v>
      </c>
      <c r="B146" s="126">
        <v>101</v>
      </c>
      <c r="C146" s="126">
        <f t="shared" ref="C146:R146" si="36">C$106</f>
        <v>2</v>
      </c>
      <c r="D146" s="101">
        <f t="shared" si="36"/>
        <v>2</v>
      </c>
      <c r="E146" s="101">
        <f t="shared" si="36"/>
        <v>1</v>
      </c>
      <c r="F146" s="101">
        <f t="shared" si="36"/>
        <v>3</v>
      </c>
      <c r="G146" s="101">
        <f t="shared" si="36"/>
        <v>1</v>
      </c>
      <c r="H146" s="101">
        <f t="shared" si="36"/>
        <v>2</v>
      </c>
      <c r="I146" s="101">
        <f t="shared" si="36"/>
        <v>2</v>
      </c>
      <c r="J146" s="101">
        <f t="shared" si="36"/>
        <v>2</v>
      </c>
      <c r="K146" s="101">
        <f t="shared" si="36"/>
        <v>2</v>
      </c>
      <c r="L146" s="101">
        <f t="shared" si="36"/>
        <v>2</v>
      </c>
      <c r="M146" s="101">
        <f t="shared" si="36"/>
        <v>2</v>
      </c>
      <c r="N146" s="101">
        <f t="shared" si="36"/>
        <v>2</v>
      </c>
      <c r="O146" s="101">
        <f t="shared" si="36"/>
        <v>2</v>
      </c>
      <c r="P146" s="101">
        <f t="shared" si="36"/>
        <v>2</v>
      </c>
      <c r="Q146" s="101">
        <f t="shared" si="36"/>
        <v>2</v>
      </c>
      <c r="R146" s="101">
        <f t="shared" si="36"/>
        <v>1</v>
      </c>
      <c r="S146" s="223">
        <f t="shared" si="32"/>
        <v>30</v>
      </c>
      <c r="T146" s="101"/>
      <c r="U146" s="101"/>
      <c r="V146" s="101"/>
      <c r="W146" s="101"/>
      <c r="X146" s="101"/>
      <c r="Y146" s="101"/>
      <c r="Z146" s="101"/>
    </row>
    <row r="147" spans="1:26" ht="12" customHeight="1">
      <c r="A147" s="223" t="s">
        <v>272</v>
      </c>
      <c r="B147" s="126">
        <v>150</v>
      </c>
      <c r="C147" s="126">
        <f t="shared" ref="C147:R147" si="37">C$155</f>
        <v>6</v>
      </c>
      <c r="D147" s="101">
        <f t="shared" si="37"/>
        <v>7</v>
      </c>
      <c r="E147" s="101">
        <f t="shared" si="37"/>
        <v>8</v>
      </c>
      <c r="F147" s="101">
        <f t="shared" si="37"/>
        <v>6</v>
      </c>
      <c r="G147" s="101">
        <f t="shared" si="37"/>
        <v>2</v>
      </c>
      <c r="H147" s="101">
        <f t="shared" si="37"/>
        <v>2</v>
      </c>
      <c r="I147" s="101">
        <f t="shared" si="37"/>
        <v>2</v>
      </c>
      <c r="J147" s="101">
        <f t="shared" si="37"/>
        <v>2</v>
      </c>
      <c r="K147" s="101">
        <f t="shared" si="37"/>
        <v>2</v>
      </c>
      <c r="L147" s="101">
        <f t="shared" si="37"/>
        <v>2</v>
      </c>
      <c r="M147" s="101">
        <f t="shared" si="37"/>
        <v>2</v>
      </c>
      <c r="N147" s="101">
        <f t="shared" si="37"/>
        <v>2</v>
      </c>
      <c r="O147" s="101">
        <f t="shared" si="37"/>
        <v>2</v>
      </c>
      <c r="P147" s="101">
        <f t="shared" si="37"/>
        <v>2</v>
      </c>
      <c r="Q147" s="101">
        <f t="shared" si="37"/>
        <v>2</v>
      </c>
      <c r="R147" s="101">
        <f t="shared" si="37"/>
        <v>2</v>
      </c>
      <c r="S147" s="223">
        <f t="shared" si="32"/>
        <v>51</v>
      </c>
      <c r="T147" s="101"/>
      <c r="U147" s="101"/>
      <c r="V147" s="101"/>
      <c r="W147" s="101"/>
      <c r="X147" s="101"/>
      <c r="Y147" s="101"/>
      <c r="Z147" s="101"/>
    </row>
    <row r="148" spans="1:26" ht="12" customHeight="1">
      <c r="A148" s="223" t="s">
        <v>289</v>
      </c>
      <c r="B148" s="126">
        <v>201</v>
      </c>
      <c r="C148" s="126"/>
      <c r="D148" s="101"/>
      <c r="E148" s="101"/>
      <c r="F148" s="101"/>
      <c r="G148" s="101"/>
      <c r="H148" s="101"/>
      <c r="I148" s="101"/>
      <c r="J148" s="101"/>
      <c r="K148" s="101"/>
      <c r="L148" s="101"/>
      <c r="M148" s="101"/>
      <c r="N148" s="101"/>
      <c r="O148" s="101"/>
      <c r="P148" s="101"/>
      <c r="Q148" s="101"/>
      <c r="R148" s="101"/>
      <c r="S148" s="223">
        <f t="shared" si="32"/>
        <v>0</v>
      </c>
      <c r="T148" s="101"/>
      <c r="U148" s="101"/>
      <c r="V148" s="101"/>
      <c r="W148" s="101"/>
      <c r="X148" s="101"/>
      <c r="Y148" s="101"/>
      <c r="Z148" s="101"/>
    </row>
    <row r="149" spans="1:26" ht="12" customHeight="1">
      <c r="A149" s="223"/>
      <c r="B149" s="126">
        <v>202</v>
      </c>
      <c r="C149" s="126">
        <f t="shared" ref="C149:R149" si="38">C$157</f>
        <v>4</v>
      </c>
      <c r="D149" s="101">
        <f t="shared" si="38"/>
        <v>10</v>
      </c>
      <c r="E149" s="101">
        <f t="shared" si="38"/>
        <v>12</v>
      </c>
      <c r="F149" s="101">
        <f t="shared" si="38"/>
        <v>12</v>
      </c>
      <c r="G149" s="101">
        <f t="shared" si="38"/>
        <v>12</v>
      </c>
      <c r="H149" s="101">
        <f t="shared" si="38"/>
        <v>12</v>
      </c>
      <c r="I149" s="101">
        <f t="shared" si="38"/>
        <v>7</v>
      </c>
      <c r="J149" s="101">
        <f t="shared" si="38"/>
        <v>6</v>
      </c>
      <c r="K149" s="101">
        <f t="shared" si="38"/>
        <v>6</v>
      </c>
      <c r="L149" s="101">
        <f t="shared" si="38"/>
        <v>6</v>
      </c>
      <c r="M149" s="101">
        <f t="shared" si="38"/>
        <v>6</v>
      </c>
      <c r="N149" s="101">
        <f t="shared" si="38"/>
        <v>6</v>
      </c>
      <c r="O149" s="101">
        <f t="shared" si="38"/>
        <v>5</v>
      </c>
      <c r="P149" s="101">
        <f t="shared" si="38"/>
        <v>4</v>
      </c>
      <c r="Q149" s="101">
        <f t="shared" si="38"/>
        <v>4</v>
      </c>
      <c r="R149" s="101">
        <f t="shared" si="38"/>
        <v>4</v>
      </c>
      <c r="S149" s="223">
        <f t="shared" si="32"/>
        <v>116</v>
      </c>
      <c r="T149" s="101"/>
      <c r="U149" s="101"/>
      <c r="V149" s="101"/>
      <c r="W149" s="101"/>
      <c r="X149" s="101"/>
      <c r="Y149" s="101"/>
      <c r="Z149" s="101"/>
    </row>
    <row r="150" spans="1:26" ht="12" customHeight="1">
      <c r="A150" s="223"/>
      <c r="B150" s="126">
        <v>237</v>
      </c>
      <c r="C150" s="126">
        <f t="shared" ref="C150:D150" si="39">C158</f>
        <v>2</v>
      </c>
      <c r="D150" s="101">
        <f t="shared" si="39"/>
        <v>4</v>
      </c>
      <c r="E150" s="101">
        <f>E158-1</f>
        <v>3</v>
      </c>
      <c r="F150" s="101">
        <f>F158+1</f>
        <v>4</v>
      </c>
      <c r="G150" s="101">
        <f>G158</f>
        <v>2</v>
      </c>
      <c r="H150" s="101"/>
      <c r="I150" s="101"/>
      <c r="J150" s="101"/>
      <c r="K150" s="101"/>
      <c r="L150" s="101">
        <f>L158</f>
        <v>2</v>
      </c>
      <c r="M150" s="101">
        <f>M158-1</f>
        <v>1</v>
      </c>
      <c r="N150" s="101">
        <f>N158+1</f>
        <v>4</v>
      </c>
      <c r="O150" s="101">
        <v>4</v>
      </c>
      <c r="P150" s="101">
        <v>2</v>
      </c>
      <c r="Q150" s="101"/>
      <c r="R150" s="101"/>
      <c r="S150" s="223">
        <f t="shared" si="32"/>
        <v>28</v>
      </c>
      <c r="T150" s="101"/>
      <c r="U150" s="101"/>
      <c r="V150" s="101"/>
      <c r="W150" s="101"/>
      <c r="X150" s="101"/>
      <c r="Y150" s="101"/>
      <c r="Z150" s="101"/>
    </row>
    <row r="151" spans="1:26" ht="12" customHeight="1">
      <c r="A151" s="224"/>
      <c r="B151" s="366" t="s">
        <v>183</v>
      </c>
      <c r="C151" s="366">
        <f t="shared" ref="C151:R151" si="40">SUM(C144:C150)</f>
        <v>16</v>
      </c>
      <c r="D151" s="381">
        <f t="shared" si="40"/>
        <v>27</v>
      </c>
      <c r="E151" s="381">
        <f t="shared" si="40"/>
        <v>28</v>
      </c>
      <c r="F151" s="381">
        <f t="shared" si="40"/>
        <v>29</v>
      </c>
      <c r="G151" s="381">
        <f t="shared" si="40"/>
        <v>21</v>
      </c>
      <c r="H151" s="381">
        <f t="shared" si="40"/>
        <v>20</v>
      </c>
      <c r="I151" s="381">
        <f t="shared" si="40"/>
        <v>15</v>
      </c>
      <c r="J151" s="381">
        <f t="shared" si="40"/>
        <v>14</v>
      </c>
      <c r="K151" s="381">
        <f t="shared" si="40"/>
        <v>14</v>
      </c>
      <c r="L151" s="381">
        <f t="shared" si="40"/>
        <v>16</v>
      </c>
      <c r="M151" s="381">
        <f t="shared" si="40"/>
        <v>15</v>
      </c>
      <c r="N151" s="381">
        <f t="shared" si="40"/>
        <v>18</v>
      </c>
      <c r="O151" s="381">
        <f t="shared" si="40"/>
        <v>17</v>
      </c>
      <c r="P151" s="381">
        <f t="shared" si="40"/>
        <v>14</v>
      </c>
      <c r="Q151" s="381">
        <f t="shared" si="40"/>
        <v>10</v>
      </c>
      <c r="R151" s="381">
        <f t="shared" si="40"/>
        <v>9</v>
      </c>
      <c r="S151" s="382">
        <f t="shared" si="32"/>
        <v>283</v>
      </c>
      <c r="T151" s="101"/>
      <c r="U151" s="101"/>
      <c r="V151" s="101"/>
      <c r="W151" s="101"/>
      <c r="X151" s="101"/>
      <c r="Y151" s="101"/>
      <c r="Z151" s="101"/>
    </row>
    <row r="152" spans="1:26" ht="12" customHeight="1">
      <c r="A152" s="222" t="s">
        <v>274</v>
      </c>
      <c r="B152" s="182">
        <v>30</v>
      </c>
      <c r="C152" s="182">
        <f t="shared" ref="C152:R152" si="41">C$64</f>
        <v>2</v>
      </c>
      <c r="D152" s="117">
        <f t="shared" si="41"/>
        <v>4</v>
      </c>
      <c r="E152" s="117">
        <f t="shared" si="41"/>
        <v>4</v>
      </c>
      <c r="F152" s="117">
        <f t="shared" si="41"/>
        <v>4</v>
      </c>
      <c r="G152" s="117">
        <f t="shared" si="41"/>
        <v>4</v>
      </c>
      <c r="H152" s="117">
        <f t="shared" si="41"/>
        <v>4</v>
      </c>
      <c r="I152" s="117">
        <f t="shared" si="41"/>
        <v>4</v>
      </c>
      <c r="J152" s="117">
        <f t="shared" si="41"/>
        <v>4</v>
      </c>
      <c r="K152" s="117">
        <f t="shared" si="41"/>
        <v>4</v>
      </c>
      <c r="L152" s="117">
        <f t="shared" si="41"/>
        <v>4</v>
      </c>
      <c r="M152" s="117">
        <f t="shared" si="41"/>
        <v>4</v>
      </c>
      <c r="N152" s="117">
        <f t="shared" si="41"/>
        <v>4</v>
      </c>
      <c r="O152" s="117">
        <f t="shared" si="41"/>
        <v>4</v>
      </c>
      <c r="P152" s="117">
        <f t="shared" si="41"/>
        <v>4</v>
      </c>
      <c r="Q152" s="117">
        <f t="shared" si="41"/>
        <v>2</v>
      </c>
      <c r="R152" s="117">
        <f t="shared" si="41"/>
        <v>2</v>
      </c>
      <c r="S152" s="222">
        <f t="shared" si="32"/>
        <v>58</v>
      </c>
      <c r="T152" s="101"/>
      <c r="U152" s="101"/>
      <c r="V152" s="101"/>
      <c r="W152" s="101"/>
      <c r="X152" s="101"/>
      <c r="Y152" s="101"/>
      <c r="Z152" s="101"/>
    </row>
    <row r="153" spans="1:26" ht="12" customHeight="1">
      <c r="A153" s="223" t="s">
        <v>270</v>
      </c>
      <c r="B153" s="126">
        <v>41</v>
      </c>
      <c r="C153" s="126"/>
      <c r="D153" s="101"/>
      <c r="E153" s="101"/>
      <c r="F153" s="101"/>
      <c r="G153" s="101"/>
      <c r="H153" s="101"/>
      <c r="I153" s="101"/>
      <c r="J153" s="101"/>
      <c r="K153" s="101"/>
      <c r="L153" s="101"/>
      <c r="M153" s="101"/>
      <c r="N153" s="101"/>
      <c r="O153" s="101"/>
      <c r="P153" s="101"/>
      <c r="Q153" s="101"/>
      <c r="R153" s="101"/>
      <c r="S153" s="223">
        <f t="shared" si="32"/>
        <v>0</v>
      </c>
      <c r="T153" s="101"/>
      <c r="U153" s="101"/>
      <c r="V153" s="101"/>
      <c r="W153" s="101"/>
      <c r="X153" s="101"/>
      <c r="Y153" s="101"/>
      <c r="Z153" s="101"/>
    </row>
    <row r="154" spans="1:26" ht="12" customHeight="1">
      <c r="A154" s="223" t="s">
        <v>288</v>
      </c>
      <c r="B154" s="126">
        <v>101</v>
      </c>
      <c r="C154" s="126">
        <f t="shared" ref="C154:R154" si="42">C$106</f>
        <v>2</v>
      </c>
      <c r="D154" s="101">
        <f t="shared" si="42"/>
        <v>2</v>
      </c>
      <c r="E154" s="101">
        <f t="shared" si="42"/>
        <v>1</v>
      </c>
      <c r="F154" s="101">
        <f t="shared" si="42"/>
        <v>3</v>
      </c>
      <c r="G154" s="101">
        <f t="shared" si="42"/>
        <v>1</v>
      </c>
      <c r="H154" s="101">
        <f t="shared" si="42"/>
        <v>2</v>
      </c>
      <c r="I154" s="101">
        <f t="shared" si="42"/>
        <v>2</v>
      </c>
      <c r="J154" s="101">
        <f t="shared" si="42"/>
        <v>2</v>
      </c>
      <c r="K154" s="101">
        <f t="shared" si="42"/>
        <v>2</v>
      </c>
      <c r="L154" s="101">
        <f t="shared" si="42"/>
        <v>2</v>
      </c>
      <c r="M154" s="101">
        <f t="shared" si="42"/>
        <v>2</v>
      </c>
      <c r="N154" s="101">
        <f t="shared" si="42"/>
        <v>2</v>
      </c>
      <c r="O154" s="101">
        <f t="shared" si="42"/>
        <v>2</v>
      </c>
      <c r="P154" s="101">
        <f t="shared" si="42"/>
        <v>2</v>
      </c>
      <c r="Q154" s="101">
        <f t="shared" si="42"/>
        <v>2</v>
      </c>
      <c r="R154" s="101">
        <f t="shared" si="42"/>
        <v>1</v>
      </c>
      <c r="S154" s="223">
        <f t="shared" si="32"/>
        <v>30</v>
      </c>
      <c r="T154" s="101"/>
      <c r="U154" s="101"/>
      <c r="V154" s="101"/>
      <c r="W154" s="101"/>
      <c r="X154" s="101"/>
      <c r="Y154" s="101"/>
      <c r="Z154" s="101"/>
    </row>
    <row r="155" spans="1:26" ht="12" customHeight="1">
      <c r="A155" s="223" t="s">
        <v>272</v>
      </c>
      <c r="B155" s="126">
        <v>150</v>
      </c>
      <c r="C155" s="385">
        <v>6</v>
      </c>
      <c r="D155" s="386">
        <v>7</v>
      </c>
      <c r="E155" s="386">
        <v>8</v>
      </c>
      <c r="F155" s="386">
        <v>6</v>
      </c>
      <c r="G155" s="386">
        <v>2</v>
      </c>
      <c r="H155" s="386">
        <v>2</v>
      </c>
      <c r="I155" s="386">
        <v>2</v>
      </c>
      <c r="J155" s="386">
        <v>2</v>
      </c>
      <c r="K155" s="386">
        <v>2</v>
      </c>
      <c r="L155" s="386">
        <v>2</v>
      </c>
      <c r="M155" s="386">
        <v>2</v>
      </c>
      <c r="N155" s="386">
        <v>2</v>
      </c>
      <c r="O155" s="386">
        <v>2</v>
      </c>
      <c r="P155" s="386">
        <v>2</v>
      </c>
      <c r="Q155" s="386">
        <v>2</v>
      </c>
      <c r="R155" s="386">
        <v>2</v>
      </c>
      <c r="S155" s="223">
        <f t="shared" si="32"/>
        <v>51</v>
      </c>
      <c r="T155" s="101"/>
      <c r="U155" s="101"/>
      <c r="V155" s="101"/>
      <c r="W155" s="101"/>
      <c r="X155" s="101"/>
      <c r="Y155" s="101"/>
      <c r="Z155" s="101"/>
    </row>
    <row r="156" spans="1:26" ht="12" customHeight="1">
      <c r="A156" s="223" t="s">
        <v>290</v>
      </c>
      <c r="B156" s="126">
        <v>201</v>
      </c>
      <c r="C156" s="126"/>
      <c r="D156" s="101"/>
      <c r="E156" s="101"/>
      <c r="F156" s="101"/>
      <c r="G156" s="101"/>
      <c r="H156" s="101"/>
      <c r="I156" s="101"/>
      <c r="J156" s="101"/>
      <c r="K156" s="101"/>
      <c r="L156" s="101"/>
      <c r="M156" s="101"/>
      <c r="N156" s="101"/>
      <c r="O156" s="101"/>
      <c r="P156" s="101"/>
      <c r="Q156" s="101"/>
      <c r="R156" s="101"/>
      <c r="S156" s="223">
        <f t="shared" si="32"/>
        <v>0</v>
      </c>
      <c r="T156" s="101"/>
      <c r="U156" s="101"/>
      <c r="V156" s="101"/>
      <c r="W156" s="101"/>
      <c r="X156" s="101"/>
      <c r="Y156" s="101"/>
      <c r="Z156" s="101"/>
    </row>
    <row r="157" spans="1:26" ht="12" customHeight="1">
      <c r="A157" s="223"/>
      <c r="B157" s="126">
        <v>202</v>
      </c>
      <c r="C157" s="385">
        <v>4</v>
      </c>
      <c r="D157" s="386">
        <v>10</v>
      </c>
      <c r="E157" s="386">
        <v>12</v>
      </c>
      <c r="F157" s="386">
        <v>12</v>
      </c>
      <c r="G157" s="386">
        <v>12</v>
      </c>
      <c r="H157" s="386">
        <v>12</v>
      </c>
      <c r="I157" s="386">
        <v>7</v>
      </c>
      <c r="J157" s="386">
        <v>6</v>
      </c>
      <c r="K157" s="386">
        <v>6</v>
      </c>
      <c r="L157" s="386">
        <v>6</v>
      </c>
      <c r="M157" s="386">
        <v>6</v>
      </c>
      <c r="N157" s="386">
        <v>6</v>
      </c>
      <c r="O157" s="386">
        <v>5</v>
      </c>
      <c r="P157" s="386">
        <v>4</v>
      </c>
      <c r="Q157" s="386">
        <v>4</v>
      </c>
      <c r="R157" s="386">
        <v>4</v>
      </c>
      <c r="S157" s="223">
        <f t="shared" si="32"/>
        <v>116</v>
      </c>
      <c r="T157" s="101"/>
      <c r="U157" s="101"/>
      <c r="V157" s="101"/>
      <c r="W157" s="101"/>
      <c r="X157" s="101"/>
      <c r="Y157" s="101"/>
      <c r="Z157" s="101"/>
    </row>
    <row r="158" spans="1:26" ht="12" customHeight="1">
      <c r="A158" s="223"/>
      <c r="B158" s="126">
        <v>237</v>
      </c>
      <c r="C158" s="385">
        <v>2</v>
      </c>
      <c r="D158" s="386">
        <v>4</v>
      </c>
      <c r="E158" s="386">
        <v>4</v>
      </c>
      <c r="F158" s="386">
        <v>3</v>
      </c>
      <c r="G158" s="386">
        <v>2</v>
      </c>
      <c r="H158" s="386"/>
      <c r="I158" s="386"/>
      <c r="J158" s="386"/>
      <c r="K158" s="386"/>
      <c r="L158" s="386">
        <v>2</v>
      </c>
      <c r="M158" s="386">
        <v>2</v>
      </c>
      <c r="N158" s="386">
        <v>3</v>
      </c>
      <c r="O158" s="386">
        <v>4</v>
      </c>
      <c r="P158" s="386">
        <v>2</v>
      </c>
      <c r="Q158" s="386"/>
      <c r="R158" s="386"/>
      <c r="S158" s="223">
        <f t="shared" si="32"/>
        <v>28</v>
      </c>
      <c r="T158" s="101"/>
      <c r="U158" s="101"/>
      <c r="V158" s="101"/>
      <c r="W158" s="101"/>
      <c r="X158" s="101"/>
      <c r="Y158" s="101"/>
      <c r="Z158" s="101"/>
    </row>
    <row r="159" spans="1:26" ht="12" customHeight="1">
      <c r="A159" s="224"/>
      <c r="B159" s="366" t="s">
        <v>183</v>
      </c>
      <c r="C159" s="366">
        <f t="shared" ref="C159:R159" si="43">SUM(C152:C158)</f>
        <v>16</v>
      </c>
      <c r="D159" s="381">
        <f t="shared" si="43"/>
        <v>27</v>
      </c>
      <c r="E159" s="381">
        <f t="shared" si="43"/>
        <v>29</v>
      </c>
      <c r="F159" s="381">
        <f t="shared" si="43"/>
        <v>28</v>
      </c>
      <c r="G159" s="381">
        <f t="shared" si="43"/>
        <v>21</v>
      </c>
      <c r="H159" s="381">
        <f t="shared" si="43"/>
        <v>20</v>
      </c>
      <c r="I159" s="381">
        <f t="shared" si="43"/>
        <v>15</v>
      </c>
      <c r="J159" s="381">
        <f t="shared" si="43"/>
        <v>14</v>
      </c>
      <c r="K159" s="381">
        <f t="shared" si="43"/>
        <v>14</v>
      </c>
      <c r="L159" s="381">
        <f t="shared" si="43"/>
        <v>16</v>
      </c>
      <c r="M159" s="381">
        <f t="shared" si="43"/>
        <v>16</v>
      </c>
      <c r="N159" s="381">
        <f t="shared" si="43"/>
        <v>17</v>
      </c>
      <c r="O159" s="381">
        <f t="shared" si="43"/>
        <v>17</v>
      </c>
      <c r="P159" s="381">
        <f t="shared" si="43"/>
        <v>14</v>
      </c>
      <c r="Q159" s="381">
        <f t="shared" si="43"/>
        <v>10</v>
      </c>
      <c r="R159" s="381">
        <f t="shared" si="43"/>
        <v>9</v>
      </c>
      <c r="S159" s="382">
        <f t="shared" si="32"/>
        <v>283</v>
      </c>
      <c r="T159" s="101"/>
      <c r="U159" s="101"/>
      <c r="V159" s="101"/>
      <c r="W159" s="101"/>
      <c r="X159" s="101"/>
      <c r="Y159" s="101"/>
      <c r="Z159" s="101"/>
    </row>
    <row r="160" spans="1:26" ht="12" customHeight="1">
      <c r="A160" s="222" t="s">
        <v>277</v>
      </c>
      <c r="B160" s="182">
        <v>30</v>
      </c>
      <c r="C160" s="182">
        <f t="shared" ref="C160:R160" si="44">C$136</f>
        <v>3</v>
      </c>
      <c r="D160" s="117">
        <f t="shared" si="44"/>
        <v>4</v>
      </c>
      <c r="E160" s="117">
        <f t="shared" si="44"/>
        <v>4</v>
      </c>
      <c r="F160" s="117">
        <f t="shared" si="44"/>
        <v>4</v>
      </c>
      <c r="G160" s="117">
        <f t="shared" si="44"/>
        <v>4</v>
      </c>
      <c r="H160" s="117">
        <f t="shared" si="44"/>
        <v>4</v>
      </c>
      <c r="I160" s="117">
        <f t="shared" si="44"/>
        <v>4</v>
      </c>
      <c r="J160" s="117">
        <f t="shared" si="44"/>
        <v>4</v>
      </c>
      <c r="K160" s="117">
        <f t="shared" si="44"/>
        <v>5</v>
      </c>
      <c r="L160" s="117">
        <f t="shared" si="44"/>
        <v>4</v>
      </c>
      <c r="M160" s="117">
        <f t="shared" si="44"/>
        <v>4</v>
      </c>
      <c r="N160" s="117">
        <f t="shared" si="44"/>
        <v>4</v>
      </c>
      <c r="O160" s="117">
        <f t="shared" si="44"/>
        <v>4</v>
      </c>
      <c r="P160" s="117">
        <f t="shared" si="44"/>
        <v>2</v>
      </c>
      <c r="Q160" s="117">
        <f t="shared" si="44"/>
        <v>2</v>
      </c>
      <c r="R160" s="117">
        <f t="shared" si="44"/>
        <v>2</v>
      </c>
      <c r="S160" s="222">
        <f t="shared" si="32"/>
        <v>58</v>
      </c>
      <c r="T160" s="101"/>
      <c r="U160" s="101"/>
      <c r="V160" s="101"/>
      <c r="W160" s="101"/>
      <c r="X160" s="101"/>
      <c r="Y160" s="101"/>
      <c r="Z160" s="101"/>
    </row>
    <row r="161" spans="1:26" ht="12" customHeight="1">
      <c r="A161" s="223" t="s">
        <v>270</v>
      </c>
      <c r="B161" s="126">
        <v>41</v>
      </c>
      <c r="C161" s="126"/>
      <c r="D161" s="101"/>
      <c r="E161" s="101"/>
      <c r="F161" s="101"/>
      <c r="G161" s="101"/>
      <c r="H161" s="101"/>
      <c r="I161" s="101"/>
      <c r="J161" s="101"/>
      <c r="K161" s="101"/>
      <c r="L161" s="101"/>
      <c r="M161" s="101"/>
      <c r="N161" s="101"/>
      <c r="O161" s="101"/>
      <c r="P161" s="101"/>
      <c r="Q161" s="101"/>
      <c r="R161" s="101"/>
      <c r="S161" s="223">
        <f t="shared" si="32"/>
        <v>0</v>
      </c>
      <c r="T161" s="101"/>
      <c r="U161" s="101"/>
      <c r="V161" s="101"/>
      <c r="W161" s="101"/>
      <c r="X161" s="101"/>
      <c r="Y161" s="101"/>
      <c r="Z161" s="101"/>
    </row>
    <row r="162" spans="1:26" ht="12" customHeight="1">
      <c r="A162" s="223" t="s">
        <v>288</v>
      </c>
      <c r="B162" s="126">
        <v>101</v>
      </c>
      <c r="C162" s="126">
        <f t="shared" ref="C162:R162" si="45">C$138</f>
        <v>3</v>
      </c>
      <c r="D162" s="101">
        <f t="shared" si="45"/>
        <v>2</v>
      </c>
      <c r="E162" s="101">
        <f t="shared" si="45"/>
        <v>2</v>
      </c>
      <c r="F162" s="101">
        <f t="shared" si="45"/>
        <v>2</v>
      </c>
      <c r="G162" s="101">
        <f t="shared" si="45"/>
        <v>2</v>
      </c>
      <c r="H162" s="101">
        <f t="shared" si="45"/>
        <v>2</v>
      </c>
      <c r="I162" s="101">
        <f t="shared" si="45"/>
        <v>2</v>
      </c>
      <c r="J162" s="101">
        <f t="shared" si="45"/>
        <v>2</v>
      </c>
      <c r="K162" s="101">
        <f t="shared" si="45"/>
        <v>2</v>
      </c>
      <c r="L162" s="101">
        <f t="shared" si="45"/>
        <v>2</v>
      </c>
      <c r="M162" s="101">
        <f t="shared" si="45"/>
        <v>2</v>
      </c>
      <c r="N162" s="101">
        <f t="shared" si="45"/>
        <v>2</v>
      </c>
      <c r="O162" s="101">
        <f t="shared" si="45"/>
        <v>3</v>
      </c>
      <c r="P162" s="101">
        <f t="shared" si="45"/>
        <v>1</v>
      </c>
      <c r="Q162" s="101">
        <f t="shared" si="45"/>
        <v>1</v>
      </c>
      <c r="R162" s="101">
        <f t="shared" si="45"/>
        <v>1</v>
      </c>
      <c r="S162" s="223">
        <f t="shared" si="32"/>
        <v>31</v>
      </c>
      <c r="T162" s="101"/>
      <c r="U162" s="101"/>
      <c r="V162" s="101"/>
      <c r="W162" s="101"/>
      <c r="X162" s="101"/>
      <c r="Y162" s="101"/>
      <c r="Z162" s="101"/>
    </row>
    <row r="163" spans="1:26" ht="12" customHeight="1">
      <c r="A163" s="223" t="s">
        <v>272</v>
      </c>
      <c r="B163" s="126">
        <v>150</v>
      </c>
      <c r="C163" s="126">
        <f t="shared" ref="C163:R163" si="46">C139</f>
        <v>2</v>
      </c>
      <c r="D163" s="101">
        <f t="shared" si="46"/>
        <v>2</v>
      </c>
      <c r="E163" s="101">
        <f t="shared" si="46"/>
        <v>2</v>
      </c>
      <c r="F163" s="101">
        <f t="shared" si="46"/>
        <v>2</v>
      </c>
      <c r="G163" s="101">
        <f t="shared" si="46"/>
        <v>2</v>
      </c>
      <c r="H163" s="101">
        <f t="shared" si="46"/>
        <v>2</v>
      </c>
      <c r="I163" s="101">
        <f t="shared" si="46"/>
        <v>2</v>
      </c>
      <c r="J163" s="101">
        <f t="shared" si="46"/>
        <v>2</v>
      </c>
      <c r="K163" s="101">
        <f t="shared" si="46"/>
        <v>4</v>
      </c>
      <c r="L163" s="101">
        <f t="shared" si="46"/>
        <v>8</v>
      </c>
      <c r="M163" s="101">
        <f t="shared" si="46"/>
        <v>8</v>
      </c>
      <c r="N163" s="101">
        <f t="shared" si="46"/>
        <v>5</v>
      </c>
      <c r="O163" s="101">
        <f t="shared" si="46"/>
        <v>2</v>
      </c>
      <c r="P163" s="101">
        <f t="shared" si="46"/>
        <v>2</v>
      </c>
      <c r="Q163" s="101">
        <f t="shared" si="46"/>
        <v>2</v>
      </c>
      <c r="R163" s="101">
        <f t="shared" si="46"/>
        <v>1</v>
      </c>
      <c r="S163" s="223">
        <f t="shared" si="32"/>
        <v>48</v>
      </c>
      <c r="T163" s="101"/>
      <c r="U163" s="101"/>
      <c r="V163" s="101"/>
      <c r="W163" s="101"/>
      <c r="X163" s="101"/>
      <c r="Y163" s="101"/>
      <c r="Z163" s="101"/>
    </row>
    <row r="164" spans="1:26" ht="12" customHeight="1">
      <c r="A164" s="223" t="s">
        <v>290</v>
      </c>
      <c r="B164" s="126">
        <v>201</v>
      </c>
      <c r="C164" s="126">
        <f t="shared" ref="C164:R164" si="47">C$124</f>
        <v>4</v>
      </c>
      <c r="D164" s="101">
        <f t="shared" si="47"/>
        <v>4</v>
      </c>
      <c r="E164" s="101">
        <f t="shared" si="47"/>
        <v>6</v>
      </c>
      <c r="F164" s="101">
        <f t="shared" si="47"/>
        <v>6</v>
      </c>
      <c r="G164" s="101">
        <f t="shared" si="47"/>
        <v>6</v>
      </c>
      <c r="H164" s="101">
        <f t="shared" si="47"/>
        <v>6</v>
      </c>
      <c r="I164" s="101">
        <f t="shared" si="47"/>
        <v>6</v>
      </c>
      <c r="J164" s="101">
        <f t="shared" si="47"/>
        <v>6</v>
      </c>
      <c r="K164" s="101">
        <f t="shared" si="47"/>
        <v>6</v>
      </c>
      <c r="L164" s="101">
        <f t="shared" si="47"/>
        <v>6</v>
      </c>
      <c r="M164" s="101">
        <f t="shared" si="47"/>
        <v>6</v>
      </c>
      <c r="N164" s="101">
        <f t="shared" si="47"/>
        <v>6</v>
      </c>
      <c r="O164" s="101">
        <f t="shared" si="47"/>
        <v>6</v>
      </c>
      <c r="P164" s="101">
        <f t="shared" si="47"/>
        <v>4</v>
      </c>
      <c r="Q164" s="101">
        <f t="shared" si="47"/>
        <v>4</v>
      </c>
      <c r="R164" s="101">
        <f t="shared" si="47"/>
        <v>4</v>
      </c>
      <c r="S164" s="223">
        <f t="shared" si="32"/>
        <v>86</v>
      </c>
      <c r="T164" s="101"/>
      <c r="U164" s="101"/>
      <c r="V164" s="101"/>
      <c r="W164" s="101"/>
      <c r="X164" s="101"/>
      <c r="Y164" s="101"/>
      <c r="Z164" s="101"/>
    </row>
    <row r="165" spans="1:26" ht="12" customHeight="1">
      <c r="A165" s="223"/>
      <c r="B165" s="126">
        <v>202</v>
      </c>
      <c r="C165" s="126"/>
      <c r="D165" s="101"/>
      <c r="E165" s="101"/>
      <c r="F165" s="101"/>
      <c r="G165" s="101"/>
      <c r="H165" s="101"/>
      <c r="I165" s="101"/>
      <c r="J165" s="101"/>
      <c r="K165" s="101"/>
      <c r="L165" s="101"/>
      <c r="M165" s="101"/>
      <c r="N165" s="101"/>
      <c r="O165" s="101"/>
      <c r="P165" s="101"/>
      <c r="Q165" s="101"/>
      <c r="R165" s="101"/>
      <c r="S165" s="223">
        <f t="shared" si="32"/>
        <v>0</v>
      </c>
      <c r="T165" s="101"/>
      <c r="U165" s="101"/>
      <c r="V165" s="101"/>
      <c r="W165" s="101"/>
      <c r="X165" s="101"/>
      <c r="Y165" s="101"/>
      <c r="Z165" s="101"/>
    </row>
    <row r="166" spans="1:26" ht="12" customHeight="1">
      <c r="A166" s="223"/>
      <c r="B166" s="126">
        <v>237</v>
      </c>
      <c r="C166" s="126"/>
      <c r="D166" s="101"/>
      <c r="E166" s="101"/>
      <c r="F166" s="101"/>
      <c r="G166" s="101"/>
      <c r="H166" s="101"/>
      <c r="I166" s="101"/>
      <c r="J166" s="101"/>
      <c r="K166" s="101"/>
      <c r="L166" s="101"/>
      <c r="M166" s="101"/>
      <c r="N166" s="101"/>
      <c r="O166" s="101"/>
      <c r="P166" s="101"/>
      <c r="Q166" s="101"/>
      <c r="R166" s="101"/>
      <c r="S166" s="223">
        <f t="shared" si="32"/>
        <v>0</v>
      </c>
      <c r="T166" s="101"/>
      <c r="U166" s="101"/>
      <c r="V166" s="101"/>
      <c r="W166" s="101"/>
      <c r="X166" s="101"/>
      <c r="Y166" s="101"/>
      <c r="Z166" s="101"/>
    </row>
    <row r="167" spans="1:26" ht="12" customHeight="1">
      <c r="A167" s="224"/>
      <c r="B167" s="366" t="s">
        <v>183</v>
      </c>
      <c r="C167" s="366">
        <f t="shared" ref="C167:R167" si="48">SUM(C160:C166)</f>
        <v>12</v>
      </c>
      <c r="D167" s="381">
        <f t="shared" si="48"/>
        <v>12</v>
      </c>
      <c r="E167" s="381">
        <f t="shared" si="48"/>
        <v>14</v>
      </c>
      <c r="F167" s="381">
        <f t="shared" si="48"/>
        <v>14</v>
      </c>
      <c r="G167" s="381">
        <f t="shared" si="48"/>
        <v>14</v>
      </c>
      <c r="H167" s="381">
        <f t="shared" si="48"/>
        <v>14</v>
      </c>
      <c r="I167" s="381">
        <f t="shared" si="48"/>
        <v>14</v>
      </c>
      <c r="J167" s="381">
        <f t="shared" si="48"/>
        <v>14</v>
      </c>
      <c r="K167" s="381">
        <f t="shared" si="48"/>
        <v>17</v>
      </c>
      <c r="L167" s="381">
        <f t="shared" si="48"/>
        <v>20</v>
      </c>
      <c r="M167" s="381">
        <f t="shared" si="48"/>
        <v>20</v>
      </c>
      <c r="N167" s="381">
        <f t="shared" si="48"/>
        <v>17</v>
      </c>
      <c r="O167" s="381">
        <f t="shared" si="48"/>
        <v>15</v>
      </c>
      <c r="P167" s="381">
        <f t="shared" si="48"/>
        <v>9</v>
      </c>
      <c r="Q167" s="381">
        <f t="shared" si="48"/>
        <v>9</v>
      </c>
      <c r="R167" s="381">
        <f t="shared" si="48"/>
        <v>8</v>
      </c>
      <c r="S167" s="382">
        <f t="shared" si="32"/>
        <v>223</v>
      </c>
      <c r="T167" s="101"/>
      <c r="U167" s="101"/>
      <c r="V167" s="101"/>
      <c r="W167" s="101"/>
      <c r="X167" s="101"/>
      <c r="Y167" s="101"/>
      <c r="Z167" s="101"/>
    </row>
    <row r="168" spans="1:26" ht="12" customHeight="1">
      <c r="A168" s="222" t="s">
        <v>277</v>
      </c>
      <c r="B168" s="182">
        <v>3</v>
      </c>
      <c r="C168" s="383">
        <v>4</v>
      </c>
      <c r="D168" s="384">
        <v>5</v>
      </c>
      <c r="E168" s="384">
        <v>5</v>
      </c>
      <c r="F168" s="384">
        <v>5</v>
      </c>
      <c r="G168" s="384">
        <v>5</v>
      </c>
      <c r="H168" s="384">
        <v>5</v>
      </c>
      <c r="I168" s="384">
        <v>5</v>
      </c>
      <c r="J168" s="384">
        <v>5</v>
      </c>
      <c r="K168" s="384">
        <v>5</v>
      </c>
      <c r="L168" s="384">
        <v>5</v>
      </c>
      <c r="M168" s="384">
        <v>5</v>
      </c>
      <c r="N168" s="384">
        <v>5</v>
      </c>
      <c r="O168" s="384">
        <v>4</v>
      </c>
      <c r="P168" s="384">
        <v>4</v>
      </c>
      <c r="Q168" s="384">
        <v>2</v>
      </c>
      <c r="R168" s="384">
        <v>2</v>
      </c>
      <c r="S168" s="222">
        <f t="shared" si="32"/>
        <v>71</v>
      </c>
      <c r="T168" s="101"/>
      <c r="U168" s="101"/>
      <c r="V168" s="101"/>
      <c r="W168" s="101"/>
      <c r="X168" s="101"/>
      <c r="Y168" s="101"/>
      <c r="Z168" s="101"/>
    </row>
    <row r="169" spans="1:26" ht="12" customHeight="1">
      <c r="A169" s="223" t="s">
        <v>270</v>
      </c>
      <c r="B169" s="126"/>
      <c r="C169" s="126"/>
      <c r="D169" s="101"/>
      <c r="E169" s="101"/>
      <c r="F169" s="101"/>
      <c r="G169" s="101"/>
      <c r="H169" s="101"/>
      <c r="I169" s="101"/>
      <c r="J169" s="101"/>
      <c r="K169" s="101"/>
      <c r="L169" s="101"/>
      <c r="M169" s="101"/>
      <c r="N169" s="101"/>
      <c r="O169" s="101"/>
      <c r="P169" s="101"/>
      <c r="Q169" s="101"/>
      <c r="R169" s="101"/>
      <c r="S169" s="223">
        <f t="shared" si="32"/>
        <v>0</v>
      </c>
      <c r="T169" s="101"/>
      <c r="U169" s="101"/>
      <c r="V169" s="101"/>
      <c r="W169" s="101"/>
      <c r="X169" s="101"/>
      <c r="Y169" s="101"/>
      <c r="Z169" s="101"/>
    </row>
    <row r="170" spans="1:26" ht="12" customHeight="1">
      <c r="A170" s="223" t="s">
        <v>291</v>
      </c>
      <c r="B170" s="126"/>
      <c r="C170" s="126"/>
      <c r="D170" s="101"/>
      <c r="E170" s="101"/>
      <c r="F170" s="101"/>
      <c r="G170" s="101"/>
      <c r="H170" s="101"/>
      <c r="I170" s="101"/>
      <c r="J170" s="101"/>
      <c r="K170" s="101"/>
      <c r="L170" s="101"/>
      <c r="M170" s="101"/>
      <c r="N170" s="101"/>
      <c r="O170" s="101"/>
      <c r="P170" s="101"/>
      <c r="Q170" s="101"/>
      <c r="R170" s="101"/>
      <c r="S170" s="223">
        <f t="shared" si="32"/>
        <v>0</v>
      </c>
      <c r="T170" s="101"/>
      <c r="U170" s="101"/>
      <c r="V170" s="101"/>
      <c r="W170" s="101"/>
      <c r="X170" s="101"/>
      <c r="Y170" s="101"/>
      <c r="Z170" s="101"/>
    </row>
    <row r="171" spans="1:26" ht="12" customHeight="1">
      <c r="A171" s="223" t="s">
        <v>272</v>
      </c>
      <c r="B171" s="126"/>
      <c r="C171" s="126"/>
      <c r="D171" s="101"/>
      <c r="E171" s="101"/>
      <c r="F171" s="101"/>
      <c r="G171" s="101"/>
      <c r="H171" s="101"/>
      <c r="I171" s="101"/>
      <c r="J171" s="101"/>
      <c r="K171" s="101"/>
      <c r="L171" s="101"/>
      <c r="M171" s="101"/>
      <c r="N171" s="101"/>
      <c r="O171" s="101"/>
      <c r="P171" s="101"/>
      <c r="Q171" s="101"/>
      <c r="R171" s="101"/>
      <c r="S171" s="223">
        <f t="shared" si="32"/>
        <v>0</v>
      </c>
      <c r="T171" s="101"/>
      <c r="U171" s="101"/>
      <c r="V171" s="101"/>
      <c r="W171" s="101"/>
      <c r="X171" s="101"/>
      <c r="Y171" s="101"/>
      <c r="Z171" s="101"/>
    </row>
    <row r="172" spans="1:26" ht="12" customHeight="1">
      <c r="A172" s="223" t="s">
        <v>292</v>
      </c>
      <c r="B172" s="126"/>
      <c r="C172" s="126"/>
      <c r="D172" s="101"/>
      <c r="E172" s="101"/>
      <c r="F172" s="101"/>
      <c r="G172" s="101"/>
      <c r="H172" s="101"/>
      <c r="I172" s="101"/>
      <c r="J172" s="101"/>
      <c r="K172" s="101"/>
      <c r="L172" s="101"/>
      <c r="M172" s="101"/>
      <c r="N172" s="101"/>
      <c r="O172" s="101"/>
      <c r="P172" s="101"/>
      <c r="Q172" s="101"/>
      <c r="R172" s="101"/>
      <c r="S172" s="223">
        <f t="shared" si="32"/>
        <v>0</v>
      </c>
      <c r="T172" s="101"/>
      <c r="U172" s="101"/>
      <c r="V172" s="101"/>
      <c r="W172" s="101"/>
      <c r="X172" s="101"/>
      <c r="Y172" s="101"/>
      <c r="Z172" s="101"/>
    </row>
    <row r="173" spans="1:26" ht="12" customHeight="1">
      <c r="A173" s="223"/>
      <c r="B173" s="126"/>
      <c r="C173" s="126"/>
      <c r="D173" s="101"/>
      <c r="E173" s="101"/>
      <c r="F173" s="101"/>
      <c r="G173" s="101"/>
      <c r="H173" s="101"/>
      <c r="I173" s="101"/>
      <c r="J173" s="101"/>
      <c r="K173" s="101"/>
      <c r="L173" s="101"/>
      <c r="M173" s="101"/>
      <c r="N173" s="101"/>
      <c r="O173" s="101"/>
      <c r="P173" s="101"/>
      <c r="Q173" s="101"/>
      <c r="R173" s="101"/>
      <c r="S173" s="223">
        <f t="shared" si="32"/>
        <v>0</v>
      </c>
      <c r="T173" s="101"/>
      <c r="U173" s="101"/>
      <c r="V173" s="101"/>
      <c r="W173" s="101"/>
      <c r="X173" s="101"/>
      <c r="Y173" s="101"/>
      <c r="Z173" s="101"/>
    </row>
    <row r="174" spans="1:26" ht="12" customHeight="1">
      <c r="A174" s="223"/>
      <c r="B174" s="126"/>
      <c r="C174" s="126"/>
      <c r="D174" s="101"/>
      <c r="E174" s="101"/>
      <c r="F174" s="101"/>
      <c r="G174" s="101"/>
      <c r="H174" s="101"/>
      <c r="I174" s="101"/>
      <c r="J174" s="101"/>
      <c r="K174" s="101"/>
      <c r="L174" s="101"/>
      <c r="M174" s="101"/>
      <c r="N174" s="101"/>
      <c r="O174" s="101"/>
      <c r="P174" s="101"/>
      <c r="Q174" s="101"/>
      <c r="R174" s="101"/>
      <c r="S174" s="223">
        <f t="shared" si="32"/>
        <v>0</v>
      </c>
      <c r="T174" s="101"/>
      <c r="U174" s="101"/>
      <c r="V174" s="101"/>
      <c r="W174" s="101"/>
      <c r="X174" s="101"/>
      <c r="Y174" s="101"/>
      <c r="Z174" s="101"/>
    </row>
    <row r="175" spans="1:26" ht="12" customHeight="1">
      <c r="A175" s="224"/>
      <c r="B175" s="366" t="s">
        <v>183</v>
      </c>
      <c r="C175" s="366">
        <f t="shared" ref="C175:R175" si="49">SUM(C168:C174)</f>
        <v>4</v>
      </c>
      <c r="D175" s="381">
        <f t="shared" si="49"/>
        <v>5</v>
      </c>
      <c r="E175" s="381">
        <f t="shared" si="49"/>
        <v>5</v>
      </c>
      <c r="F175" s="381">
        <f t="shared" si="49"/>
        <v>5</v>
      </c>
      <c r="G175" s="381">
        <f t="shared" si="49"/>
        <v>5</v>
      </c>
      <c r="H175" s="381">
        <f t="shared" si="49"/>
        <v>5</v>
      </c>
      <c r="I175" s="381">
        <f t="shared" si="49"/>
        <v>5</v>
      </c>
      <c r="J175" s="381">
        <f t="shared" si="49"/>
        <v>5</v>
      </c>
      <c r="K175" s="381">
        <f t="shared" si="49"/>
        <v>5</v>
      </c>
      <c r="L175" s="381">
        <f t="shared" si="49"/>
        <v>5</v>
      </c>
      <c r="M175" s="381">
        <f t="shared" si="49"/>
        <v>5</v>
      </c>
      <c r="N175" s="381">
        <f t="shared" si="49"/>
        <v>5</v>
      </c>
      <c r="O175" s="381">
        <f t="shared" si="49"/>
        <v>4</v>
      </c>
      <c r="P175" s="381">
        <f t="shared" si="49"/>
        <v>4</v>
      </c>
      <c r="Q175" s="381">
        <f t="shared" si="49"/>
        <v>2</v>
      </c>
      <c r="R175" s="381">
        <f t="shared" si="49"/>
        <v>2</v>
      </c>
      <c r="S175" s="382">
        <f t="shared" si="32"/>
        <v>71</v>
      </c>
      <c r="T175" s="101"/>
      <c r="U175" s="101"/>
      <c r="V175" s="101"/>
      <c r="W175" s="101"/>
      <c r="X175" s="101"/>
      <c r="Y175" s="101"/>
      <c r="Z175" s="101"/>
    </row>
    <row r="176" spans="1:26" ht="12" customHeight="1">
      <c r="A176" s="101"/>
      <c r="B176" s="101"/>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row>
    <row r="177" spans="1:26" ht="12" customHeight="1">
      <c r="A177" s="101"/>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row>
    <row r="178" spans="1:26" ht="12" customHeight="1">
      <c r="A178" s="101"/>
      <c r="B178" s="101"/>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row>
    <row r="179" spans="1:26" ht="12" customHeight="1">
      <c r="A179" s="101"/>
      <c r="B179" s="101"/>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row>
    <row r="180" spans="1:26" ht="12" customHeight="1">
      <c r="A180" s="101"/>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row>
    <row r="181" spans="1:26" ht="12" customHeight="1">
      <c r="A181" s="101"/>
      <c r="B181" s="101"/>
      <c r="C181" s="101"/>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row>
    <row r="182" spans="1:26" ht="12" customHeight="1">
      <c r="A182" s="101"/>
      <c r="B182" s="101"/>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row>
    <row r="183" spans="1:26" ht="12" customHeight="1">
      <c r="A183" s="101"/>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row>
    <row r="184" spans="1:26" ht="12" customHeight="1">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row>
    <row r="185" spans="1:26" ht="12" customHeight="1">
      <c r="A185" s="101"/>
      <c r="B185" s="101"/>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row>
    <row r="186" spans="1:26" ht="12" customHeight="1">
      <c r="A186" s="101"/>
      <c r="B186" s="101"/>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row>
    <row r="187" spans="1:26" ht="12" customHeight="1">
      <c r="A187" s="101"/>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row>
    <row r="188" spans="1:26" ht="12" customHeight="1">
      <c r="A188" s="101"/>
      <c r="B188" s="101"/>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row>
    <row r="189" spans="1:26" ht="12" customHeight="1">
      <c r="A189" s="101"/>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row>
    <row r="190" spans="1:26" ht="12" customHeight="1">
      <c r="A190" s="101"/>
      <c r="B190" s="101"/>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row>
    <row r="191" spans="1:26" ht="12" customHeight="1">
      <c r="A191" s="101"/>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row>
    <row r="192" spans="1:26" ht="12" customHeight="1">
      <c r="A192" s="101"/>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row>
    <row r="193" spans="1:26" ht="12" customHeight="1">
      <c r="A193" s="101"/>
      <c r="B193" s="101"/>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row>
    <row r="194" spans="1:26" ht="12" customHeight="1">
      <c r="A194" s="101"/>
      <c r="B194" s="101"/>
      <c r="C194" s="101"/>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row>
    <row r="195" spans="1:26" ht="12" customHeight="1">
      <c r="A195" s="101"/>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row>
    <row r="196" spans="1:26" ht="12" customHeight="1">
      <c r="A196" s="101"/>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row>
    <row r="197" spans="1:26" ht="12" customHeight="1">
      <c r="A197" s="101"/>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row>
    <row r="198" spans="1:26" ht="12" customHeight="1">
      <c r="A198" s="101"/>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row>
    <row r="199" spans="1:26" ht="12" customHeight="1">
      <c r="A199" s="101"/>
      <c r="B199" s="101"/>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row>
    <row r="200" spans="1:26" ht="12" customHeight="1">
      <c r="A200" s="101"/>
      <c r="B200" s="101"/>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row>
    <row r="201" spans="1:26" ht="12" customHeight="1">
      <c r="A201" s="101"/>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row>
    <row r="202" spans="1:26" ht="12" customHeight="1">
      <c r="A202" s="101"/>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row>
    <row r="203" spans="1:26" ht="12" customHeight="1">
      <c r="A203" s="101"/>
      <c r="B203" s="101"/>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row>
    <row r="204" spans="1:26" ht="12" customHeight="1">
      <c r="A204" s="101"/>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row>
    <row r="205" spans="1:26" ht="12" customHeight="1">
      <c r="A205" s="101"/>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row>
    <row r="206" spans="1:26" ht="12" customHeight="1">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row>
    <row r="207" spans="1:26" ht="12" customHeight="1">
      <c r="A207" s="101"/>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row>
    <row r="208" spans="1:26" ht="12" customHeight="1">
      <c r="A208" s="101"/>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row>
    <row r="209" spans="1:26" ht="12" customHeight="1">
      <c r="A209" s="101"/>
      <c r="B209" s="101"/>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row>
    <row r="210" spans="1:26" ht="12" customHeight="1">
      <c r="A210" s="101"/>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row>
    <row r="211" spans="1:26" ht="12" customHeight="1">
      <c r="A211" s="101"/>
      <c r="B211" s="101"/>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row>
    <row r="212" spans="1:26" ht="12" customHeight="1">
      <c r="A212" s="101"/>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row>
    <row r="213" spans="1:26" ht="12" customHeight="1">
      <c r="A213" s="101"/>
      <c r="B213" s="101"/>
      <c r="C213" s="101"/>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row>
    <row r="214" spans="1:26" ht="12" customHeight="1">
      <c r="A214" s="101"/>
      <c r="B214" s="101"/>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row>
    <row r="215" spans="1:26" ht="12" customHeight="1">
      <c r="A215" s="101"/>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row>
    <row r="216" spans="1:26" ht="12" customHeight="1">
      <c r="A216" s="101"/>
      <c r="B216" s="101"/>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row>
    <row r="217" spans="1:26" ht="12" customHeight="1">
      <c r="A217" s="101"/>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row>
    <row r="218" spans="1:26" ht="12" customHeight="1">
      <c r="A218" s="101"/>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row>
    <row r="219" spans="1:26" ht="12" customHeight="1">
      <c r="A219" s="101"/>
      <c r="B219" s="101"/>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row>
    <row r="220" spans="1:26" ht="12" customHeight="1">
      <c r="A220" s="101"/>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row>
    <row r="221" spans="1:26" ht="12" customHeight="1">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row>
    <row r="222" spans="1:26" ht="12" customHeight="1">
      <c r="A222" s="101"/>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row>
    <row r="223" spans="1:26" ht="12" customHeight="1">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row>
    <row r="224" spans="1:26" ht="12" customHeight="1">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row>
    <row r="225" spans="1:26" ht="12" customHeight="1">
      <c r="A225" s="101"/>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row>
    <row r="226" spans="1:26" ht="12" customHeight="1">
      <c r="A226" s="101"/>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row>
    <row r="227" spans="1:26" ht="12" customHeight="1">
      <c r="A227" s="101"/>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row>
    <row r="228" spans="1:26" ht="12" customHeight="1">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row>
    <row r="229" spans="1:26" ht="12" customHeight="1">
      <c r="A229" s="101"/>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row>
    <row r="230" spans="1:26" ht="12" customHeight="1">
      <c r="A230" s="101"/>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row>
    <row r="231" spans="1:26" ht="12"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row>
    <row r="232" spans="1:26" ht="12" customHeight="1">
      <c r="A232" s="101"/>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row>
    <row r="233" spans="1:26" ht="12" customHeight="1">
      <c r="A233" s="101"/>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row>
    <row r="234" spans="1:26" ht="12" customHeight="1">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row>
    <row r="235" spans="1:26" ht="12" customHeight="1">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row>
    <row r="236" spans="1:26" ht="12" customHeight="1">
      <c r="A236" s="101"/>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row>
    <row r="237" spans="1:26" ht="12" customHeight="1">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row>
    <row r="238" spans="1:26" ht="12" customHeight="1">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row>
    <row r="239" spans="1:26" ht="12" customHeight="1">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row>
    <row r="240" spans="1:26" ht="12"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row>
    <row r="241" spans="1:26" ht="12" customHeight="1">
      <c r="A241" s="101"/>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row>
    <row r="242" spans="1:26" ht="12" customHeight="1">
      <c r="A242" s="101"/>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row>
    <row r="243" spans="1:26" ht="12" customHeight="1">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row>
    <row r="244" spans="1:26" ht="12" customHeight="1">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row>
    <row r="245" spans="1:26" ht="12"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row>
    <row r="246" spans="1:26" ht="12"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row>
    <row r="247" spans="1:26" ht="12" customHeight="1">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row>
    <row r="248" spans="1:26" ht="12"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row>
    <row r="249" spans="1:26" ht="12" customHeight="1">
      <c r="A249" s="101"/>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row>
    <row r="250" spans="1:26" ht="12" customHeight="1">
      <c r="A250" s="101"/>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row>
    <row r="251" spans="1:26" ht="12" customHeight="1">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row>
    <row r="252" spans="1:26" ht="12" customHeight="1">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row>
    <row r="253" spans="1:26" ht="12" customHeight="1">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row>
    <row r="254" spans="1:26" ht="12" customHeight="1">
      <c r="A254" s="101"/>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row>
    <row r="255" spans="1:26" ht="12" customHeight="1">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row>
    <row r="256" spans="1:26" ht="12" customHeight="1">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row>
    <row r="257" spans="1:26" ht="12" customHeight="1">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row>
    <row r="258" spans="1:26" ht="12" customHeight="1">
      <c r="A258" s="101"/>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row>
    <row r="259" spans="1:26" ht="12" customHeight="1">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row>
    <row r="260" spans="1:26" ht="12"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row>
    <row r="261" spans="1:26" ht="12" customHeight="1">
      <c r="A261" s="101"/>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row>
    <row r="262" spans="1:26" ht="12" customHeight="1">
      <c r="A262" s="101"/>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row>
    <row r="263" spans="1:26" ht="12" customHeight="1">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row>
    <row r="264" spans="1:26" ht="12"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row>
    <row r="265" spans="1:26" ht="12" customHeight="1">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row>
    <row r="266" spans="1:26" ht="12" customHeight="1">
      <c r="A266" s="101"/>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row>
    <row r="267" spans="1:26" ht="12" customHeight="1">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row>
    <row r="268" spans="1:26" ht="12" customHeight="1">
      <c r="A268" s="101"/>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row>
    <row r="269" spans="1:26" ht="12" customHeight="1">
      <c r="A269" s="101"/>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row>
    <row r="270" spans="1:26" ht="12" customHeight="1">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row>
    <row r="271" spans="1:26" ht="12" customHeight="1">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row>
    <row r="272" spans="1:26" ht="12" customHeight="1">
      <c r="A272" s="101"/>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row>
    <row r="273" spans="1:26" ht="12" customHeight="1">
      <c r="A273" s="101"/>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row>
    <row r="274" spans="1:26" ht="12" customHeight="1">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row>
    <row r="275" spans="1:26" ht="12" customHeight="1">
      <c r="A275" s="101"/>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row>
    <row r="276" spans="1:26" ht="12" customHeight="1">
      <c r="A276" s="101"/>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row>
    <row r="277" spans="1:26" ht="12" customHeight="1">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row>
    <row r="278" spans="1:26" ht="12" customHeight="1">
      <c r="A278" s="101"/>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row>
    <row r="279" spans="1:26" ht="12" customHeight="1">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row>
    <row r="280" spans="1:26" ht="12"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row>
    <row r="281" spans="1:26" ht="12" customHeight="1">
      <c r="A281" s="101"/>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row>
    <row r="282" spans="1:26" ht="12" customHeight="1">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row>
    <row r="283" spans="1:26" ht="12"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row>
    <row r="284" spans="1:26" ht="12" customHeight="1">
      <c r="A284" s="101"/>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row>
    <row r="285" spans="1:26" ht="12" customHeight="1">
      <c r="A285" s="101"/>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row>
    <row r="286" spans="1:26" ht="12" customHeight="1">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row>
    <row r="287" spans="1:26" ht="12" customHeight="1">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row>
    <row r="288" spans="1:26" ht="12" customHeight="1">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row>
    <row r="289" spans="1:26" ht="12" customHeight="1">
      <c r="A289" s="101"/>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row>
    <row r="290" spans="1:26" ht="12" customHeight="1">
      <c r="A290" s="101"/>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row>
    <row r="291" spans="1:26" ht="12" customHeight="1">
      <c r="A291" s="101"/>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row>
    <row r="292" spans="1:26" ht="12" customHeight="1">
      <c r="A292" s="101"/>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row>
    <row r="293" spans="1:26" ht="12" customHeight="1">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row>
    <row r="294" spans="1:26" ht="12" customHeight="1">
      <c r="A294" s="101"/>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row>
    <row r="295" spans="1:26" ht="12" customHeight="1">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row>
    <row r="296" spans="1:26" ht="12" customHeight="1">
      <c r="A296" s="101"/>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row>
    <row r="297" spans="1:26" ht="12" customHeight="1">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row>
    <row r="298" spans="1:26" ht="12" customHeight="1">
      <c r="A298" s="101"/>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row>
    <row r="299" spans="1:26" ht="12" customHeight="1">
      <c r="A299" s="101"/>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row>
    <row r="300" spans="1:26" ht="12" customHeight="1">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row>
    <row r="301" spans="1:26" ht="12" customHeight="1">
      <c r="A301" s="101"/>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row>
    <row r="302" spans="1:26" ht="12" customHeight="1">
      <c r="A302" s="101"/>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row>
    <row r="303" spans="1:26" ht="12" customHeight="1">
      <c r="A303" s="101"/>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row>
    <row r="304" spans="1:26" ht="12" customHeight="1">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row>
    <row r="305" spans="1:26" ht="12" customHeight="1">
      <c r="A305" s="101"/>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row>
    <row r="306" spans="1:26" ht="12" customHeight="1">
      <c r="A306" s="101"/>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row>
    <row r="307" spans="1:26" ht="12" customHeight="1">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row>
    <row r="308" spans="1:26" ht="12" customHeight="1">
      <c r="A308" s="101"/>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row>
    <row r="309" spans="1:26" ht="12" customHeight="1">
      <c r="A309" s="101"/>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row>
    <row r="310" spans="1:26" ht="12" customHeight="1">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row>
    <row r="311" spans="1:26" ht="12" customHeight="1">
      <c r="A311" s="101"/>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row>
    <row r="312" spans="1:26" ht="12" customHeight="1">
      <c r="A312" s="101"/>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row>
    <row r="313" spans="1:26" ht="12" customHeight="1">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row>
    <row r="314" spans="1:26" ht="12" customHeight="1">
      <c r="A314" s="101"/>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row>
    <row r="315" spans="1:26" ht="12" customHeight="1">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row>
    <row r="316" spans="1:26" ht="12" customHeight="1">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row>
    <row r="317" spans="1:26" ht="12" customHeight="1">
      <c r="A317" s="101"/>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row>
    <row r="318" spans="1:26" ht="12" customHeight="1">
      <c r="A318" s="101"/>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row>
    <row r="319" spans="1:26" ht="12"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row>
    <row r="320" spans="1:26" ht="12" customHeight="1">
      <c r="A320" s="101"/>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row>
    <row r="321" spans="1:26" ht="12" customHeight="1">
      <c r="A321" s="101"/>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row>
    <row r="322" spans="1:26" ht="12" customHeight="1">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row>
    <row r="323" spans="1:26" ht="12" customHeight="1">
      <c r="A323" s="101"/>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row>
    <row r="324" spans="1:26" ht="12" customHeight="1">
      <c r="A324" s="101"/>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row>
    <row r="325" spans="1:26" ht="12" customHeight="1">
      <c r="A325" s="101"/>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row>
    <row r="326" spans="1:26" ht="12" customHeight="1">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row>
    <row r="327" spans="1:26" ht="12" customHeight="1">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row>
    <row r="328" spans="1:26" ht="12" customHeight="1">
      <c r="A328" s="101"/>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row>
    <row r="329" spans="1:26" ht="12"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row>
    <row r="330" spans="1:26" ht="12" customHeight="1">
      <c r="A330" s="101"/>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row>
    <row r="331" spans="1:26" ht="12" customHeight="1">
      <c r="A331" s="101"/>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row>
    <row r="332" spans="1:26" ht="12" customHeight="1">
      <c r="A332" s="101"/>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row>
    <row r="333" spans="1:26" ht="12" customHeight="1">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row>
    <row r="334" spans="1:26" ht="12" customHeight="1">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row>
    <row r="335" spans="1:26" ht="12" customHeight="1">
      <c r="A335" s="101"/>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row>
    <row r="336" spans="1:26" ht="12"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row>
    <row r="337" spans="1:26" ht="12" customHeight="1">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row>
    <row r="338" spans="1:26" ht="12" customHeight="1">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row>
    <row r="339" spans="1:26" ht="12" customHeight="1">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row>
    <row r="340" spans="1:26" ht="12"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row>
    <row r="341" spans="1:26" ht="12" customHeight="1">
      <c r="A341" s="101"/>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row>
    <row r="342" spans="1:26" ht="12" customHeight="1">
      <c r="A342" s="101"/>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row>
    <row r="343" spans="1:26" ht="12" customHeight="1">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row>
    <row r="344" spans="1:26" ht="12"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row>
    <row r="345" spans="1:26" ht="12" customHeight="1">
      <c r="A345" s="101"/>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row>
    <row r="346" spans="1:26" ht="12" customHeight="1">
      <c r="A346" s="101"/>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row>
    <row r="347" spans="1:26" ht="12" customHeight="1">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row>
    <row r="348" spans="1:26" ht="12" customHeight="1">
      <c r="A348" s="101"/>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row>
    <row r="349" spans="1:26" ht="12" customHeight="1">
      <c r="A349" s="101"/>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row>
    <row r="350" spans="1:26" ht="12"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row>
    <row r="351" spans="1:26" ht="12" customHeight="1">
      <c r="A351" s="101"/>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row>
    <row r="352" spans="1:26" ht="12" customHeight="1">
      <c r="A352" s="101"/>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row>
    <row r="353" spans="1:26" ht="12" customHeight="1">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row>
    <row r="354" spans="1:26" ht="12" customHeight="1">
      <c r="A354" s="101"/>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row>
    <row r="355" spans="1:26" ht="12" customHeight="1">
      <c r="A355" s="101"/>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row>
    <row r="356" spans="1:26" ht="12" customHeight="1">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row>
    <row r="357" spans="1:26" ht="12"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row>
    <row r="358" spans="1:26" ht="12" customHeight="1">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row>
    <row r="359" spans="1:26" ht="12" customHeight="1">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row>
    <row r="360" spans="1:26" ht="12" customHeight="1">
      <c r="A360" s="101"/>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row>
    <row r="361" spans="1:26" ht="12" customHeight="1">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row>
    <row r="362" spans="1:26" ht="12" customHeight="1">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row>
    <row r="363" spans="1:26" ht="12" customHeight="1">
      <c r="A363" s="101"/>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row>
    <row r="364" spans="1:26" ht="12" customHeight="1">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row>
    <row r="365" spans="1:26" ht="12" customHeight="1">
      <c r="A365" s="101"/>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row>
    <row r="366" spans="1:26" ht="12" customHeight="1">
      <c r="A366" s="101"/>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row>
    <row r="367" spans="1:26" ht="12" customHeight="1">
      <c r="A367" s="101"/>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row>
    <row r="368" spans="1:26" ht="12"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row>
    <row r="369" spans="1:26" ht="12" customHeight="1">
      <c r="A369" s="101"/>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row>
    <row r="370" spans="1:26" ht="12" customHeight="1">
      <c r="A370" s="101"/>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row>
    <row r="371" spans="1:26" ht="12" customHeight="1">
      <c r="A371" s="101"/>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row>
    <row r="372" spans="1:26" ht="12" customHeight="1">
      <c r="A372" s="101"/>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row>
    <row r="373" spans="1:26" ht="12" customHeight="1">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row>
    <row r="374" spans="1:26" ht="12" customHeight="1">
      <c r="A374" s="101"/>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row>
    <row r="375" spans="1:26" ht="12" customHeight="1">
      <c r="A375" s="101"/>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row>
    <row r="376" spans="1:26" ht="15.75" customHeight="1"/>
    <row r="377" spans="1:26" ht="15.75" customHeight="1"/>
    <row r="378" spans="1:26" ht="15.75" customHeight="1"/>
    <row r="379" spans="1:26" ht="15.75" customHeight="1"/>
    <row r="380" spans="1:26" ht="15.75" customHeight="1"/>
    <row r="381" spans="1:26" ht="15.75" customHeight="1"/>
    <row r="382" spans="1:26" ht="15.75" customHeight="1"/>
    <row r="383" spans="1:26" ht="15.75" customHeight="1"/>
    <row r="384" spans="1:26"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S1"/>
    <mergeCell ref="A2:S2"/>
    <mergeCell ref="C4:S4"/>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9CC00"/>
  </sheetPr>
  <dimension ref="A1:BD1000"/>
  <sheetViews>
    <sheetView showGridLines="0" workbookViewId="0">
      <pane xSplit="1" ySplit="7" topLeftCell="O8" activePane="bottomRight" state="frozen"/>
      <selection activeCell="E1" sqref="E1"/>
      <selection pane="topRight" activeCell="E1" sqref="E1"/>
      <selection pane="bottomLeft" activeCell="E1" sqref="E1"/>
      <selection pane="bottomRight" activeCell="E1" sqref="E1"/>
    </sheetView>
  </sheetViews>
  <sheetFormatPr defaultColWidth="14.44140625" defaultRowHeight="15" customHeight="1"/>
  <cols>
    <col min="1" max="1" width="16.21875" customWidth="1"/>
    <col min="2" max="55" width="4.44140625" customWidth="1"/>
    <col min="56" max="56" width="4.77734375" customWidth="1"/>
  </cols>
  <sheetData>
    <row r="1" spans="1:56" ht="15" customHeight="1">
      <c r="A1" s="553" t="s">
        <v>331</v>
      </c>
      <c r="B1" s="549"/>
      <c r="C1" s="549"/>
      <c r="D1" s="549"/>
      <c r="E1" s="549"/>
      <c r="F1" s="549"/>
      <c r="G1" s="549"/>
      <c r="H1" s="549"/>
      <c r="I1" s="549"/>
      <c r="J1" s="549"/>
      <c r="K1" s="549"/>
      <c r="L1" s="549"/>
      <c r="M1" s="549"/>
      <c r="N1" s="549"/>
      <c r="O1" s="549"/>
      <c r="P1" s="549"/>
      <c r="Q1" s="549"/>
      <c r="R1" s="554" t="s">
        <v>573</v>
      </c>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c r="AX1" s="549"/>
      <c r="AY1" s="549"/>
      <c r="AZ1" s="549"/>
      <c r="BA1" s="549"/>
      <c r="BB1" s="549"/>
      <c r="BC1" s="549"/>
      <c r="BD1" s="549"/>
    </row>
    <row r="2" spans="1:56" ht="15" customHeight="1">
      <c r="A2" s="582" t="s">
        <v>332</v>
      </c>
      <c r="B2" s="561"/>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row>
    <row r="3" spans="1:56" ht="15" customHeight="1">
      <c r="A3" s="582" t="s">
        <v>85</v>
      </c>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H3" s="561"/>
      <c r="AI3" s="561"/>
      <c r="AJ3" s="561"/>
      <c r="AK3" s="561"/>
      <c r="AL3" s="561"/>
      <c r="AM3" s="561"/>
      <c r="AN3" s="561"/>
      <c r="AO3" s="561"/>
      <c r="AP3" s="561"/>
      <c r="AQ3" s="561"/>
      <c r="AR3" s="561"/>
      <c r="AS3" s="561"/>
      <c r="AT3" s="561"/>
      <c r="AU3" s="561"/>
      <c r="AV3" s="561"/>
      <c r="AW3" s="561"/>
      <c r="AX3" s="561"/>
      <c r="AY3" s="561"/>
      <c r="AZ3" s="561"/>
      <c r="BA3" s="561"/>
      <c r="BB3" s="561"/>
      <c r="BC3" s="561"/>
      <c r="BD3" s="561"/>
    </row>
    <row r="4" spans="1:56" ht="15" customHeight="1">
      <c r="A4" s="583" t="s">
        <v>78</v>
      </c>
      <c r="B4" s="561"/>
      <c r="C4" s="561"/>
      <c r="D4" s="561"/>
      <c r="E4" s="561"/>
      <c r="F4" s="561"/>
      <c r="G4" s="561"/>
      <c r="H4" s="561"/>
      <c r="I4" s="561"/>
      <c r="J4" s="561"/>
      <c r="K4" s="561"/>
      <c r="L4" s="561"/>
      <c r="M4" s="561"/>
      <c r="N4" s="561"/>
      <c r="O4" s="561"/>
      <c r="P4" s="561"/>
      <c r="Q4" s="561"/>
      <c r="R4" s="561"/>
      <c r="S4" s="561"/>
      <c r="T4" s="561"/>
      <c r="U4" s="561"/>
      <c r="V4" s="561"/>
      <c r="W4" s="561"/>
      <c r="X4" s="561"/>
      <c r="Y4" s="561"/>
      <c r="Z4" s="561"/>
      <c r="AA4" s="561"/>
      <c r="AB4" s="561"/>
      <c r="AC4" s="561"/>
      <c r="AD4" s="561"/>
      <c r="AE4" s="561"/>
      <c r="AF4" s="561"/>
      <c r="AG4" s="561"/>
      <c r="AH4" s="561"/>
      <c r="AI4" s="561"/>
      <c r="AJ4" s="561"/>
      <c r="AK4" s="561"/>
      <c r="AL4" s="561"/>
      <c r="AM4" s="561"/>
      <c r="AN4" s="561"/>
      <c r="AO4" s="561"/>
      <c r="AP4" s="561"/>
      <c r="AQ4" s="561"/>
      <c r="AR4" s="561"/>
      <c r="AS4" s="561"/>
      <c r="AT4" s="561"/>
      <c r="AU4" s="561"/>
      <c r="AV4" s="561"/>
      <c r="AW4" s="561"/>
      <c r="AX4" s="561"/>
      <c r="AY4" s="561"/>
      <c r="AZ4" s="561"/>
      <c r="BA4" s="561"/>
      <c r="BB4" s="561"/>
      <c r="BC4" s="561"/>
      <c r="BD4" s="561"/>
    </row>
    <row r="5" spans="1:56" ht="11.25" customHeight="1">
      <c r="A5" s="226"/>
      <c r="B5" s="226"/>
      <c r="C5" s="226">
        <v>0</v>
      </c>
      <c r="D5" s="226"/>
      <c r="E5" s="226"/>
      <c r="F5" s="226"/>
      <c r="G5" s="226">
        <v>3</v>
      </c>
      <c r="H5" s="226"/>
      <c r="I5" s="226"/>
      <c r="J5" s="226"/>
      <c r="K5" s="226">
        <v>5</v>
      </c>
      <c r="L5" s="226"/>
      <c r="M5" s="226"/>
      <c r="N5" s="226"/>
      <c r="O5" s="226">
        <v>1</v>
      </c>
      <c r="P5" s="226"/>
      <c r="Q5" s="226"/>
      <c r="R5" s="226"/>
      <c r="S5" s="226">
        <v>4</v>
      </c>
      <c r="T5" s="226"/>
      <c r="U5" s="226"/>
      <c r="V5" s="226"/>
      <c r="W5" s="226">
        <v>7</v>
      </c>
      <c r="X5" s="226"/>
      <c r="Y5" s="226"/>
      <c r="Z5" s="226"/>
      <c r="AA5" s="226">
        <v>7</v>
      </c>
      <c r="AB5" s="226"/>
      <c r="AC5" s="226"/>
      <c r="AD5" s="226"/>
      <c r="AE5" s="226">
        <v>6</v>
      </c>
      <c r="AF5" s="226"/>
      <c r="AG5" s="226"/>
      <c r="AH5" s="226"/>
      <c r="AI5" s="226">
        <v>3</v>
      </c>
      <c r="AJ5" s="226"/>
      <c r="AK5" s="226"/>
      <c r="AL5" s="226"/>
      <c r="AM5" s="226">
        <v>3</v>
      </c>
      <c r="AN5" s="226"/>
      <c r="AO5" s="226"/>
      <c r="AP5" s="226"/>
      <c r="AQ5" s="226">
        <v>4</v>
      </c>
      <c r="AR5" s="226"/>
      <c r="AS5" s="226"/>
      <c r="AT5" s="226"/>
      <c r="AU5" s="226">
        <v>5</v>
      </c>
      <c r="AV5" s="226"/>
      <c r="AW5" s="226"/>
      <c r="AX5" s="226"/>
      <c r="AY5" s="226">
        <v>3</v>
      </c>
      <c r="AZ5" s="226"/>
      <c r="BA5" s="226">
        <v>3</v>
      </c>
      <c r="BB5" s="226"/>
      <c r="BC5" s="226">
        <v>0</v>
      </c>
      <c r="BD5" s="226"/>
    </row>
    <row r="6" spans="1:56" ht="11.25" customHeight="1">
      <c r="A6" s="392" t="s">
        <v>333</v>
      </c>
      <c r="B6" s="581" t="s">
        <v>297</v>
      </c>
      <c r="C6" s="573"/>
      <c r="D6" s="581" t="s">
        <v>334</v>
      </c>
      <c r="E6" s="572"/>
      <c r="F6" s="572"/>
      <c r="G6" s="573"/>
      <c r="H6" s="581" t="s">
        <v>335</v>
      </c>
      <c r="I6" s="572"/>
      <c r="J6" s="572"/>
      <c r="K6" s="573"/>
      <c r="L6" s="581" t="s">
        <v>336</v>
      </c>
      <c r="M6" s="572"/>
      <c r="N6" s="572"/>
      <c r="O6" s="573"/>
      <c r="P6" s="581" t="s">
        <v>337</v>
      </c>
      <c r="Q6" s="572"/>
      <c r="R6" s="572"/>
      <c r="S6" s="573"/>
      <c r="T6" s="581" t="s">
        <v>338</v>
      </c>
      <c r="U6" s="572"/>
      <c r="V6" s="572"/>
      <c r="W6" s="573"/>
      <c r="X6" s="581" t="s">
        <v>339</v>
      </c>
      <c r="Y6" s="572"/>
      <c r="Z6" s="572"/>
      <c r="AA6" s="573"/>
      <c r="AB6" s="581" t="s">
        <v>340</v>
      </c>
      <c r="AC6" s="572"/>
      <c r="AD6" s="572"/>
      <c r="AE6" s="573"/>
      <c r="AF6" s="581" t="s">
        <v>300</v>
      </c>
      <c r="AG6" s="572"/>
      <c r="AH6" s="572"/>
      <c r="AI6" s="573"/>
      <c r="AJ6" s="581" t="s">
        <v>298</v>
      </c>
      <c r="AK6" s="572"/>
      <c r="AL6" s="572"/>
      <c r="AM6" s="573"/>
      <c r="AN6" s="581" t="s">
        <v>341</v>
      </c>
      <c r="AO6" s="572"/>
      <c r="AP6" s="572"/>
      <c r="AQ6" s="573"/>
      <c r="AR6" s="581" t="s">
        <v>299</v>
      </c>
      <c r="AS6" s="572"/>
      <c r="AT6" s="572"/>
      <c r="AU6" s="573"/>
      <c r="AV6" s="581" t="s">
        <v>342</v>
      </c>
      <c r="AW6" s="572"/>
      <c r="AX6" s="572"/>
      <c r="AY6" s="573"/>
      <c r="AZ6" s="581" t="s">
        <v>343</v>
      </c>
      <c r="BA6" s="573"/>
      <c r="BB6" s="581" t="s">
        <v>344</v>
      </c>
      <c r="BC6" s="573"/>
      <c r="BD6" s="392" t="s">
        <v>183</v>
      </c>
    </row>
    <row r="7" spans="1:56" ht="11.25" customHeight="1">
      <c r="A7" s="393" t="s">
        <v>268</v>
      </c>
      <c r="B7" s="394" t="s">
        <v>345</v>
      </c>
      <c r="C7" s="395" t="s">
        <v>346</v>
      </c>
      <c r="D7" s="396" t="s">
        <v>347</v>
      </c>
      <c r="E7" s="396" t="s">
        <v>348</v>
      </c>
      <c r="F7" s="396" t="s">
        <v>349</v>
      </c>
      <c r="G7" s="396" t="s">
        <v>350</v>
      </c>
      <c r="H7" s="394" t="s">
        <v>351</v>
      </c>
      <c r="I7" s="396" t="s">
        <v>352</v>
      </c>
      <c r="J7" s="396" t="s">
        <v>353</v>
      </c>
      <c r="K7" s="395" t="s">
        <v>354</v>
      </c>
      <c r="L7" s="394" t="s">
        <v>355</v>
      </c>
      <c r="M7" s="396" t="s">
        <v>356</v>
      </c>
      <c r="N7" s="396" t="s">
        <v>357</v>
      </c>
      <c r="O7" s="395" t="s">
        <v>358</v>
      </c>
      <c r="P7" s="394" t="s">
        <v>359</v>
      </c>
      <c r="Q7" s="396">
        <v>1015</v>
      </c>
      <c r="R7" s="396">
        <v>1030</v>
      </c>
      <c r="S7" s="395">
        <v>1045</v>
      </c>
      <c r="T7" s="394" t="s">
        <v>360</v>
      </c>
      <c r="U7" s="396">
        <v>1115</v>
      </c>
      <c r="V7" s="396">
        <v>1130</v>
      </c>
      <c r="W7" s="395">
        <v>1145</v>
      </c>
      <c r="X7" s="394" t="s">
        <v>361</v>
      </c>
      <c r="Y7" s="396">
        <v>1215</v>
      </c>
      <c r="Z7" s="396">
        <v>1230</v>
      </c>
      <c r="AA7" s="395">
        <v>1245</v>
      </c>
      <c r="AB7" s="394" t="s">
        <v>362</v>
      </c>
      <c r="AC7" s="396">
        <v>1315</v>
      </c>
      <c r="AD7" s="396">
        <v>1330</v>
      </c>
      <c r="AE7" s="395">
        <v>1345</v>
      </c>
      <c r="AF7" s="394" t="s">
        <v>363</v>
      </c>
      <c r="AG7" s="396">
        <v>1415</v>
      </c>
      <c r="AH7" s="396">
        <v>1430</v>
      </c>
      <c r="AI7" s="395">
        <v>1445</v>
      </c>
      <c r="AJ7" s="394" t="s">
        <v>364</v>
      </c>
      <c r="AK7" s="396">
        <v>1515</v>
      </c>
      <c r="AL7" s="396" t="s">
        <v>365</v>
      </c>
      <c r="AM7" s="395" t="s">
        <v>366</v>
      </c>
      <c r="AN7" s="394" t="s">
        <v>367</v>
      </c>
      <c r="AO7" s="396" t="s">
        <v>368</v>
      </c>
      <c r="AP7" s="396" t="s">
        <v>369</v>
      </c>
      <c r="AQ7" s="395" t="s">
        <v>370</v>
      </c>
      <c r="AR7" s="394" t="s">
        <v>371</v>
      </c>
      <c r="AS7" s="396">
        <v>1715</v>
      </c>
      <c r="AT7" s="396">
        <v>1730</v>
      </c>
      <c r="AU7" s="395">
        <v>1745</v>
      </c>
      <c r="AV7" s="394" t="s">
        <v>372</v>
      </c>
      <c r="AW7" s="396" t="s">
        <v>373</v>
      </c>
      <c r="AX7" s="396" t="s">
        <v>374</v>
      </c>
      <c r="AY7" s="395" t="s">
        <v>375</v>
      </c>
      <c r="AZ7" s="394" t="s">
        <v>376</v>
      </c>
      <c r="BA7" s="395" t="s">
        <v>377</v>
      </c>
      <c r="BB7" s="394" t="s">
        <v>378</v>
      </c>
      <c r="BC7" s="395" t="s">
        <v>379</v>
      </c>
      <c r="BD7" s="393"/>
    </row>
    <row r="8" spans="1:56" ht="15.75" customHeight="1">
      <c r="A8" s="397" t="s">
        <v>380</v>
      </c>
      <c r="B8" s="398"/>
      <c r="C8" s="398"/>
      <c r="D8" s="398"/>
      <c r="E8" s="398"/>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8"/>
      <c r="AN8" s="398"/>
      <c r="AO8" s="398"/>
      <c r="AP8" s="398"/>
      <c r="AQ8" s="398"/>
      <c r="AR8" s="398"/>
      <c r="AS8" s="398"/>
      <c r="AT8" s="398"/>
      <c r="AU8" s="398"/>
      <c r="AV8" s="398"/>
      <c r="AW8" s="398"/>
      <c r="AX8" s="398"/>
      <c r="AY8" s="398"/>
      <c r="AZ8" s="398"/>
      <c r="BA8" s="398"/>
      <c r="BB8" s="398"/>
      <c r="BC8" s="398"/>
      <c r="BD8" s="399"/>
    </row>
    <row r="9" spans="1:56" ht="11.25" customHeight="1">
      <c r="A9" s="227" t="s">
        <v>381</v>
      </c>
      <c r="B9" s="228"/>
      <c r="C9" s="400"/>
      <c r="D9" s="228"/>
      <c r="E9" s="226"/>
      <c r="F9" s="226"/>
      <c r="G9" s="400"/>
      <c r="H9" s="228"/>
      <c r="I9" s="226"/>
      <c r="J9" s="226"/>
      <c r="K9" s="400"/>
      <c r="L9" s="228"/>
      <c r="M9" s="226"/>
      <c r="N9" s="226"/>
      <c r="O9" s="400"/>
      <c r="P9" s="228"/>
      <c r="Q9" s="226"/>
      <c r="R9" s="226"/>
      <c r="S9" s="400"/>
      <c r="T9" s="228"/>
      <c r="U9" s="226"/>
      <c r="V9" s="226"/>
      <c r="W9" s="400"/>
      <c r="X9" s="228"/>
      <c r="Y9" s="226"/>
      <c r="Z9" s="226"/>
      <c r="AA9" s="400"/>
      <c r="AB9" s="228"/>
      <c r="AC9" s="226"/>
      <c r="AD9" s="226"/>
      <c r="AE9" s="400"/>
      <c r="AF9" s="228"/>
      <c r="AG9" s="226"/>
      <c r="AH9" s="226"/>
      <c r="AI9" s="400"/>
      <c r="AJ9" s="228"/>
      <c r="AK9" s="226"/>
      <c r="AL9" s="226"/>
      <c r="AM9" s="400"/>
      <c r="AN9" s="228"/>
      <c r="AO9" s="226"/>
      <c r="AP9" s="226"/>
      <c r="AQ9" s="400"/>
      <c r="AR9" s="228"/>
      <c r="AS9" s="226"/>
      <c r="AT9" s="226"/>
      <c r="AU9" s="400"/>
      <c r="AV9" s="228"/>
      <c r="AW9" s="226"/>
      <c r="AX9" s="226"/>
      <c r="AY9" s="400"/>
      <c r="AZ9" s="228"/>
      <c r="BA9" s="400"/>
      <c r="BB9" s="228"/>
      <c r="BC9" s="400"/>
      <c r="BD9" s="227">
        <f t="shared" ref="BD9:BD25" si="0">SUM(B9:BC9)</f>
        <v>0</v>
      </c>
    </row>
    <row r="10" spans="1:56" ht="11.25" customHeight="1">
      <c r="A10" s="401" t="s">
        <v>382</v>
      </c>
      <c r="B10" s="402"/>
      <c r="C10" s="403"/>
      <c r="D10" s="402"/>
      <c r="E10" s="404"/>
      <c r="F10" s="404"/>
      <c r="G10" s="403"/>
      <c r="H10" s="402"/>
      <c r="I10" s="404"/>
      <c r="J10" s="404"/>
      <c r="K10" s="403"/>
      <c r="L10" s="402"/>
      <c r="M10" s="404"/>
      <c r="N10" s="404"/>
      <c r="O10" s="403"/>
      <c r="P10" s="402"/>
      <c r="Q10" s="404"/>
      <c r="R10" s="404"/>
      <c r="S10" s="403"/>
      <c r="T10" s="402"/>
      <c r="U10" s="404"/>
      <c r="V10" s="404"/>
      <c r="W10" s="403"/>
      <c r="X10" s="402"/>
      <c r="Y10" s="404"/>
      <c r="Z10" s="404"/>
      <c r="AA10" s="403"/>
      <c r="AB10" s="402"/>
      <c r="AC10" s="404"/>
      <c r="AD10" s="404"/>
      <c r="AE10" s="403"/>
      <c r="AF10" s="402"/>
      <c r="AG10" s="404"/>
      <c r="AH10" s="404"/>
      <c r="AI10" s="403"/>
      <c r="AJ10" s="402"/>
      <c r="AK10" s="404"/>
      <c r="AL10" s="404"/>
      <c r="AM10" s="403"/>
      <c r="AN10" s="402"/>
      <c r="AO10" s="404"/>
      <c r="AP10" s="404"/>
      <c r="AQ10" s="403"/>
      <c r="AR10" s="402"/>
      <c r="AS10" s="404"/>
      <c r="AT10" s="404"/>
      <c r="AU10" s="403"/>
      <c r="AV10" s="402"/>
      <c r="AW10" s="404"/>
      <c r="AX10" s="404"/>
      <c r="AY10" s="403"/>
      <c r="AZ10" s="402"/>
      <c r="BA10" s="403"/>
      <c r="BB10" s="402"/>
      <c r="BC10" s="403"/>
      <c r="BD10" s="401">
        <f t="shared" si="0"/>
        <v>0</v>
      </c>
    </row>
    <row r="11" spans="1:56" ht="11.25" customHeight="1">
      <c r="A11" s="227" t="s">
        <v>383</v>
      </c>
      <c r="B11" s="228"/>
      <c r="C11" s="400"/>
      <c r="D11" s="228"/>
      <c r="E11" s="226"/>
      <c r="F11" s="226"/>
      <c r="G11" s="400"/>
      <c r="H11" s="228"/>
      <c r="I11" s="226"/>
      <c r="J11" s="226"/>
      <c r="K11" s="400"/>
      <c r="L11" s="228"/>
      <c r="M11" s="226"/>
      <c r="N11" s="226"/>
      <c r="O11" s="400"/>
      <c r="P11" s="228"/>
      <c r="Q11" s="226"/>
      <c r="R11" s="226"/>
      <c r="S11" s="400"/>
      <c r="T11" s="228"/>
      <c r="U11" s="226"/>
      <c r="V11" s="226"/>
      <c r="W11" s="400"/>
      <c r="X11" s="228"/>
      <c r="Y11" s="226"/>
      <c r="Z11" s="226"/>
      <c r="AA11" s="400"/>
      <c r="AB11" s="228"/>
      <c r="AC11" s="226"/>
      <c r="AD11" s="226"/>
      <c r="AE11" s="400"/>
      <c r="AF11" s="228"/>
      <c r="AG11" s="226"/>
      <c r="AH11" s="226"/>
      <c r="AI11" s="400"/>
      <c r="AJ11" s="228"/>
      <c r="AK11" s="226"/>
      <c r="AL11" s="226"/>
      <c r="AM11" s="400"/>
      <c r="AN11" s="228"/>
      <c r="AO11" s="226"/>
      <c r="AP11" s="226"/>
      <c r="AQ11" s="400"/>
      <c r="AR11" s="228"/>
      <c r="AS11" s="226"/>
      <c r="AT11" s="226"/>
      <c r="AU11" s="400"/>
      <c r="AV11" s="228"/>
      <c r="AW11" s="226"/>
      <c r="AX11" s="226"/>
      <c r="AY11" s="400"/>
      <c r="AZ11" s="228"/>
      <c r="BA11" s="400"/>
      <c r="BB11" s="228"/>
      <c r="BC11" s="400"/>
      <c r="BD11" s="227">
        <f t="shared" si="0"/>
        <v>0</v>
      </c>
    </row>
    <row r="12" spans="1:56" ht="11.25" customHeight="1">
      <c r="A12" s="401" t="s">
        <v>384</v>
      </c>
      <c r="B12" s="402"/>
      <c r="C12" s="403"/>
      <c r="D12" s="402"/>
      <c r="E12" s="404"/>
      <c r="F12" s="404"/>
      <c r="G12" s="403"/>
      <c r="H12" s="402"/>
      <c r="I12" s="404"/>
      <c r="J12" s="404"/>
      <c r="K12" s="403"/>
      <c r="L12" s="402"/>
      <c r="M12" s="404"/>
      <c r="N12" s="404"/>
      <c r="O12" s="403"/>
      <c r="P12" s="402"/>
      <c r="Q12" s="404"/>
      <c r="R12" s="404"/>
      <c r="S12" s="403"/>
      <c r="T12" s="402"/>
      <c r="U12" s="404"/>
      <c r="V12" s="404"/>
      <c r="W12" s="403"/>
      <c r="X12" s="402"/>
      <c r="Y12" s="404"/>
      <c r="Z12" s="404"/>
      <c r="AA12" s="403"/>
      <c r="AB12" s="402"/>
      <c r="AC12" s="404"/>
      <c r="AD12" s="404"/>
      <c r="AE12" s="403"/>
      <c r="AF12" s="402"/>
      <c r="AG12" s="404"/>
      <c r="AH12" s="404"/>
      <c r="AI12" s="403"/>
      <c r="AJ12" s="402"/>
      <c r="AK12" s="404"/>
      <c r="AL12" s="404"/>
      <c r="AM12" s="403"/>
      <c r="AN12" s="402"/>
      <c r="AO12" s="404"/>
      <c r="AP12" s="404"/>
      <c r="AQ12" s="403"/>
      <c r="AR12" s="402"/>
      <c r="AS12" s="404"/>
      <c r="AT12" s="404"/>
      <c r="AU12" s="403"/>
      <c r="AV12" s="402"/>
      <c r="AW12" s="404"/>
      <c r="AX12" s="404"/>
      <c r="AY12" s="403"/>
      <c r="AZ12" s="402"/>
      <c r="BA12" s="403"/>
      <c r="BB12" s="402"/>
      <c r="BC12" s="403"/>
      <c r="BD12" s="401">
        <f t="shared" si="0"/>
        <v>0</v>
      </c>
    </row>
    <row r="13" spans="1:56" ht="11.25" customHeight="1">
      <c r="A13" s="227" t="s">
        <v>385</v>
      </c>
      <c r="B13" s="228"/>
      <c r="C13" s="400"/>
      <c r="D13" s="228"/>
      <c r="E13" s="226"/>
      <c r="F13" s="226"/>
      <c r="G13" s="400"/>
      <c r="H13" s="228"/>
      <c r="I13" s="226"/>
      <c r="J13" s="226"/>
      <c r="K13" s="400"/>
      <c r="L13" s="228"/>
      <c r="M13" s="226"/>
      <c r="N13" s="226"/>
      <c r="O13" s="400"/>
      <c r="P13" s="228"/>
      <c r="Q13" s="226"/>
      <c r="R13" s="226"/>
      <c r="S13" s="400"/>
      <c r="T13" s="228"/>
      <c r="U13" s="226"/>
      <c r="V13" s="226"/>
      <c r="W13" s="400"/>
      <c r="X13" s="228"/>
      <c r="Y13" s="226"/>
      <c r="Z13" s="226"/>
      <c r="AA13" s="400"/>
      <c r="AB13" s="228"/>
      <c r="AC13" s="226"/>
      <c r="AD13" s="226"/>
      <c r="AE13" s="400"/>
      <c r="AF13" s="228"/>
      <c r="AG13" s="226"/>
      <c r="AH13" s="226"/>
      <c r="AI13" s="400"/>
      <c r="AJ13" s="228"/>
      <c r="AK13" s="226"/>
      <c r="AL13" s="226"/>
      <c r="AM13" s="400"/>
      <c r="AN13" s="228"/>
      <c r="AO13" s="226"/>
      <c r="AP13" s="226"/>
      <c r="AQ13" s="400"/>
      <c r="AR13" s="228"/>
      <c r="AS13" s="226"/>
      <c r="AT13" s="226"/>
      <c r="AU13" s="400"/>
      <c r="AV13" s="228"/>
      <c r="AW13" s="226"/>
      <c r="AX13" s="226"/>
      <c r="AY13" s="400"/>
      <c r="AZ13" s="228"/>
      <c r="BA13" s="400"/>
      <c r="BB13" s="228"/>
      <c r="BC13" s="400"/>
      <c r="BD13" s="227">
        <f t="shared" si="0"/>
        <v>0</v>
      </c>
    </row>
    <row r="14" spans="1:56" ht="11.25" customHeight="1">
      <c r="A14" s="401" t="s">
        <v>386</v>
      </c>
      <c r="B14" s="402"/>
      <c r="C14" s="403"/>
      <c r="D14" s="402"/>
      <c r="E14" s="404"/>
      <c r="F14" s="404"/>
      <c r="G14" s="403"/>
      <c r="H14" s="402"/>
      <c r="I14" s="404"/>
      <c r="J14" s="404"/>
      <c r="K14" s="403"/>
      <c r="L14" s="402"/>
      <c r="M14" s="404"/>
      <c r="N14" s="404"/>
      <c r="O14" s="403"/>
      <c r="P14" s="402"/>
      <c r="Q14" s="404"/>
      <c r="R14" s="404"/>
      <c r="S14" s="403"/>
      <c r="T14" s="402"/>
      <c r="U14" s="404"/>
      <c r="V14" s="404"/>
      <c r="W14" s="403"/>
      <c r="X14" s="402"/>
      <c r="Y14" s="404"/>
      <c r="Z14" s="404"/>
      <c r="AA14" s="403"/>
      <c r="AB14" s="402"/>
      <c r="AC14" s="404"/>
      <c r="AD14" s="404"/>
      <c r="AE14" s="403"/>
      <c r="AF14" s="402"/>
      <c r="AG14" s="404"/>
      <c r="AH14" s="404"/>
      <c r="AI14" s="403"/>
      <c r="AJ14" s="402"/>
      <c r="AK14" s="404"/>
      <c r="AL14" s="404"/>
      <c r="AM14" s="403"/>
      <c r="AN14" s="402"/>
      <c r="AO14" s="404"/>
      <c r="AP14" s="404"/>
      <c r="AQ14" s="403"/>
      <c r="AR14" s="402"/>
      <c r="AS14" s="404"/>
      <c r="AT14" s="404"/>
      <c r="AU14" s="403"/>
      <c r="AV14" s="402"/>
      <c r="AW14" s="404"/>
      <c r="AX14" s="404"/>
      <c r="AY14" s="403"/>
      <c r="AZ14" s="402"/>
      <c r="BA14" s="403"/>
      <c r="BB14" s="402"/>
      <c r="BC14" s="403"/>
      <c r="BD14" s="401">
        <f t="shared" si="0"/>
        <v>0</v>
      </c>
    </row>
    <row r="15" spans="1:56" ht="11.25" customHeight="1">
      <c r="A15" s="227" t="s">
        <v>387</v>
      </c>
      <c r="B15" s="228"/>
      <c r="C15" s="400"/>
      <c r="D15" s="228"/>
      <c r="E15" s="226"/>
      <c r="F15" s="226"/>
      <c r="G15" s="400"/>
      <c r="H15" s="228"/>
      <c r="I15" s="226"/>
      <c r="J15" s="226"/>
      <c r="K15" s="400"/>
      <c r="L15" s="228"/>
      <c r="M15" s="226"/>
      <c r="N15" s="226"/>
      <c r="O15" s="400"/>
      <c r="P15" s="228"/>
      <c r="Q15" s="226"/>
      <c r="R15" s="226"/>
      <c r="S15" s="400"/>
      <c r="T15" s="228"/>
      <c r="U15" s="226"/>
      <c r="V15" s="226"/>
      <c r="W15" s="400"/>
      <c r="X15" s="228"/>
      <c r="Y15" s="226"/>
      <c r="Z15" s="226"/>
      <c r="AA15" s="400"/>
      <c r="AB15" s="228"/>
      <c r="AC15" s="226"/>
      <c r="AD15" s="226"/>
      <c r="AE15" s="400"/>
      <c r="AF15" s="228"/>
      <c r="AG15" s="226"/>
      <c r="AH15" s="226"/>
      <c r="AI15" s="400"/>
      <c r="AJ15" s="228"/>
      <c r="AK15" s="226"/>
      <c r="AL15" s="226"/>
      <c r="AM15" s="400"/>
      <c r="AN15" s="228"/>
      <c r="AO15" s="226"/>
      <c r="AP15" s="226"/>
      <c r="AQ15" s="400"/>
      <c r="AR15" s="228"/>
      <c r="AS15" s="226"/>
      <c r="AT15" s="226"/>
      <c r="AU15" s="400"/>
      <c r="AV15" s="228"/>
      <c r="AW15" s="226"/>
      <c r="AX15" s="226"/>
      <c r="AY15" s="400"/>
      <c r="AZ15" s="228"/>
      <c r="BA15" s="400"/>
      <c r="BB15" s="228"/>
      <c r="BC15" s="400"/>
      <c r="BD15" s="227">
        <f t="shared" si="0"/>
        <v>0</v>
      </c>
    </row>
    <row r="16" spans="1:56" ht="11.25" customHeight="1">
      <c r="A16" s="405" t="s">
        <v>388</v>
      </c>
      <c r="B16" s="406"/>
      <c r="C16" s="407">
        <f>SUM(B9:C15)</f>
        <v>0</v>
      </c>
      <c r="D16" s="406"/>
      <c r="E16" s="408"/>
      <c r="F16" s="408"/>
      <c r="G16" s="407">
        <f>SUM(D9:G15)</f>
        <v>0</v>
      </c>
      <c r="H16" s="406"/>
      <c r="I16" s="408"/>
      <c r="J16" s="408"/>
      <c r="K16" s="407">
        <f>SUM(H9:K15)</f>
        <v>0</v>
      </c>
      <c r="L16" s="406"/>
      <c r="M16" s="408"/>
      <c r="N16" s="408"/>
      <c r="O16" s="407">
        <f>SUM(L9:O15)</f>
        <v>0</v>
      </c>
      <c r="P16" s="406"/>
      <c r="Q16" s="408"/>
      <c r="R16" s="408"/>
      <c r="S16" s="407">
        <f>SUM(P9:S15)</f>
        <v>0</v>
      </c>
      <c r="T16" s="406"/>
      <c r="U16" s="408"/>
      <c r="V16" s="408"/>
      <c r="W16" s="407">
        <f>SUM(T9:W15)</f>
        <v>0</v>
      </c>
      <c r="X16" s="406"/>
      <c r="Y16" s="408"/>
      <c r="Z16" s="408"/>
      <c r="AA16" s="407">
        <f>SUM(X9:AA15)</f>
        <v>0</v>
      </c>
      <c r="AB16" s="406"/>
      <c r="AC16" s="408"/>
      <c r="AD16" s="408"/>
      <c r="AE16" s="407">
        <f>SUM(AB9:AE15)</f>
        <v>0</v>
      </c>
      <c r="AF16" s="406"/>
      <c r="AG16" s="408"/>
      <c r="AH16" s="408"/>
      <c r="AI16" s="407">
        <f>SUM(AF9:AI15)</f>
        <v>0</v>
      </c>
      <c r="AJ16" s="406"/>
      <c r="AK16" s="408"/>
      <c r="AL16" s="408"/>
      <c r="AM16" s="407">
        <f>SUM(AJ9:AM15)</f>
        <v>0</v>
      </c>
      <c r="AN16" s="406"/>
      <c r="AO16" s="408"/>
      <c r="AP16" s="408"/>
      <c r="AQ16" s="407">
        <f>SUM(AN9:AQ15)</f>
        <v>0</v>
      </c>
      <c r="AR16" s="406"/>
      <c r="AS16" s="408"/>
      <c r="AT16" s="408"/>
      <c r="AU16" s="407">
        <f>SUM(AR9:AU15)</f>
        <v>0</v>
      </c>
      <c r="AV16" s="406"/>
      <c r="AW16" s="408"/>
      <c r="AX16" s="408"/>
      <c r="AY16" s="407">
        <f>SUM(AV9:AY15)</f>
        <v>0</v>
      </c>
      <c r="AZ16" s="406"/>
      <c r="BA16" s="407">
        <f>SUM(AZ9:BA15)</f>
        <v>0</v>
      </c>
      <c r="BB16" s="406"/>
      <c r="BC16" s="407">
        <f>SUM(BB9:BC15)</f>
        <v>0</v>
      </c>
      <c r="BD16" s="405">
        <f t="shared" si="0"/>
        <v>0</v>
      </c>
    </row>
    <row r="17" spans="1:56" ht="11.25" customHeight="1">
      <c r="A17" s="227" t="s">
        <v>381</v>
      </c>
      <c r="B17" s="228"/>
      <c r="C17" s="400"/>
      <c r="D17" s="228"/>
      <c r="E17" s="226"/>
      <c r="F17" s="226"/>
      <c r="G17" s="400"/>
      <c r="H17" s="228"/>
      <c r="I17" s="226"/>
      <c r="J17" s="226"/>
      <c r="K17" s="400"/>
      <c r="L17" s="228"/>
      <c r="M17" s="226"/>
      <c r="N17" s="226"/>
      <c r="O17" s="400"/>
      <c r="P17" s="228"/>
      <c r="Q17" s="226"/>
      <c r="R17" s="226"/>
      <c r="S17" s="400"/>
      <c r="T17" s="228"/>
      <c r="U17" s="226"/>
      <c r="V17" s="226"/>
      <c r="W17" s="400"/>
      <c r="X17" s="228"/>
      <c r="Y17" s="226"/>
      <c r="Z17" s="226"/>
      <c r="AA17" s="400"/>
      <c r="AB17" s="228"/>
      <c r="AC17" s="226"/>
      <c r="AD17" s="226"/>
      <c r="AE17" s="400"/>
      <c r="AF17" s="228"/>
      <c r="AG17" s="226"/>
      <c r="AH17" s="226"/>
      <c r="AI17" s="400"/>
      <c r="AJ17" s="228"/>
      <c r="AK17" s="226"/>
      <c r="AL17" s="226"/>
      <c r="AM17" s="400"/>
      <c r="AN17" s="228"/>
      <c r="AO17" s="226"/>
      <c r="AP17" s="226"/>
      <c r="AQ17" s="400"/>
      <c r="AR17" s="228"/>
      <c r="AS17" s="226"/>
      <c r="AT17" s="226"/>
      <c r="AU17" s="400"/>
      <c r="AV17" s="228"/>
      <c r="AW17" s="226"/>
      <c r="AX17" s="226"/>
      <c r="AY17" s="400"/>
      <c r="AZ17" s="228"/>
      <c r="BA17" s="400"/>
      <c r="BB17" s="228"/>
      <c r="BC17" s="400"/>
      <c r="BD17" s="227">
        <f t="shared" si="0"/>
        <v>0</v>
      </c>
    </row>
    <row r="18" spans="1:56" ht="11.25" customHeight="1">
      <c r="A18" s="401" t="s">
        <v>382</v>
      </c>
      <c r="B18" s="402"/>
      <c r="C18" s="403"/>
      <c r="D18" s="402"/>
      <c r="E18" s="404"/>
      <c r="F18" s="404"/>
      <c r="G18" s="403"/>
      <c r="H18" s="402"/>
      <c r="I18" s="404"/>
      <c r="J18" s="404"/>
      <c r="K18" s="403"/>
      <c r="L18" s="402"/>
      <c r="M18" s="404"/>
      <c r="N18" s="404"/>
      <c r="O18" s="403"/>
      <c r="P18" s="402"/>
      <c r="Q18" s="404"/>
      <c r="R18" s="404"/>
      <c r="S18" s="403"/>
      <c r="T18" s="402"/>
      <c r="U18" s="404"/>
      <c r="V18" s="404"/>
      <c r="W18" s="403"/>
      <c r="X18" s="402"/>
      <c r="Y18" s="404"/>
      <c r="Z18" s="404"/>
      <c r="AA18" s="403"/>
      <c r="AB18" s="402"/>
      <c r="AC18" s="404"/>
      <c r="AD18" s="404"/>
      <c r="AE18" s="403"/>
      <c r="AF18" s="402"/>
      <c r="AG18" s="404"/>
      <c r="AH18" s="404"/>
      <c r="AI18" s="403"/>
      <c r="AJ18" s="402"/>
      <c r="AK18" s="404"/>
      <c r="AL18" s="404"/>
      <c r="AM18" s="403"/>
      <c r="AN18" s="402"/>
      <c r="AO18" s="404"/>
      <c r="AP18" s="404"/>
      <c r="AQ18" s="403"/>
      <c r="AR18" s="402"/>
      <c r="AS18" s="404"/>
      <c r="AT18" s="404"/>
      <c r="AU18" s="403"/>
      <c r="AV18" s="402"/>
      <c r="AW18" s="404"/>
      <c r="AX18" s="404"/>
      <c r="AY18" s="403"/>
      <c r="AZ18" s="402"/>
      <c r="BA18" s="403"/>
      <c r="BB18" s="402"/>
      <c r="BC18" s="403"/>
      <c r="BD18" s="401">
        <f t="shared" si="0"/>
        <v>0</v>
      </c>
    </row>
    <row r="19" spans="1:56" ht="11.25" customHeight="1">
      <c r="A19" s="227" t="s">
        <v>383</v>
      </c>
      <c r="B19" s="228"/>
      <c r="C19" s="400"/>
      <c r="D19" s="228"/>
      <c r="E19" s="226"/>
      <c r="F19" s="226"/>
      <c r="G19" s="400"/>
      <c r="H19" s="228"/>
      <c r="I19" s="226"/>
      <c r="J19" s="226"/>
      <c r="K19" s="400"/>
      <c r="L19" s="228"/>
      <c r="M19" s="226"/>
      <c r="N19" s="226"/>
      <c r="O19" s="400"/>
      <c r="P19" s="228"/>
      <c r="Q19" s="226"/>
      <c r="R19" s="226"/>
      <c r="S19" s="400"/>
      <c r="T19" s="228"/>
      <c r="U19" s="226"/>
      <c r="V19" s="226"/>
      <c r="W19" s="400"/>
      <c r="X19" s="228"/>
      <c r="Y19" s="226"/>
      <c r="Z19" s="226"/>
      <c r="AA19" s="400"/>
      <c r="AB19" s="228"/>
      <c r="AC19" s="226"/>
      <c r="AD19" s="226"/>
      <c r="AE19" s="400"/>
      <c r="AF19" s="228"/>
      <c r="AG19" s="226"/>
      <c r="AH19" s="226"/>
      <c r="AI19" s="400"/>
      <c r="AJ19" s="228"/>
      <c r="AK19" s="226"/>
      <c r="AL19" s="226"/>
      <c r="AM19" s="400"/>
      <c r="AN19" s="228"/>
      <c r="AO19" s="226"/>
      <c r="AP19" s="226"/>
      <c r="AQ19" s="400"/>
      <c r="AR19" s="228"/>
      <c r="AS19" s="226"/>
      <c r="AT19" s="226"/>
      <c r="AU19" s="400"/>
      <c r="AV19" s="228"/>
      <c r="AW19" s="226"/>
      <c r="AX19" s="226"/>
      <c r="AY19" s="400"/>
      <c r="AZ19" s="228"/>
      <c r="BA19" s="400"/>
      <c r="BB19" s="228"/>
      <c r="BC19" s="400"/>
      <c r="BD19" s="227">
        <f t="shared" si="0"/>
        <v>0</v>
      </c>
    </row>
    <row r="20" spans="1:56" ht="11.25" customHeight="1">
      <c r="A20" s="401" t="s">
        <v>384</v>
      </c>
      <c r="B20" s="402"/>
      <c r="C20" s="403"/>
      <c r="D20" s="402"/>
      <c r="E20" s="404"/>
      <c r="F20" s="404"/>
      <c r="G20" s="403"/>
      <c r="H20" s="402"/>
      <c r="I20" s="404"/>
      <c r="J20" s="404"/>
      <c r="K20" s="403"/>
      <c r="L20" s="402"/>
      <c r="M20" s="404"/>
      <c r="N20" s="404"/>
      <c r="O20" s="403"/>
      <c r="P20" s="402"/>
      <c r="Q20" s="404"/>
      <c r="R20" s="404"/>
      <c r="S20" s="403"/>
      <c r="T20" s="402"/>
      <c r="U20" s="404"/>
      <c r="V20" s="404"/>
      <c r="W20" s="403"/>
      <c r="X20" s="402"/>
      <c r="Y20" s="404"/>
      <c r="Z20" s="404"/>
      <c r="AA20" s="403"/>
      <c r="AB20" s="402"/>
      <c r="AC20" s="404"/>
      <c r="AD20" s="404"/>
      <c r="AE20" s="403"/>
      <c r="AF20" s="402"/>
      <c r="AG20" s="404"/>
      <c r="AH20" s="404"/>
      <c r="AI20" s="403"/>
      <c r="AJ20" s="402"/>
      <c r="AK20" s="404"/>
      <c r="AL20" s="404"/>
      <c r="AM20" s="403"/>
      <c r="AN20" s="402"/>
      <c r="AO20" s="404"/>
      <c r="AP20" s="404"/>
      <c r="AQ20" s="403"/>
      <c r="AR20" s="402"/>
      <c r="AS20" s="404"/>
      <c r="AT20" s="404"/>
      <c r="AU20" s="403"/>
      <c r="AV20" s="402"/>
      <c r="AW20" s="404"/>
      <c r="AX20" s="404"/>
      <c r="AY20" s="403"/>
      <c r="AZ20" s="402"/>
      <c r="BA20" s="403"/>
      <c r="BB20" s="402"/>
      <c r="BC20" s="403"/>
      <c r="BD20" s="401">
        <f t="shared" si="0"/>
        <v>0</v>
      </c>
    </row>
    <row r="21" spans="1:56" ht="11.25" customHeight="1">
      <c r="A21" s="227" t="s">
        <v>385</v>
      </c>
      <c r="B21" s="228"/>
      <c r="C21" s="400"/>
      <c r="D21" s="228"/>
      <c r="E21" s="226"/>
      <c r="F21" s="226"/>
      <c r="G21" s="400"/>
      <c r="H21" s="228"/>
      <c r="I21" s="226"/>
      <c r="J21" s="226"/>
      <c r="K21" s="400"/>
      <c r="L21" s="228"/>
      <c r="M21" s="226"/>
      <c r="N21" s="226"/>
      <c r="O21" s="400"/>
      <c r="P21" s="228"/>
      <c r="Q21" s="226"/>
      <c r="R21" s="226"/>
      <c r="S21" s="400"/>
      <c r="T21" s="228"/>
      <c r="U21" s="226"/>
      <c r="V21" s="226"/>
      <c r="W21" s="400"/>
      <c r="X21" s="228"/>
      <c r="Y21" s="226"/>
      <c r="Z21" s="226"/>
      <c r="AA21" s="400"/>
      <c r="AB21" s="228"/>
      <c r="AC21" s="226"/>
      <c r="AD21" s="226"/>
      <c r="AE21" s="400"/>
      <c r="AF21" s="228"/>
      <c r="AG21" s="226"/>
      <c r="AH21" s="226"/>
      <c r="AI21" s="400"/>
      <c r="AJ21" s="228"/>
      <c r="AK21" s="226"/>
      <c r="AL21" s="226"/>
      <c r="AM21" s="400"/>
      <c r="AN21" s="228"/>
      <c r="AO21" s="226"/>
      <c r="AP21" s="226"/>
      <c r="AQ21" s="400"/>
      <c r="AR21" s="228"/>
      <c r="AS21" s="226"/>
      <c r="AT21" s="226"/>
      <c r="AU21" s="400"/>
      <c r="AV21" s="228"/>
      <c r="AW21" s="226"/>
      <c r="AX21" s="226"/>
      <c r="AY21" s="400"/>
      <c r="AZ21" s="228"/>
      <c r="BA21" s="400"/>
      <c r="BB21" s="228"/>
      <c r="BC21" s="400"/>
      <c r="BD21" s="227">
        <f t="shared" si="0"/>
        <v>0</v>
      </c>
    </row>
    <row r="22" spans="1:56" ht="11.25" customHeight="1">
      <c r="A22" s="401" t="s">
        <v>386</v>
      </c>
      <c r="B22" s="402"/>
      <c r="C22" s="403"/>
      <c r="D22" s="402"/>
      <c r="E22" s="404"/>
      <c r="F22" s="404"/>
      <c r="G22" s="403"/>
      <c r="H22" s="402"/>
      <c r="I22" s="404"/>
      <c r="J22" s="404"/>
      <c r="K22" s="403"/>
      <c r="L22" s="402"/>
      <c r="M22" s="404"/>
      <c r="N22" s="404"/>
      <c r="O22" s="403"/>
      <c r="P22" s="402"/>
      <c r="Q22" s="404"/>
      <c r="R22" s="404"/>
      <c r="S22" s="403"/>
      <c r="T22" s="402"/>
      <c r="U22" s="404"/>
      <c r="V22" s="404"/>
      <c r="W22" s="403"/>
      <c r="X22" s="402"/>
      <c r="Y22" s="404"/>
      <c r="Z22" s="404"/>
      <c r="AA22" s="403"/>
      <c r="AB22" s="402"/>
      <c r="AC22" s="404"/>
      <c r="AD22" s="404"/>
      <c r="AE22" s="403"/>
      <c r="AF22" s="402"/>
      <c r="AG22" s="404"/>
      <c r="AH22" s="404"/>
      <c r="AI22" s="403"/>
      <c r="AJ22" s="402"/>
      <c r="AK22" s="404"/>
      <c r="AL22" s="404"/>
      <c r="AM22" s="403"/>
      <c r="AN22" s="402"/>
      <c r="AO22" s="404"/>
      <c r="AP22" s="404"/>
      <c r="AQ22" s="403"/>
      <c r="AR22" s="402"/>
      <c r="AS22" s="404"/>
      <c r="AT22" s="404"/>
      <c r="AU22" s="403"/>
      <c r="AV22" s="402"/>
      <c r="AW22" s="404"/>
      <c r="AX22" s="404"/>
      <c r="AY22" s="403"/>
      <c r="AZ22" s="402"/>
      <c r="BA22" s="403"/>
      <c r="BB22" s="402"/>
      <c r="BC22" s="403"/>
      <c r="BD22" s="401">
        <f t="shared" si="0"/>
        <v>0</v>
      </c>
    </row>
    <row r="23" spans="1:56" ht="11.25" customHeight="1">
      <c r="A23" s="227" t="s">
        <v>387</v>
      </c>
      <c r="B23" s="228"/>
      <c r="C23" s="400"/>
      <c r="D23" s="228"/>
      <c r="E23" s="226"/>
      <c r="F23" s="226"/>
      <c r="G23" s="400"/>
      <c r="H23" s="228"/>
      <c r="I23" s="226"/>
      <c r="J23" s="226"/>
      <c r="K23" s="400"/>
      <c r="L23" s="228"/>
      <c r="M23" s="226"/>
      <c r="N23" s="226"/>
      <c r="O23" s="400"/>
      <c r="P23" s="228"/>
      <c r="Q23" s="226"/>
      <c r="R23" s="226"/>
      <c r="S23" s="400"/>
      <c r="T23" s="228"/>
      <c r="U23" s="226"/>
      <c r="V23" s="226"/>
      <c r="W23" s="400"/>
      <c r="X23" s="228"/>
      <c r="Y23" s="226"/>
      <c r="Z23" s="226"/>
      <c r="AA23" s="400"/>
      <c r="AB23" s="228"/>
      <c r="AC23" s="226"/>
      <c r="AD23" s="226"/>
      <c r="AE23" s="400"/>
      <c r="AF23" s="228"/>
      <c r="AG23" s="226"/>
      <c r="AH23" s="226"/>
      <c r="AI23" s="400"/>
      <c r="AJ23" s="228"/>
      <c r="AK23" s="226"/>
      <c r="AL23" s="226"/>
      <c r="AM23" s="400"/>
      <c r="AN23" s="228"/>
      <c r="AO23" s="226"/>
      <c r="AP23" s="226"/>
      <c r="AQ23" s="400"/>
      <c r="AR23" s="228"/>
      <c r="AS23" s="226"/>
      <c r="AT23" s="226"/>
      <c r="AU23" s="400"/>
      <c r="AV23" s="228"/>
      <c r="AW23" s="226"/>
      <c r="AX23" s="226"/>
      <c r="AY23" s="400"/>
      <c r="AZ23" s="228"/>
      <c r="BA23" s="400"/>
      <c r="BB23" s="228"/>
      <c r="BC23" s="400"/>
      <c r="BD23" s="227">
        <f t="shared" si="0"/>
        <v>0</v>
      </c>
    </row>
    <row r="24" spans="1:56" ht="11.25" customHeight="1">
      <c r="A24" s="405" t="s">
        <v>389</v>
      </c>
      <c r="B24" s="406"/>
      <c r="C24" s="407">
        <f>SUM(B17:C23)</f>
        <v>0</v>
      </c>
      <c r="D24" s="406"/>
      <c r="E24" s="408"/>
      <c r="F24" s="408"/>
      <c r="G24" s="407">
        <f>SUM(D17:G23)</f>
        <v>0</v>
      </c>
      <c r="H24" s="406"/>
      <c r="I24" s="408"/>
      <c r="J24" s="408"/>
      <c r="K24" s="407">
        <f>SUM(H17:K23)</f>
        <v>0</v>
      </c>
      <c r="L24" s="406"/>
      <c r="M24" s="408"/>
      <c r="N24" s="408"/>
      <c r="O24" s="407">
        <f>SUM(L17:O23)</f>
        <v>0</v>
      </c>
      <c r="P24" s="406"/>
      <c r="Q24" s="408"/>
      <c r="R24" s="408"/>
      <c r="S24" s="407">
        <f>SUM(P17:S23)</f>
        <v>0</v>
      </c>
      <c r="T24" s="406"/>
      <c r="U24" s="408"/>
      <c r="V24" s="408"/>
      <c r="W24" s="407">
        <f>SUM(T17:W23)</f>
        <v>0</v>
      </c>
      <c r="X24" s="406"/>
      <c r="Y24" s="408"/>
      <c r="Z24" s="408"/>
      <c r="AA24" s="407">
        <f>SUM(X17:AA23)</f>
        <v>0</v>
      </c>
      <c r="AB24" s="406"/>
      <c r="AC24" s="408"/>
      <c r="AD24" s="408"/>
      <c r="AE24" s="407">
        <f>SUM(AB17:AE23)</f>
        <v>0</v>
      </c>
      <c r="AF24" s="406"/>
      <c r="AG24" s="408"/>
      <c r="AH24" s="408"/>
      <c r="AI24" s="407">
        <f>SUM(AF17:AI23)</f>
        <v>0</v>
      </c>
      <c r="AJ24" s="406"/>
      <c r="AK24" s="408"/>
      <c r="AL24" s="408"/>
      <c r="AM24" s="407">
        <f>SUM(AJ17:AM23)</f>
        <v>0</v>
      </c>
      <c r="AN24" s="406"/>
      <c r="AO24" s="408"/>
      <c r="AP24" s="408"/>
      <c r="AQ24" s="407">
        <f>SUM(AN17:AQ23)</f>
        <v>0</v>
      </c>
      <c r="AR24" s="406"/>
      <c r="AS24" s="408"/>
      <c r="AT24" s="408"/>
      <c r="AU24" s="407">
        <f>SUM(AR17:AU23)</f>
        <v>0</v>
      </c>
      <c r="AV24" s="406"/>
      <c r="AW24" s="408"/>
      <c r="AX24" s="408"/>
      <c r="AY24" s="407">
        <f>SUM(AV17:AY23)</f>
        <v>0</v>
      </c>
      <c r="AZ24" s="406"/>
      <c r="BA24" s="407">
        <f>SUM(AZ17:BA23)</f>
        <v>0</v>
      </c>
      <c r="BB24" s="406"/>
      <c r="BC24" s="407">
        <f>SUM(BB17:BC23)</f>
        <v>0</v>
      </c>
      <c r="BD24" s="405">
        <f t="shared" si="0"/>
        <v>0</v>
      </c>
    </row>
    <row r="25" spans="1:56" ht="11.25" customHeight="1">
      <c r="A25" s="405" t="s">
        <v>183</v>
      </c>
      <c r="B25" s="406"/>
      <c r="C25" s="407">
        <f>SUM(C16,C24)</f>
        <v>0</v>
      </c>
      <c r="D25" s="406"/>
      <c r="E25" s="408"/>
      <c r="F25" s="408"/>
      <c r="G25" s="407">
        <f>SUM(G16,G24)</f>
        <v>0</v>
      </c>
      <c r="H25" s="406"/>
      <c r="I25" s="408"/>
      <c r="J25" s="408"/>
      <c r="K25" s="407">
        <f>SUM(K16,K24)</f>
        <v>0</v>
      </c>
      <c r="L25" s="406"/>
      <c r="M25" s="408"/>
      <c r="N25" s="408"/>
      <c r="O25" s="407">
        <f>SUM(O16,O24)</f>
        <v>0</v>
      </c>
      <c r="P25" s="406"/>
      <c r="Q25" s="408"/>
      <c r="R25" s="408"/>
      <c r="S25" s="407">
        <f>SUM(S16,S24)</f>
        <v>0</v>
      </c>
      <c r="T25" s="406"/>
      <c r="U25" s="408"/>
      <c r="V25" s="408"/>
      <c r="W25" s="407">
        <f>SUM(W16,W24)</f>
        <v>0</v>
      </c>
      <c r="X25" s="406"/>
      <c r="Y25" s="408"/>
      <c r="Z25" s="408"/>
      <c r="AA25" s="407">
        <f>SUM(AA16,AA24)</f>
        <v>0</v>
      </c>
      <c r="AB25" s="406"/>
      <c r="AC25" s="408"/>
      <c r="AD25" s="408"/>
      <c r="AE25" s="407">
        <f>SUM(AE16,AE24)</f>
        <v>0</v>
      </c>
      <c r="AF25" s="406"/>
      <c r="AG25" s="408"/>
      <c r="AH25" s="408"/>
      <c r="AI25" s="407">
        <f>SUM(AI16,AI24)</f>
        <v>0</v>
      </c>
      <c r="AJ25" s="406"/>
      <c r="AK25" s="408"/>
      <c r="AL25" s="408"/>
      <c r="AM25" s="407">
        <f>SUM(AM16,AM24)</f>
        <v>0</v>
      </c>
      <c r="AN25" s="406"/>
      <c r="AO25" s="408"/>
      <c r="AP25" s="408"/>
      <c r="AQ25" s="407">
        <f>SUM(AQ16,AQ24)</f>
        <v>0</v>
      </c>
      <c r="AR25" s="406"/>
      <c r="AS25" s="408"/>
      <c r="AT25" s="408"/>
      <c r="AU25" s="407">
        <f>SUM(AU16,AU24)</f>
        <v>0</v>
      </c>
      <c r="AV25" s="406"/>
      <c r="AW25" s="408"/>
      <c r="AX25" s="408"/>
      <c r="AY25" s="407">
        <f>SUM(AY16,AY24)</f>
        <v>0</v>
      </c>
      <c r="AZ25" s="406"/>
      <c r="BA25" s="407">
        <f>SUM(BA16,BA24)</f>
        <v>0</v>
      </c>
      <c r="BB25" s="406"/>
      <c r="BC25" s="407">
        <f>SUM(BC16,BC24)</f>
        <v>0</v>
      </c>
      <c r="BD25" s="405">
        <f t="shared" si="0"/>
        <v>0</v>
      </c>
    </row>
    <row r="26" spans="1:56" ht="11.25" customHeight="1">
      <c r="A26" s="226"/>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row>
    <row r="27" spans="1:56" ht="11.25" customHeight="1">
      <c r="A27" s="226"/>
      <c r="B27" s="226"/>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row>
    <row r="28" spans="1:56" ht="11.25" customHeigh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row>
    <row r="29" spans="1:56" ht="11.25" customHeight="1">
      <c r="A29" s="22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row>
    <row r="30" spans="1:56" ht="11.25" customHeight="1">
      <c r="A30" s="226"/>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row>
    <row r="31" spans="1:56" ht="11.25" customHeight="1">
      <c r="A31" s="226"/>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row>
    <row r="32" spans="1:56" ht="11.25" customHeight="1">
      <c r="A32" s="226"/>
      <c r="B32" s="226"/>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row>
    <row r="33" spans="1:56" ht="11.25" customHeight="1">
      <c r="A33" s="226"/>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row>
    <row r="34" spans="1:56" ht="11.25" customHeight="1">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row>
    <row r="35" spans="1:56" ht="11.25" customHeight="1">
      <c r="A35" s="226"/>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row>
    <row r="36" spans="1:56" ht="11.25" customHeight="1">
      <c r="A36" s="226"/>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row>
    <row r="37" spans="1:56" ht="11.25" customHeight="1">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row>
    <row r="38" spans="1:56" ht="11.2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row>
    <row r="39" spans="1:56" ht="11.25" customHeight="1">
      <c r="A39" s="226"/>
      <c r="B39" s="226"/>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row>
    <row r="40" spans="1:56" ht="11.2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row>
    <row r="41" spans="1:56" ht="11.25" customHeight="1">
      <c r="A41" s="226"/>
      <c r="B41" s="226"/>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row>
    <row r="42" spans="1:56" ht="11.2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row>
    <row r="43" spans="1:56" ht="11.25" customHeight="1">
      <c r="A43" s="226"/>
      <c r="B43" s="226"/>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row>
    <row r="44" spans="1:56" ht="11.2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row>
    <row r="45" spans="1:56" ht="11.25" customHeight="1">
      <c r="A45" s="226"/>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row>
    <row r="46" spans="1:56" ht="11.25" customHeight="1">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row>
    <row r="47" spans="1:56" ht="11.25" customHeight="1">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row>
    <row r="48" spans="1:56" ht="11.25" customHeight="1">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row>
    <row r="49" spans="1:56" ht="11.2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row>
    <row r="50" spans="1:56" ht="11.25" customHeight="1">
      <c r="A50" s="226"/>
      <c r="B50" s="226"/>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row>
    <row r="51" spans="1:56" ht="11.25" customHeight="1">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row>
    <row r="52" spans="1:56" ht="11.25" customHeight="1">
      <c r="A52" s="226"/>
      <c r="B52" s="226"/>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row>
    <row r="53" spans="1:56" ht="11.25" customHeight="1">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row>
    <row r="54" spans="1:56" ht="11.25" customHeight="1">
      <c r="A54" s="226"/>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row>
    <row r="55" spans="1:56" ht="11.25" customHeight="1">
      <c r="A55" s="226"/>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row>
    <row r="56" spans="1:56" ht="11.25" customHeight="1">
      <c r="A56" s="226"/>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row>
    <row r="57" spans="1:56" ht="11.25" customHeight="1">
      <c r="A57" s="226"/>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AX57" s="226"/>
      <c r="AY57" s="226"/>
      <c r="AZ57" s="226"/>
      <c r="BA57" s="226"/>
      <c r="BB57" s="226"/>
      <c r="BC57" s="226"/>
      <c r="BD57" s="226"/>
    </row>
    <row r="58" spans="1:56" ht="11.25" customHeight="1">
      <c r="A58" s="226"/>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row>
    <row r="59" spans="1:56" ht="11.25" customHeight="1">
      <c r="A59" s="226"/>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AZ59" s="226"/>
      <c r="BA59" s="226"/>
      <c r="BB59" s="226"/>
      <c r="BC59" s="226"/>
      <c r="BD59" s="226"/>
    </row>
    <row r="60" spans="1:56" ht="11.25" customHeight="1">
      <c r="A60" s="226"/>
      <c r="B60" s="226"/>
      <c r="C60" s="226"/>
      <c r="D60" s="226"/>
      <c r="E60" s="226"/>
      <c r="F60" s="226"/>
      <c r="G60" s="226"/>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row>
    <row r="61" spans="1:56" ht="11.25" customHeight="1">
      <c r="A61" s="226"/>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AZ61" s="226"/>
      <c r="BA61" s="226"/>
      <c r="BB61" s="226"/>
      <c r="BC61" s="226"/>
      <c r="BD61" s="226"/>
    </row>
    <row r="62" spans="1:56" ht="11.25" customHeight="1">
      <c r="A62" s="226"/>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226"/>
    </row>
    <row r="63" spans="1:56" ht="11.25" customHeight="1">
      <c r="A63" s="226"/>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226"/>
    </row>
    <row r="64" spans="1:56" ht="11.25" customHeight="1">
      <c r="A64" s="226"/>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D64" s="226"/>
    </row>
    <row r="65" spans="1:56" ht="11.2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row>
    <row r="66" spans="1:56" ht="11.25" customHeight="1">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row>
    <row r="67" spans="1:56" ht="11.25" customHeight="1">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6"/>
      <c r="BC67" s="226"/>
      <c r="BD67" s="226"/>
    </row>
    <row r="68" spans="1:56" ht="11.25" customHeight="1">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row>
    <row r="69" spans="1:56" ht="11.25" customHeight="1">
      <c r="A69" s="226"/>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c r="AX69" s="226"/>
      <c r="AY69" s="226"/>
      <c r="AZ69" s="226"/>
      <c r="BA69" s="226"/>
      <c r="BB69" s="226"/>
      <c r="BC69" s="226"/>
      <c r="BD69" s="226"/>
    </row>
    <row r="70" spans="1:56" ht="11.25" customHeight="1">
      <c r="A70" s="226"/>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c r="AA70" s="226"/>
      <c r="AB70" s="226"/>
      <c r="AC70" s="226"/>
      <c r="AD70" s="226"/>
      <c r="AE70" s="226"/>
      <c r="AF70" s="226"/>
      <c r="AG70" s="226"/>
      <c r="AH70" s="226"/>
      <c r="AI70" s="226"/>
      <c r="AJ70" s="226"/>
      <c r="AK70" s="226"/>
      <c r="AL70" s="226"/>
      <c r="AM70" s="226"/>
      <c r="AN70" s="226"/>
      <c r="AO70" s="226"/>
      <c r="AP70" s="226"/>
      <c r="AQ70" s="226"/>
      <c r="AR70" s="226"/>
      <c r="AS70" s="226"/>
      <c r="AT70" s="226"/>
      <c r="AU70" s="226"/>
      <c r="AV70" s="226"/>
      <c r="AW70" s="226"/>
      <c r="AX70" s="226"/>
      <c r="AY70" s="226"/>
      <c r="AZ70" s="226"/>
      <c r="BA70" s="226"/>
      <c r="BB70" s="226"/>
      <c r="BC70" s="226"/>
      <c r="BD70" s="226"/>
    </row>
    <row r="71" spans="1:56" ht="11.25" customHeight="1">
      <c r="A71" s="226"/>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c r="AA71" s="226"/>
      <c r="AB71" s="226"/>
      <c r="AC71" s="226"/>
      <c r="AD71" s="226"/>
      <c r="AE71" s="226"/>
      <c r="AF71" s="226"/>
      <c r="AG71" s="226"/>
      <c r="AH71" s="226"/>
      <c r="AI71" s="226"/>
      <c r="AJ71" s="226"/>
      <c r="AK71" s="226"/>
      <c r="AL71" s="226"/>
      <c r="AM71" s="226"/>
      <c r="AN71" s="226"/>
      <c r="AO71" s="226"/>
      <c r="AP71" s="226"/>
      <c r="AQ71" s="226"/>
      <c r="AR71" s="226"/>
      <c r="AS71" s="226"/>
      <c r="AT71" s="226"/>
      <c r="AU71" s="226"/>
      <c r="AV71" s="226"/>
      <c r="AW71" s="226"/>
      <c r="AX71" s="226"/>
      <c r="AY71" s="226"/>
      <c r="AZ71" s="226"/>
      <c r="BA71" s="226"/>
      <c r="BB71" s="226"/>
      <c r="BC71" s="226"/>
      <c r="BD71" s="226"/>
    </row>
    <row r="72" spans="1:56" ht="11.25" customHeight="1">
      <c r="A72" s="226"/>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c r="AA72" s="226"/>
      <c r="AB72" s="226"/>
      <c r="AC72" s="226"/>
      <c r="AD72" s="226"/>
      <c r="AE72" s="226"/>
      <c r="AF72" s="226"/>
      <c r="AG72" s="226"/>
      <c r="AH72" s="226"/>
      <c r="AI72" s="226"/>
      <c r="AJ72" s="226"/>
      <c r="AK72" s="226"/>
      <c r="AL72" s="226"/>
      <c r="AM72" s="226"/>
      <c r="AN72" s="226"/>
      <c r="AO72" s="226"/>
      <c r="AP72" s="226"/>
      <c r="AQ72" s="226"/>
      <c r="AR72" s="226"/>
      <c r="AS72" s="226"/>
      <c r="AT72" s="226"/>
      <c r="AU72" s="226"/>
      <c r="AV72" s="226"/>
      <c r="AW72" s="226"/>
      <c r="AX72" s="226"/>
      <c r="AY72" s="226"/>
      <c r="AZ72" s="226"/>
      <c r="BA72" s="226"/>
      <c r="BB72" s="226"/>
      <c r="BC72" s="226"/>
      <c r="BD72" s="226"/>
    </row>
    <row r="73" spans="1:56" ht="11.25" customHeight="1">
      <c r="A73" s="226"/>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c r="AX73" s="226"/>
      <c r="AY73" s="226"/>
      <c r="AZ73" s="226"/>
      <c r="BA73" s="226"/>
      <c r="BB73" s="226"/>
      <c r="BC73" s="226"/>
      <c r="BD73" s="226"/>
    </row>
    <row r="74" spans="1:56" ht="11.25" customHeight="1">
      <c r="A74" s="226"/>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226"/>
      <c r="AB74" s="226"/>
      <c r="AC74" s="226"/>
      <c r="AD74" s="226"/>
      <c r="AE74" s="226"/>
      <c r="AF74" s="226"/>
      <c r="AG74" s="226"/>
      <c r="AH74" s="226"/>
      <c r="AI74" s="226"/>
      <c r="AJ74" s="226"/>
      <c r="AK74" s="226"/>
      <c r="AL74" s="226"/>
      <c r="AM74" s="226"/>
      <c r="AN74" s="226"/>
      <c r="AO74" s="226"/>
      <c r="AP74" s="226"/>
      <c r="AQ74" s="226"/>
      <c r="AR74" s="226"/>
      <c r="AS74" s="226"/>
      <c r="AT74" s="226"/>
      <c r="AU74" s="226"/>
      <c r="AV74" s="226"/>
      <c r="AW74" s="226"/>
      <c r="AX74" s="226"/>
      <c r="AY74" s="226"/>
      <c r="AZ74" s="226"/>
      <c r="BA74" s="226"/>
      <c r="BB74" s="226"/>
      <c r="BC74" s="226"/>
      <c r="BD74" s="226"/>
    </row>
    <row r="75" spans="1:56" ht="11.25" customHeight="1">
      <c r="A75" s="226"/>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row>
    <row r="76" spans="1:56" ht="11.25" customHeight="1">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row>
    <row r="77" spans="1:56" ht="11.25" customHeight="1">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row>
    <row r="78" spans="1:56" ht="11.25" customHeight="1">
      <c r="A78" s="226"/>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6"/>
      <c r="AG78" s="226"/>
      <c r="AH78" s="226"/>
      <c r="AI78" s="226"/>
      <c r="AJ78" s="226"/>
      <c r="AK78" s="226"/>
      <c r="AL78" s="226"/>
      <c r="AM78" s="226"/>
      <c r="AN78" s="226"/>
      <c r="AO78" s="226"/>
      <c r="AP78" s="226"/>
      <c r="AQ78" s="226"/>
      <c r="AR78" s="226"/>
      <c r="AS78" s="226"/>
      <c r="AT78" s="226"/>
      <c r="AU78" s="226"/>
      <c r="AV78" s="226"/>
      <c r="AW78" s="226"/>
      <c r="AX78" s="226"/>
      <c r="AY78" s="226"/>
      <c r="AZ78" s="226"/>
      <c r="BA78" s="226"/>
      <c r="BB78" s="226"/>
      <c r="BC78" s="226"/>
      <c r="BD78" s="226"/>
    </row>
    <row r="79" spans="1:56" ht="11.25" customHeight="1">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c r="AZ79" s="226"/>
      <c r="BA79" s="226"/>
      <c r="BB79" s="226"/>
      <c r="BC79" s="226"/>
      <c r="BD79" s="226"/>
    </row>
    <row r="80" spans="1:56" ht="11.25" customHeight="1">
      <c r="A80" s="226"/>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row>
    <row r="81" spans="1:56" ht="11.25" customHeight="1">
      <c r="A81" s="226"/>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c r="AZ81" s="226"/>
      <c r="BA81" s="226"/>
      <c r="BB81" s="226"/>
      <c r="BC81" s="226"/>
      <c r="BD81" s="226"/>
    </row>
    <row r="82" spans="1:56" ht="11.25" customHeight="1">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6"/>
      <c r="AE82" s="226"/>
      <c r="AF82" s="226"/>
      <c r="AG82" s="226"/>
      <c r="AH82" s="226"/>
      <c r="AI82" s="226"/>
      <c r="AJ82" s="226"/>
      <c r="AK82" s="226"/>
      <c r="AL82" s="226"/>
      <c r="AM82" s="226"/>
      <c r="AN82" s="226"/>
      <c r="AO82" s="226"/>
      <c r="AP82" s="226"/>
      <c r="AQ82" s="226"/>
      <c r="AR82" s="226"/>
      <c r="AS82" s="226"/>
      <c r="AT82" s="226"/>
      <c r="AU82" s="226"/>
      <c r="AV82" s="226"/>
      <c r="AW82" s="226"/>
      <c r="AX82" s="226"/>
      <c r="AY82" s="226"/>
      <c r="AZ82" s="226"/>
      <c r="BA82" s="226"/>
      <c r="BB82" s="226"/>
      <c r="BC82" s="226"/>
      <c r="BD82" s="226"/>
    </row>
    <row r="83" spans="1:56" ht="11.25" customHeight="1">
      <c r="A83" s="226"/>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row>
    <row r="84" spans="1:56" ht="11.25" customHeight="1">
      <c r="A84" s="226"/>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c r="AA84" s="226"/>
      <c r="AB84" s="226"/>
      <c r="AC84" s="226"/>
      <c r="AD84" s="226"/>
      <c r="AE84" s="226"/>
      <c r="AF84" s="226"/>
      <c r="AG84" s="226"/>
      <c r="AH84" s="226"/>
      <c r="AI84" s="226"/>
      <c r="AJ84" s="226"/>
      <c r="AK84" s="226"/>
      <c r="AL84" s="226"/>
      <c r="AM84" s="226"/>
      <c r="AN84" s="226"/>
      <c r="AO84" s="226"/>
      <c r="AP84" s="226"/>
      <c r="AQ84" s="226"/>
      <c r="AR84" s="226"/>
      <c r="AS84" s="226"/>
      <c r="AT84" s="226"/>
      <c r="AU84" s="226"/>
      <c r="AV84" s="226"/>
      <c r="AW84" s="226"/>
      <c r="AX84" s="226"/>
      <c r="AY84" s="226"/>
      <c r="AZ84" s="226"/>
      <c r="BA84" s="226"/>
      <c r="BB84" s="226"/>
      <c r="BC84" s="226"/>
      <c r="BD84" s="226"/>
    </row>
    <row r="85" spans="1:56" ht="11.25" customHeight="1">
      <c r="A85" s="226"/>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c r="AA85" s="226"/>
      <c r="AB85" s="226"/>
      <c r="AC85" s="226"/>
      <c r="AD85" s="226"/>
      <c r="AE85" s="226"/>
      <c r="AF85" s="226"/>
      <c r="AG85" s="226"/>
      <c r="AH85" s="226"/>
      <c r="AI85" s="226"/>
      <c r="AJ85" s="226"/>
      <c r="AK85" s="226"/>
      <c r="AL85" s="226"/>
      <c r="AM85" s="226"/>
      <c r="AN85" s="226"/>
      <c r="AO85" s="226"/>
      <c r="AP85" s="226"/>
      <c r="AQ85" s="226"/>
      <c r="AR85" s="226"/>
      <c r="AS85" s="226"/>
      <c r="AT85" s="226"/>
      <c r="AU85" s="226"/>
      <c r="AV85" s="226"/>
      <c r="AW85" s="226"/>
      <c r="AX85" s="226"/>
      <c r="AY85" s="226"/>
      <c r="AZ85" s="226"/>
      <c r="BA85" s="226"/>
      <c r="BB85" s="226"/>
      <c r="BC85" s="226"/>
      <c r="BD85" s="226"/>
    </row>
    <row r="86" spans="1:56" ht="11.25" customHeight="1">
      <c r="A86" s="226"/>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226"/>
      <c r="AX86" s="226"/>
      <c r="AY86" s="226"/>
      <c r="AZ86" s="226"/>
      <c r="BA86" s="226"/>
      <c r="BB86" s="226"/>
      <c r="BC86" s="226"/>
      <c r="BD86" s="226"/>
    </row>
    <row r="87" spans="1:56" ht="11.25" customHeight="1">
      <c r="A87" s="226"/>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226"/>
      <c r="AC87" s="226"/>
      <c r="AD87" s="226"/>
      <c r="AE87" s="226"/>
      <c r="AF87" s="226"/>
      <c r="AG87" s="226"/>
      <c r="AH87" s="226"/>
      <c r="AI87" s="226"/>
      <c r="AJ87" s="226"/>
      <c r="AK87" s="226"/>
      <c r="AL87" s="226"/>
      <c r="AM87" s="226"/>
      <c r="AN87" s="226"/>
      <c r="AO87" s="226"/>
      <c r="AP87" s="226"/>
      <c r="AQ87" s="226"/>
      <c r="AR87" s="226"/>
      <c r="AS87" s="226"/>
      <c r="AT87" s="226"/>
      <c r="AU87" s="226"/>
      <c r="AV87" s="226"/>
      <c r="AW87" s="226"/>
      <c r="AX87" s="226"/>
      <c r="AY87" s="226"/>
      <c r="AZ87" s="226"/>
      <c r="BA87" s="226"/>
      <c r="BB87" s="226"/>
      <c r="BC87" s="226"/>
      <c r="BD87" s="226"/>
    </row>
    <row r="88" spans="1:56" ht="11.25" customHeight="1">
      <c r="A88" s="226"/>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c r="AA88" s="226"/>
      <c r="AB88" s="226"/>
      <c r="AC88" s="226"/>
      <c r="AD88" s="226"/>
      <c r="AE88" s="226"/>
      <c r="AF88" s="226"/>
      <c r="AG88" s="226"/>
      <c r="AH88" s="226"/>
      <c r="AI88" s="226"/>
      <c r="AJ88" s="226"/>
      <c r="AK88" s="226"/>
      <c r="AL88" s="226"/>
      <c r="AM88" s="226"/>
      <c r="AN88" s="226"/>
      <c r="AO88" s="226"/>
      <c r="AP88" s="226"/>
      <c r="AQ88" s="226"/>
      <c r="AR88" s="226"/>
      <c r="AS88" s="226"/>
      <c r="AT88" s="226"/>
      <c r="AU88" s="226"/>
      <c r="AV88" s="226"/>
      <c r="AW88" s="226"/>
      <c r="AX88" s="226"/>
      <c r="AY88" s="226"/>
      <c r="AZ88" s="226"/>
      <c r="BA88" s="226"/>
      <c r="BB88" s="226"/>
      <c r="BC88" s="226"/>
      <c r="BD88" s="226"/>
    </row>
    <row r="89" spans="1:56" ht="11.25" customHeight="1">
      <c r="A89" s="226"/>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c r="AB89" s="226"/>
      <c r="AC89" s="226"/>
      <c r="AD89" s="226"/>
      <c r="AE89" s="226"/>
      <c r="AF89" s="226"/>
      <c r="AG89" s="226"/>
      <c r="AH89" s="226"/>
      <c r="AI89" s="226"/>
      <c r="AJ89" s="226"/>
      <c r="AK89" s="226"/>
      <c r="AL89" s="226"/>
      <c r="AM89" s="226"/>
      <c r="AN89" s="226"/>
      <c r="AO89" s="226"/>
      <c r="AP89" s="226"/>
      <c r="AQ89" s="226"/>
      <c r="AR89" s="226"/>
      <c r="AS89" s="226"/>
      <c r="AT89" s="226"/>
      <c r="AU89" s="226"/>
      <c r="AV89" s="226"/>
      <c r="AW89" s="226"/>
      <c r="AX89" s="226"/>
      <c r="AY89" s="226"/>
      <c r="AZ89" s="226"/>
      <c r="BA89" s="226"/>
      <c r="BB89" s="226"/>
      <c r="BC89" s="226"/>
      <c r="BD89" s="226"/>
    </row>
    <row r="90" spans="1:56" ht="11.25" customHeight="1">
      <c r="A90" s="226"/>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226"/>
      <c r="AG90" s="226"/>
      <c r="AH90" s="226"/>
      <c r="AI90" s="226"/>
      <c r="AJ90" s="226"/>
      <c r="AK90" s="226"/>
      <c r="AL90" s="226"/>
      <c r="AM90" s="226"/>
      <c r="AN90" s="226"/>
      <c r="AO90" s="226"/>
      <c r="AP90" s="226"/>
      <c r="AQ90" s="226"/>
      <c r="AR90" s="226"/>
      <c r="AS90" s="226"/>
      <c r="AT90" s="226"/>
      <c r="AU90" s="226"/>
      <c r="AV90" s="226"/>
      <c r="AW90" s="226"/>
      <c r="AX90" s="226"/>
      <c r="AY90" s="226"/>
      <c r="AZ90" s="226"/>
      <c r="BA90" s="226"/>
      <c r="BB90" s="226"/>
      <c r="BC90" s="226"/>
      <c r="BD90" s="226"/>
    </row>
    <row r="91" spans="1:56" ht="11.25" customHeight="1">
      <c r="A91" s="226"/>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c r="AZ91" s="226"/>
      <c r="BA91" s="226"/>
      <c r="BB91" s="226"/>
      <c r="BC91" s="226"/>
      <c r="BD91" s="226"/>
    </row>
    <row r="92" spans="1:56" ht="11.25" customHeight="1">
      <c r="A92" s="22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row>
    <row r="93" spans="1:56" ht="11.25" customHeight="1">
      <c r="A93" s="226"/>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row>
    <row r="94" spans="1:56" ht="11.25" customHeight="1">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row>
    <row r="95" spans="1:56" ht="11.25" customHeight="1">
      <c r="A95" s="226"/>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c r="BA95" s="226"/>
      <c r="BB95" s="226"/>
      <c r="BC95" s="226"/>
      <c r="BD95" s="226"/>
    </row>
    <row r="96" spans="1:56" ht="11.25" customHeight="1">
      <c r="A96" s="226"/>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row>
    <row r="97" spans="1:56" ht="11.25" customHeight="1">
      <c r="A97" s="226"/>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row>
    <row r="98" spans="1:56" ht="11.25" customHeight="1">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row>
    <row r="99" spans="1:56" ht="11.25" customHeight="1">
      <c r="A99" s="226"/>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row>
    <row r="100" spans="1:56" ht="11.25" customHeight="1">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row>
    <row r="101" spans="1:56" ht="11.25" customHeight="1">
      <c r="A101" s="226"/>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c r="AZ101" s="226"/>
      <c r="BA101" s="226"/>
      <c r="BB101" s="226"/>
      <c r="BC101" s="226"/>
      <c r="BD101" s="226"/>
    </row>
    <row r="102" spans="1:56" ht="11.25" customHeight="1">
      <c r="A102" s="22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row>
    <row r="103" spans="1:56" ht="11.25" customHeight="1">
      <c r="A103" s="226"/>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row>
    <row r="104" spans="1:56" ht="11.25" customHeight="1">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row>
    <row r="105" spans="1:56" ht="11.25" customHeight="1">
      <c r="A105" s="226"/>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c r="AO105" s="226"/>
      <c r="AP105" s="226"/>
      <c r="AQ105" s="226"/>
      <c r="AR105" s="226"/>
      <c r="AS105" s="226"/>
      <c r="AT105" s="226"/>
      <c r="AU105" s="226"/>
      <c r="AV105" s="226"/>
      <c r="AW105" s="226"/>
      <c r="AX105" s="226"/>
      <c r="AY105" s="226"/>
      <c r="AZ105" s="226"/>
      <c r="BA105" s="226"/>
      <c r="BB105" s="226"/>
      <c r="BC105" s="226"/>
      <c r="BD105" s="226"/>
    </row>
    <row r="106" spans="1:56" ht="11.25" customHeight="1">
      <c r="A106" s="22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row>
    <row r="107" spans="1:56" ht="11.25" customHeight="1">
      <c r="A107" s="226"/>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c r="BA107" s="226"/>
      <c r="BB107" s="226"/>
      <c r="BC107" s="226"/>
      <c r="BD107" s="226"/>
    </row>
    <row r="108" spans="1:56" ht="11.25" customHeight="1">
      <c r="A108" s="22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row>
    <row r="109" spans="1:56" ht="11.25" customHeight="1">
      <c r="A109" s="226"/>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row>
    <row r="110" spans="1:56" ht="11.25" customHeight="1">
      <c r="A110" s="22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row>
    <row r="111" spans="1:56" ht="11.25" customHeight="1">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226"/>
      <c r="AX111" s="226"/>
      <c r="AY111" s="226"/>
      <c r="AZ111" s="226"/>
      <c r="BA111" s="226"/>
      <c r="BB111" s="226"/>
      <c r="BC111" s="226"/>
      <c r="BD111" s="226"/>
    </row>
    <row r="112" spans="1:56" ht="11.25" customHeight="1">
      <c r="A112" s="226"/>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226"/>
      <c r="AL112" s="226"/>
      <c r="AM112" s="226"/>
      <c r="AN112" s="226"/>
      <c r="AO112" s="226"/>
      <c r="AP112" s="226"/>
      <c r="AQ112" s="226"/>
      <c r="AR112" s="226"/>
      <c r="AS112" s="226"/>
      <c r="AT112" s="226"/>
      <c r="AU112" s="226"/>
      <c r="AV112" s="226"/>
      <c r="AW112" s="226"/>
      <c r="AX112" s="226"/>
      <c r="AY112" s="226"/>
      <c r="AZ112" s="226"/>
      <c r="BA112" s="226"/>
      <c r="BB112" s="226"/>
      <c r="BC112" s="226"/>
      <c r="BD112" s="226"/>
    </row>
    <row r="113" spans="1:56" ht="11.25" customHeight="1">
      <c r="A113" s="226"/>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26"/>
      <c r="AS113" s="226"/>
      <c r="AT113" s="226"/>
      <c r="AU113" s="226"/>
      <c r="AV113" s="226"/>
      <c r="AW113" s="226"/>
      <c r="AX113" s="226"/>
      <c r="AY113" s="226"/>
      <c r="AZ113" s="226"/>
      <c r="BA113" s="226"/>
      <c r="BB113" s="226"/>
      <c r="BC113" s="226"/>
      <c r="BD113" s="226"/>
    </row>
    <row r="114" spans="1:56" ht="11.25" customHeight="1">
      <c r="A114" s="226"/>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c r="AO114" s="226"/>
      <c r="AP114" s="226"/>
      <c r="AQ114" s="226"/>
      <c r="AR114" s="226"/>
      <c r="AS114" s="226"/>
      <c r="AT114" s="226"/>
      <c r="AU114" s="226"/>
      <c r="AV114" s="226"/>
      <c r="AW114" s="226"/>
      <c r="AX114" s="226"/>
      <c r="AY114" s="226"/>
      <c r="AZ114" s="226"/>
      <c r="BA114" s="226"/>
      <c r="BB114" s="226"/>
      <c r="BC114" s="226"/>
      <c r="BD114" s="226"/>
    </row>
    <row r="115" spans="1:56" ht="11.25" customHeight="1">
      <c r="A115" s="226"/>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c r="AT115" s="226"/>
      <c r="AU115" s="226"/>
      <c r="AV115" s="226"/>
      <c r="AW115" s="226"/>
      <c r="AX115" s="226"/>
      <c r="AY115" s="226"/>
      <c r="AZ115" s="226"/>
      <c r="BA115" s="226"/>
      <c r="BB115" s="226"/>
      <c r="BC115" s="226"/>
      <c r="BD115" s="226"/>
    </row>
    <row r="116" spans="1:56" ht="11.25" customHeight="1">
      <c r="A116" s="226"/>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row>
    <row r="117" spans="1:56" ht="11.25" customHeight="1">
      <c r="A117" s="226"/>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c r="AT117" s="226"/>
      <c r="AU117" s="226"/>
      <c r="AV117" s="226"/>
      <c r="AW117" s="226"/>
      <c r="AX117" s="226"/>
      <c r="AY117" s="226"/>
      <c r="AZ117" s="226"/>
      <c r="BA117" s="226"/>
      <c r="BB117" s="226"/>
      <c r="BC117" s="226"/>
      <c r="BD117" s="226"/>
    </row>
    <row r="118" spans="1:56" ht="11.25" customHeight="1">
      <c r="A118" s="226"/>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c r="AG118" s="226"/>
      <c r="AH118" s="226"/>
      <c r="AI118" s="226"/>
      <c r="AJ118" s="226"/>
      <c r="AK118" s="226"/>
      <c r="AL118" s="226"/>
      <c r="AM118" s="226"/>
      <c r="AN118" s="226"/>
      <c r="AO118" s="226"/>
      <c r="AP118" s="226"/>
      <c r="AQ118" s="226"/>
      <c r="AR118" s="226"/>
      <c r="AS118" s="226"/>
      <c r="AT118" s="226"/>
      <c r="AU118" s="226"/>
      <c r="AV118" s="226"/>
      <c r="AW118" s="226"/>
      <c r="AX118" s="226"/>
      <c r="AY118" s="226"/>
      <c r="AZ118" s="226"/>
      <c r="BA118" s="226"/>
      <c r="BB118" s="226"/>
      <c r="BC118" s="226"/>
      <c r="BD118" s="226"/>
    </row>
    <row r="119" spans="1:56" ht="11.25" customHeight="1">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c r="AG119" s="226"/>
      <c r="AH119" s="226"/>
      <c r="AI119" s="226"/>
      <c r="AJ119" s="226"/>
      <c r="AK119" s="226"/>
      <c r="AL119" s="226"/>
      <c r="AM119" s="226"/>
      <c r="AN119" s="226"/>
      <c r="AO119" s="226"/>
      <c r="AP119" s="226"/>
      <c r="AQ119" s="226"/>
      <c r="AR119" s="226"/>
      <c r="AS119" s="226"/>
      <c r="AT119" s="226"/>
      <c r="AU119" s="226"/>
      <c r="AV119" s="226"/>
      <c r="AW119" s="226"/>
      <c r="AX119" s="226"/>
      <c r="AY119" s="226"/>
      <c r="AZ119" s="226"/>
      <c r="BA119" s="226"/>
      <c r="BB119" s="226"/>
      <c r="BC119" s="226"/>
      <c r="BD119" s="226"/>
    </row>
    <row r="120" spans="1:56" ht="11.25" customHeight="1">
      <c r="A120" s="226"/>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c r="AB120" s="226"/>
      <c r="AC120" s="226"/>
      <c r="AD120" s="226"/>
      <c r="AE120" s="226"/>
      <c r="AF120" s="226"/>
      <c r="AG120" s="226"/>
      <c r="AH120" s="226"/>
      <c r="AI120" s="226"/>
      <c r="AJ120" s="226"/>
      <c r="AK120" s="226"/>
      <c r="AL120" s="226"/>
      <c r="AM120" s="226"/>
      <c r="AN120" s="226"/>
      <c r="AO120" s="226"/>
      <c r="AP120" s="226"/>
      <c r="AQ120" s="226"/>
      <c r="AR120" s="226"/>
      <c r="AS120" s="226"/>
      <c r="AT120" s="226"/>
      <c r="AU120" s="226"/>
      <c r="AV120" s="226"/>
      <c r="AW120" s="226"/>
      <c r="AX120" s="226"/>
      <c r="AY120" s="226"/>
      <c r="AZ120" s="226"/>
      <c r="BA120" s="226"/>
      <c r="BB120" s="226"/>
      <c r="BC120" s="226"/>
      <c r="BD120" s="226"/>
    </row>
    <row r="121" spans="1:56" ht="11.25" customHeight="1">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c r="BA121" s="226"/>
      <c r="BB121" s="226"/>
      <c r="BC121" s="226"/>
      <c r="BD121" s="226"/>
    </row>
    <row r="122" spans="1:56" ht="11.25" customHeight="1">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c r="AG122" s="226"/>
      <c r="AH122" s="226"/>
      <c r="AI122" s="226"/>
      <c r="AJ122" s="226"/>
      <c r="AK122" s="226"/>
      <c r="AL122" s="226"/>
      <c r="AM122" s="226"/>
      <c r="AN122" s="226"/>
      <c r="AO122" s="226"/>
      <c r="AP122" s="226"/>
      <c r="AQ122" s="226"/>
      <c r="AR122" s="226"/>
      <c r="AS122" s="226"/>
      <c r="AT122" s="226"/>
      <c r="AU122" s="226"/>
      <c r="AV122" s="226"/>
      <c r="AW122" s="226"/>
      <c r="AX122" s="226"/>
      <c r="AY122" s="226"/>
      <c r="AZ122" s="226"/>
      <c r="BA122" s="226"/>
      <c r="BB122" s="226"/>
      <c r="BC122" s="226"/>
      <c r="BD122" s="226"/>
    </row>
    <row r="123" spans="1:56" ht="11.25" customHeight="1">
      <c r="A123" s="226"/>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c r="AG123" s="226"/>
      <c r="AH123" s="226"/>
      <c r="AI123" s="226"/>
      <c r="AJ123" s="226"/>
      <c r="AK123" s="226"/>
      <c r="AL123" s="226"/>
      <c r="AM123" s="226"/>
      <c r="AN123" s="226"/>
      <c r="AO123" s="226"/>
      <c r="AP123" s="226"/>
      <c r="AQ123" s="226"/>
      <c r="AR123" s="226"/>
      <c r="AS123" s="226"/>
      <c r="AT123" s="226"/>
      <c r="AU123" s="226"/>
      <c r="AV123" s="226"/>
      <c r="AW123" s="226"/>
      <c r="AX123" s="226"/>
      <c r="AY123" s="226"/>
      <c r="AZ123" s="226"/>
      <c r="BA123" s="226"/>
      <c r="BB123" s="226"/>
      <c r="BC123" s="226"/>
      <c r="BD123" s="226"/>
    </row>
    <row r="124" spans="1:56" ht="11.25" customHeight="1">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c r="AG124" s="226"/>
      <c r="AH124" s="226"/>
      <c r="AI124" s="226"/>
      <c r="AJ124" s="226"/>
      <c r="AK124" s="226"/>
      <c r="AL124" s="226"/>
      <c r="AM124" s="226"/>
      <c r="AN124" s="226"/>
      <c r="AO124" s="226"/>
      <c r="AP124" s="226"/>
      <c r="AQ124" s="226"/>
      <c r="AR124" s="226"/>
      <c r="AS124" s="226"/>
      <c r="AT124" s="226"/>
      <c r="AU124" s="226"/>
      <c r="AV124" s="226"/>
      <c r="AW124" s="226"/>
      <c r="AX124" s="226"/>
      <c r="AY124" s="226"/>
      <c r="AZ124" s="226"/>
      <c r="BA124" s="226"/>
      <c r="BB124" s="226"/>
      <c r="BC124" s="226"/>
      <c r="BD124" s="226"/>
    </row>
    <row r="125" spans="1:56" ht="11.25" customHeight="1">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row>
    <row r="126" spans="1:56" ht="11.25" customHeight="1">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row>
    <row r="127" spans="1:56" ht="11.25" customHeight="1">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row>
    <row r="128" spans="1:56" ht="11.25" customHeight="1">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row>
    <row r="129" spans="1:56" ht="11.25" customHeight="1">
      <c r="A129" s="22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6"/>
      <c r="BD129" s="226"/>
    </row>
    <row r="130" spans="1:56" ht="11.25" customHeight="1">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c r="AG130" s="226"/>
      <c r="AH130" s="226"/>
      <c r="AI130" s="226"/>
      <c r="AJ130" s="226"/>
      <c r="AK130" s="226"/>
      <c r="AL130" s="226"/>
      <c r="AM130" s="226"/>
      <c r="AN130" s="226"/>
      <c r="AO130" s="226"/>
      <c r="AP130" s="226"/>
      <c r="AQ130" s="226"/>
      <c r="AR130" s="226"/>
      <c r="AS130" s="226"/>
      <c r="AT130" s="226"/>
      <c r="AU130" s="226"/>
      <c r="AV130" s="226"/>
      <c r="AW130" s="226"/>
      <c r="AX130" s="226"/>
      <c r="AY130" s="226"/>
      <c r="AZ130" s="226"/>
      <c r="BA130" s="226"/>
      <c r="BB130" s="226"/>
      <c r="BC130" s="226"/>
      <c r="BD130" s="226"/>
    </row>
    <row r="131" spans="1:56" ht="11.25" customHeight="1">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226"/>
      <c r="AO131" s="226"/>
      <c r="AP131" s="226"/>
      <c r="AQ131" s="226"/>
      <c r="AR131" s="226"/>
      <c r="AS131" s="226"/>
      <c r="AT131" s="226"/>
      <c r="AU131" s="226"/>
      <c r="AV131" s="226"/>
      <c r="AW131" s="226"/>
      <c r="AX131" s="226"/>
      <c r="AY131" s="226"/>
      <c r="AZ131" s="226"/>
      <c r="BA131" s="226"/>
      <c r="BB131" s="226"/>
      <c r="BC131" s="226"/>
      <c r="BD131" s="226"/>
    </row>
    <row r="132" spans="1:56" ht="11.25" customHeight="1">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226"/>
      <c r="AO132" s="226"/>
      <c r="AP132" s="226"/>
      <c r="AQ132" s="226"/>
      <c r="AR132" s="226"/>
      <c r="AS132" s="226"/>
      <c r="AT132" s="226"/>
      <c r="AU132" s="226"/>
      <c r="AV132" s="226"/>
      <c r="AW132" s="226"/>
      <c r="AX132" s="226"/>
      <c r="AY132" s="226"/>
      <c r="AZ132" s="226"/>
      <c r="BA132" s="226"/>
      <c r="BB132" s="226"/>
      <c r="BC132" s="226"/>
      <c r="BD132" s="226"/>
    </row>
    <row r="133" spans="1:56" ht="11.25" customHeight="1">
      <c r="A133" s="226"/>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row>
    <row r="134" spans="1:56" ht="11.25" customHeight="1">
      <c r="A134" s="22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c r="BA134" s="226"/>
      <c r="BB134" s="226"/>
      <c r="BC134" s="226"/>
      <c r="BD134" s="226"/>
    </row>
    <row r="135" spans="1:56" ht="11.25" customHeight="1">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6"/>
      <c r="AE135" s="226"/>
      <c r="AF135" s="226"/>
      <c r="AG135" s="226"/>
      <c r="AH135" s="226"/>
      <c r="AI135" s="226"/>
      <c r="AJ135" s="226"/>
      <c r="AK135" s="226"/>
      <c r="AL135" s="226"/>
      <c r="AM135" s="226"/>
      <c r="AN135" s="226"/>
      <c r="AO135" s="226"/>
      <c r="AP135" s="226"/>
      <c r="AQ135" s="226"/>
      <c r="AR135" s="226"/>
      <c r="AS135" s="226"/>
      <c r="AT135" s="226"/>
      <c r="AU135" s="226"/>
      <c r="AV135" s="226"/>
      <c r="AW135" s="226"/>
      <c r="AX135" s="226"/>
      <c r="AY135" s="226"/>
      <c r="AZ135" s="226"/>
      <c r="BA135" s="226"/>
      <c r="BB135" s="226"/>
      <c r="BC135" s="226"/>
      <c r="BD135" s="226"/>
    </row>
    <row r="136" spans="1:56" ht="11.25" customHeight="1">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row>
    <row r="137" spans="1:56" ht="11.25" customHeight="1">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row>
    <row r="138" spans="1:56" ht="11.25" customHeight="1">
      <c r="A138" s="226"/>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row>
    <row r="139" spans="1:56" ht="11.25" customHeight="1">
      <c r="A139" s="22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row>
    <row r="140" spans="1:56" ht="11.25" customHeight="1">
      <c r="A140" s="226"/>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row>
    <row r="141" spans="1:56" ht="11.25" customHeight="1">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row>
    <row r="142" spans="1:56" ht="11.25" customHeight="1">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row>
    <row r="143" spans="1:56" ht="11.25" customHeight="1">
      <c r="A143" s="226"/>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c r="AA143" s="226"/>
      <c r="AB143" s="226"/>
      <c r="AC143" s="226"/>
      <c r="AD143" s="226"/>
      <c r="AE143" s="226"/>
      <c r="AF143" s="226"/>
      <c r="AG143" s="226"/>
      <c r="AH143" s="226"/>
      <c r="AI143" s="226"/>
      <c r="AJ143" s="226"/>
      <c r="AK143" s="226"/>
      <c r="AL143" s="226"/>
      <c r="AM143" s="226"/>
      <c r="AN143" s="226"/>
      <c r="AO143" s="226"/>
      <c r="AP143" s="226"/>
      <c r="AQ143" s="226"/>
      <c r="AR143" s="226"/>
      <c r="AS143" s="226"/>
      <c r="AT143" s="226"/>
      <c r="AU143" s="226"/>
      <c r="AV143" s="226"/>
      <c r="AW143" s="226"/>
      <c r="AX143" s="226"/>
      <c r="AY143" s="226"/>
      <c r="AZ143" s="226"/>
      <c r="BA143" s="226"/>
      <c r="BB143" s="226"/>
      <c r="BC143" s="226"/>
      <c r="BD143" s="226"/>
    </row>
    <row r="144" spans="1:56" ht="11.25" customHeight="1">
      <c r="A144" s="226"/>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c r="AA144" s="226"/>
      <c r="AB144" s="226"/>
      <c r="AC144" s="226"/>
      <c r="AD144" s="226"/>
      <c r="AE144" s="226"/>
      <c r="AF144" s="226"/>
      <c r="AG144" s="226"/>
      <c r="AH144" s="226"/>
      <c r="AI144" s="226"/>
      <c r="AJ144" s="226"/>
      <c r="AK144" s="226"/>
      <c r="AL144" s="226"/>
      <c r="AM144" s="226"/>
      <c r="AN144" s="226"/>
      <c r="AO144" s="226"/>
      <c r="AP144" s="226"/>
      <c r="AQ144" s="226"/>
      <c r="AR144" s="226"/>
      <c r="AS144" s="226"/>
      <c r="AT144" s="226"/>
      <c r="AU144" s="226"/>
      <c r="AV144" s="226"/>
      <c r="AW144" s="226"/>
      <c r="AX144" s="226"/>
      <c r="AY144" s="226"/>
      <c r="AZ144" s="226"/>
      <c r="BA144" s="226"/>
      <c r="BB144" s="226"/>
      <c r="BC144" s="226"/>
      <c r="BD144" s="226"/>
    </row>
    <row r="145" spans="1:56" ht="11.25" customHeight="1">
      <c r="A145" s="226"/>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6"/>
      <c r="AB145" s="226"/>
      <c r="AC145" s="226"/>
      <c r="AD145" s="226"/>
      <c r="AE145" s="226"/>
      <c r="AF145" s="226"/>
      <c r="AG145" s="226"/>
      <c r="AH145" s="226"/>
      <c r="AI145" s="226"/>
      <c r="AJ145" s="226"/>
      <c r="AK145" s="226"/>
      <c r="AL145" s="226"/>
      <c r="AM145" s="226"/>
      <c r="AN145" s="226"/>
      <c r="AO145" s="226"/>
      <c r="AP145" s="226"/>
      <c r="AQ145" s="226"/>
      <c r="AR145" s="226"/>
      <c r="AS145" s="226"/>
      <c r="AT145" s="226"/>
      <c r="AU145" s="226"/>
      <c r="AV145" s="226"/>
      <c r="AW145" s="226"/>
      <c r="AX145" s="226"/>
      <c r="AY145" s="226"/>
      <c r="AZ145" s="226"/>
      <c r="BA145" s="226"/>
      <c r="BB145" s="226"/>
      <c r="BC145" s="226"/>
      <c r="BD145" s="226"/>
    </row>
    <row r="146" spans="1:56" ht="11.25" customHeight="1">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6"/>
      <c r="AH146" s="226"/>
      <c r="AI146" s="226"/>
      <c r="AJ146" s="226"/>
      <c r="AK146" s="226"/>
      <c r="AL146" s="226"/>
      <c r="AM146" s="226"/>
      <c r="AN146" s="226"/>
      <c r="AO146" s="226"/>
      <c r="AP146" s="226"/>
      <c r="AQ146" s="226"/>
      <c r="AR146" s="226"/>
      <c r="AS146" s="226"/>
      <c r="AT146" s="226"/>
      <c r="AU146" s="226"/>
      <c r="AV146" s="226"/>
      <c r="AW146" s="226"/>
      <c r="AX146" s="226"/>
      <c r="AY146" s="226"/>
      <c r="AZ146" s="226"/>
      <c r="BA146" s="226"/>
      <c r="BB146" s="226"/>
      <c r="BC146" s="226"/>
      <c r="BD146" s="226"/>
    </row>
    <row r="147" spans="1:56" ht="11.25" customHeight="1">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c r="BA147" s="226"/>
      <c r="BB147" s="226"/>
      <c r="BC147" s="226"/>
      <c r="BD147" s="226"/>
    </row>
    <row r="148" spans="1:56" ht="11.25" customHeight="1">
      <c r="A148" s="226"/>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c r="AA148" s="226"/>
      <c r="AB148" s="226"/>
      <c r="AC148" s="226"/>
      <c r="AD148" s="226"/>
      <c r="AE148" s="226"/>
      <c r="AF148" s="226"/>
      <c r="AG148" s="226"/>
      <c r="AH148" s="226"/>
      <c r="AI148" s="226"/>
      <c r="AJ148" s="226"/>
      <c r="AK148" s="226"/>
      <c r="AL148" s="226"/>
      <c r="AM148" s="226"/>
      <c r="AN148" s="226"/>
      <c r="AO148" s="226"/>
      <c r="AP148" s="226"/>
      <c r="AQ148" s="226"/>
      <c r="AR148" s="226"/>
      <c r="AS148" s="226"/>
      <c r="AT148" s="226"/>
      <c r="AU148" s="226"/>
      <c r="AV148" s="226"/>
      <c r="AW148" s="226"/>
      <c r="AX148" s="226"/>
      <c r="AY148" s="226"/>
      <c r="AZ148" s="226"/>
      <c r="BA148" s="226"/>
      <c r="BB148" s="226"/>
      <c r="BC148" s="226"/>
      <c r="BD148" s="226"/>
    </row>
    <row r="149" spans="1:56" ht="11.25" customHeight="1">
      <c r="A149" s="226"/>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c r="AA149" s="226"/>
      <c r="AB149" s="226"/>
      <c r="AC149" s="226"/>
      <c r="AD149" s="226"/>
      <c r="AE149" s="226"/>
      <c r="AF149" s="226"/>
      <c r="AG149" s="226"/>
      <c r="AH149" s="226"/>
      <c r="AI149" s="226"/>
      <c r="AJ149" s="226"/>
      <c r="AK149" s="226"/>
      <c r="AL149" s="226"/>
      <c r="AM149" s="226"/>
      <c r="AN149" s="226"/>
      <c r="AO149" s="226"/>
      <c r="AP149" s="226"/>
      <c r="AQ149" s="226"/>
      <c r="AR149" s="226"/>
      <c r="AS149" s="226"/>
      <c r="AT149" s="226"/>
      <c r="AU149" s="226"/>
      <c r="AV149" s="226"/>
      <c r="AW149" s="226"/>
      <c r="AX149" s="226"/>
      <c r="AY149" s="226"/>
      <c r="AZ149" s="226"/>
      <c r="BA149" s="226"/>
      <c r="BB149" s="226"/>
      <c r="BC149" s="226"/>
      <c r="BD149" s="226"/>
    </row>
    <row r="150" spans="1:56" ht="11.25" customHeight="1">
      <c r="A150" s="226"/>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226"/>
      <c r="AG150" s="226"/>
      <c r="AH150" s="226"/>
      <c r="AI150" s="226"/>
      <c r="AJ150" s="226"/>
      <c r="AK150" s="226"/>
      <c r="AL150" s="226"/>
      <c r="AM150" s="226"/>
      <c r="AN150" s="226"/>
      <c r="AO150" s="226"/>
      <c r="AP150" s="226"/>
      <c r="AQ150" s="226"/>
      <c r="AR150" s="226"/>
      <c r="AS150" s="226"/>
      <c r="AT150" s="226"/>
      <c r="AU150" s="226"/>
      <c r="AV150" s="226"/>
      <c r="AW150" s="226"/>
      <c r="AX150" s="226"/>
      <c r="AY150" s="226"/>
      <c r="AZ150" s="226"/>
      <c r="BA150" s="226"/>
      <c r="BB150" s="226"/>
      <c r="BC150" s="226"/>
      <c r="BD150" s="226"/>
    </row>
    <row r="151" spans="1:56" ht="11.25" customHeight="1">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c r="AG151" s="226"/>
      <c r="AH151" s="226"/>
      <c r="AI151" s="226"/>
      <c r="AJ151" s="226"/>
      <c r="AK151" s="226"/>
      <c r="AL151" s="226"/>
      <c r="AM151" s="226"/>
      <c r="AN151" s="226"/>
      <c r="AO151" s="226"/>
      <c r="AP151" s="226"/>
      <c r="AQ151" s="226"/>
      <c r="AR151" s="226"/>
      <c r="AS151" s="226"/>
      <c r="AT151" s="226"/>
      <c r="AU151" s="226"/>
      <c r="AV151" s="226"/>
      <c r="AW151" s="226"/>
      <c r="AX151" s="226"/>
      <c r="AY151" s="226"/>
      <c r="AZ151" s="226"/>
      <c r="BA151" s="226"/>
      <c r="BB151" s="226"/>
      <c r="BC151" s="226"/>
      <c r="BD151" s="226"/>
    </row>
    <row r="152" spans="1:56" ht="11.25" customHeight="1">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c r="AG152" s="226"/>
      <c r="AH152" s="226"/>
      <c r="AI152" s="226"/>
      <c r="AJ152" s="226"/>
      <c r="AK152" s="226"/>
      <c r="AL152" s="226"/>
      <c r="AM152" s="226"/>
      <c r="AN152" s="226"/>
      <c r="AO152" s="226"/>
      <c r="AP152" s="226"/>
      <c r="AQ152" s="226"/>
      <c r="AR152" s="226"/>
      <c r="AS152" s="226"/>
      <c r="AT152" s="226"/>
      <c r="AU152" s="226"/>
      <c r="AV152" s="226"/>
      <c r="AW152" s="226"/>
      <c r="AX152" s="226"/>
      <c r="AY152" s="226"/>
      <c r="AZ152" s="226"/>
      <c r="BA152" s="226"/>
      <c r="BB152" s="226"/>
      <c r="BC152" s="226"/>
      <c r="BD152" s="226"/>
    </row>
    <row r="153" spans="1:56" ht="11.25" customHeight="1">
      <c r="A153" s="226"/>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6"/>
      <c r="AX153" s="226"/>
      <c r="AY153" s="226"/>
      <c r="AZ153" s="226"/>
      <c r="BA153" s="226"/>
      <c r="BB153" s="226"/>
      <c r="BC153" s="226"/>
      <c r="BD153" s="226"/>
    </row>
    <row r="154" spans="1:56" ht="11.25" customHeight="1">
      <c r="A154" s="226"/>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c r="AG154" s="226"/>
      <c r="AH154" s="226"/>
      <c r="AI154" s="226"/>
      <c r="AJ154" s="226"/>
      <c r="AK154" s="226"/>
      <c r="AL154" s="226"/>
      <c r="AM154" s="226"/>
      <c r="AN154" s="226"/>
      <c r="AO154" s="226"/>
      <c r="AP154" s="226"/>
      <c r="AQ154" s="226"/>
      <c r="AR154" s="226"/>
      <c r="AS154" s="226"/>
      <c r="AT154" s="226"/>
      <c r="AU154" s="226"/>
      <c r="AV154" s="226"/>
      <c r="AW154" s="226"/>
      <c r="AX154" s="226"/>
      <c r="AY154" s="226"/>
      <c r="AZ154" s="226"/>
      <c r="BA154" s="226"/>
      <c r="BB154" s="226"/>
      <c r="BC154" s="226"/>
      <c r="BD154" s="226"/>
    </row>
    <row r="155" spans="1:56" ht="11.25" customHeight="1">
      <c r="A155" s="226"/>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row>
    <row r="156" spans="1:56" ht="11.25" customHeight="1">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6"/>
      <c r="AN156" s="226"/>
      <c r="AO156" s="226"/>
      <c r="AP156" s="226"/>
      <c r="AQ156" s="226"/>
      <c r="AR156" s="226"/>
      <c r="AS156" s="226"/>
      <c r="AT156" s="226"/>
      <c r="AU156" s="226"/>
      <c r="AV156" s="226"/>
      <c r="AW156" s="226"/>
      <c r="AX156" s="226"/>
      <c r="AY156" s="226"/>
      <c r="AZ156" s="226"/>
      <c r="BA156" s="226"/>
      <c r="BB156" s="226"/>
      <c r="BC156" s="226"/>
      <c r="BD156" s="226"/>
    </row>
    <row r="157" spans="1:56" ht="11.25" customHeight="1">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c r="AL157" s="226"/>
      <c r="AM157" s="226"/>
      <c r="AN157" s="226"/>
      <c r="AO157" s="226"/>
      <c r="AP157" s="226"/>
      <c r="AQ157" s="226"/>
      <c r="AR157" s="226"/>
      <c r="AS157" s="226"/>
      <c r="AT157" s="226"/>
      <c r="AU157" s="226"/>
      <c r="AV157" s="226"/>
      <c r="AW157" s="226"/>
      <c r="AX157" s="226"/>
      <c r="AY157" s="226"/>
      <c r="AZ157" s="226"/>
      <c r="BA157" s="226"/>
      <c r="BB157" s="226"/>
      <c r="BC157" s="226"/>
      <c r="BD157" s="226"/>
    </row>
    <row r="158" spans="1:56" ht="11.25" customHeight="1">
      <c r="A158" s="226"/>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c r="AZ158" s="226"/>
      <c r="BA158" s="226"/>
      <c r="BB158" s="226"/>
      <c r="BC158" s="226"/>
      <c r="BD158" s="226"/>
    </row>
    <row r="159" spans="1:56" ht="11.25" customHeight="1">
      <c r="A159" s="226"/>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c r="AA159" s="226"/>
      <c r="AB159" s="226"/>
      <c r="AC159" s="226"/>
      <c r="AD159" s="226"/>
      <c r="AE159" s="226"/>
      <c r="AF159" s="226"/>
      <c r="AG159" s="226"/>
      <c r="AH159" s="226"/>
      <c r="AI159" s="226"/>
      <c r="AJ159" s="226"/>
      <c r="AK159" s="226"/>
      <c r="AL159" s="226"/>
      <c r="AM159" s="226"/>
      <c r="AN159" s="226"/>
      <c r="AO159" s="226"/>
      <c r="AP159" s="226"/>
      <c r="AQ159" s="226"/>
      <c r="AR159" s="226"/>
      <c r="AS159" s="226"/>
      <c r="AT159" s="226"/>
      <c r="AU159" s="226"/>
      <c r="AV159" s="226"/>
      <c r="AW159" s="226"/>
      <c r="AX159" s="226"/>
      <c r="AY159" s="226"/>
      <c r="AZ159" s="226"/>
      <c r="BA159" s="226"/>
      <c r="BB159" s="226"/>
      <c r="BC159" s="226"/>
      <c r="BD159" s="226"/>
    </row>
    <row r="160" spans="1:56" ht="11.25" customHeight="1">
      <c r="A160" s="226"/>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226"/>
    </row>
    <row r="161" spans="1:56" ht="11.25" customHeight="1">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c r="AA161" s="226"/>
      <c r="AB161" s="226"/>
      <c r="AC161" s="226"/>
      <c r="AD161" s="226"/>
      <c r="AE161" s="226"/>
      <c r="AF161" s="226"/>
      <c r="AG161" s="226"/>
      <c r="AH161" s="226"/>
      <c r="AI161" s="226"/>
      <c r="AJ161" s="226"/>
      <c r="AK161" s="226"/>
      <c r="AL161" s="226"/>
      <c r="AM161" s="226"/>
      <c r="AN161" s="226"/>
      <c r="AO161" s="226"/>
      <c r="AP161" s="226"/>
      <c r="AQ161" s="226"/>
      <c r="AR161" s="226"/>
      <c r="AS161" s="226"/>
      <c r="AT161" s="226"/>
      <c r="AU161" s="226"/>
      <c r="AV161" s="226"/>
      <c r="AW161" s="226"/>
      <c r="AX161" s="226"/>
      <c r="AY161" s="226"/>
      <c r="AZ161" s="226"/>
      <c r="BA161" s="226"/>
      <c r="BB161" s="226"/>
      <c r="BC161" s="226"/>
      <c r="BD161" s="226"/>
    </row>
    <row r="162" spans="1:56" ht="11.25" customHeight="1">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row>
    <row r="163" spans="1:56" ht="11.25" customHeight="1">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c r="AG163" s="226"/>
      <c r="AH163" s="226"/>
      <c r="AI163" s="226"/>
      <c r="AJ163" s="226"/>
      <c r="AK163" s="226"/>
      <c r="AL163" s="226"/>
      <c r="AM163" s="226"/>
      <c r="AN163" s="226"/>
      <c r="AO163" s="226"/>
      <c r="AP163" s="226"/>
      <c r="AQ163" s="226"/>
      <c r="AR163" s="226"/>
      <c r="AS163" s="226"/>
      <c r="AT163" s="226"/>
      <c r="AU163" s="226"/>
      <c r="AV163" s="226"/>
      <c r="AW163" s="226"/>
      <c r="AX163" s="226"/>
      <c r="AY163" s="226"/>
      <c r="AZ163" s="226"/>
      <c r="BA163" s="226"/>
      <c r="BB163" s="226"/>
      <c r="BC163" s="226"/>
      <c r="BD163" s="226"/>
    </row>
    <row r="164" spans="1:56" ht="11.25" customHeight="1">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row>
    <row r="165" spans="1:56" ht="11.25" customHeight="1">
      <c r="A165" s="226"/>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row>
    <row r="166" spans="1:56" ht="11.25" customHeight="1">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c r="AG166" s="226"/>
      <c r="AH166" s="226"/>
      <c r="AI166" s="226"/>
      <c r="AJ166" s="226"/>
      <c r="AK166" s="226"/>
      <c r="AL166" s="226"/>
      <c r="AM166" s="226"/>
      <c r="AN166" s="226"/>
      <c r="AO166" s="226"/>
      <c r="AP166" s="226"/>
      <c r="AQ166" s="226"/>
      <c r="AR166" s="226"/>
      <c r="AS166" s="226"/>
      <c r="AT166" s="226"/>
      <c r="AU166" s="226"/>
      <c r="AV166" s="226"/>
      <c r="AW166" s="226"/>
      <c r="AX166" s="226"/>
      <c r="AY166" s="226"/>
      <c r="AZ166" s="226"/>
      <c r="BA166" s="226"/>
      <c r="BB166" s="226"/>
      <c r="BC166" s="226"/>
      <c r="BD166" s="226"/>
    </row>
    <row r="167" spans="1:56" ht="11.25" customHeight="1">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row>
    <row r="168" spans="1:56" ht="11.25" customHeight="1">
      <c r="A168" s="226"/>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row>
    <row r="169" spans="1:56" ht="11.25" customHeight="1">
      <c r="A169" s="226"/>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c r="AZ169" s="226"/>
      <c r="BA169" s="226"/>
      <c r="BB169" s="226"/>
      <c r="BC169" s="226"/>
      <c r="BD169" s="226"/>
    </row>
    <row r="170" spans="1:56" ht="11.25" customHeight="1">
      <c r="A170" s="226"/>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row>
    <row r="171" spans="1:56" ht="11.25" customHeight="1">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c r="AZ171" s="226"/>
      <c r="BA171" s="226"/>
      <c r="BB171" s="226"/>
      <c r="BC171" s="226"/>
      <c r="BD171" s="226"/>
    </row>
    <row r="172" spans="1:56" ht="11.25" customHeight="1">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row>
    <row r="173" spans="1:56" ht="11.25" customHeight="1">
      <c r="A173" s="226"/>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row>
    <row r="174" spans="1:56" ht="11.25" customHeight="1">
      <c r="A174" s="226"/>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row>
    <row r="175" spans="1:56" ht="11.25" customHeight="1">
      <c r="A175" s="226"/>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row>
    <row r="176" spans="1:56" ht="11.25" customHeight="1">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row>
    <row r="177" spans="1:56" ht="11.25" customHeight="1">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c r="AZ177" s="226"/>
      <c r="BA177" s="226"/>
      <c r="BB177" s="226"/>
      <c r="BC177" s="226"/>
      <c r="BD177" s="226"/>
    </row>
    <row r="178" spans="1:56" ht="11.25" customHeight="1">
      <c r="A178" s="226"/>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c r="AZ178" s="226"/>
      <c r="BA178" s="226"/>
      <c r="BB178" s="226"/>
      <c r="BC178" s="226"/>
      <c r="BD178" s="226"/>
    </row>
    <row r="179" spans="1:56" ht="11.25" customHeight="1">
      <c r="A179" s="226"/>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26"/>
      <c r="AW179" s="226"/>
      <c r="AX179" s="226"/>
      <c r="AY179" s="226"/>
      <c r="AZ179" s="226"/>
      <c r="BA179" s="226"/>
      <c r="BB179" s="226"/>
      <c r="BC179" s="226"/>
      <c r="BD179" s="226"/>
    </row>
    <row r="180" spans="1:56" ht="11.25" customHeight="1">
      <c r="A180" s="226"/>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c r="AA180" s="226"/>
      <c r="AB180" s="226"/>
      <c r="AC180" s="226"/>
      <c r="AD180" s="226"/>
      <c r="AE180" s="226"/>
      <c r="AF180" s="226"/>
      <c r="AG180" s="226"/>
      <c r="AH180" s="226"/>
      <c r="AI180" s="226"/>
      <c r="AJ180" s="226"/>
      <c r="AK180" s="226"/>
      <c r="AL180" s="226"/>
      <c r="AM180" s="226"/>
      <c r="AN180" s="226"/>
      <c r="AO180" s="226"/>
      <c r="AP180" s="226"/>
      <c r="AQ180" s="226"/>
      <c r="AR180" s="226"/>
      <c r="AS180" s="226"/>
      <c r="AT180" s="226"/>
      <c r="AU180" s="226"/>
      <c r="AV180" s="226"/>
      <c r="AW180" s="226"/>
      <c r="AX180" s="226"/>
      <c r="AY180" s="226"/>
      <c r="AZ180" s="226"/>
      <c r="BA180" s="226"/>
      <c r="BB180" s="226"/>
      <c r="BC180" s="226"/>
      <c r="BD180" s="226"/>
    </row>
    <row r="181" spans="1:56" ht="11.25" customHeight="1">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c r="AZ181" s="226"/>
      <c r="BA181" s="226"/>
      <c r="BB181" s="226"/>
      <c r="BC181" s="226"/>
      <c r="BD181" s="226"/>
    </row>
    <row r="182" spans="1:56" ht="11.25" customHeight="1">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row>
    <row r="183" spans="1:56" ht="11.25" customHeight="1">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6"/>
      <c r="AW183" s="226"/>
      <c r="AX183" s="226"/>
      <c r="AY183" s="226"/>
      <c r="AZ183" s="226"/>
      <c r="BA183" s="226"/>
      <c r="BB183" s="226"/>
      <c r="BC183" s="226"/>
      <c r="BD183" s="226"/>
    </row>
    <row r="184" spans="1:56" ht="11.25" customHeight="1">
      <c r="A184" s="226"/>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row>
    <row r="185" spans="1:56" ht="11.25" customHeight="1">
      <c r="A185" s="226"/>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row>
    <row r="186" spans="1:56" ht="11.25" customHeight="1">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row>
    <row r="187" spans="1:56" ht="11.25" customHeight="1">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c r="AG187" s="226"/>
      <c r="AH187" s="226"/>
      <c r="AI187" s="226"/>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row>
    <row r="188" spans="1:56" ht="11.25" customHeight="1">
      <c r="A188" s="226"/>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row>
    <row r="189" spans="1:56" ht="11.25" customHeight="1">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row>
    <row r="190" spans="1:56" ht="11.25" customHeight="1">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row>
    <row r="191" spans="1:56" ht="11.25" customHeight="1">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row>
    <row r="192" spans="1:56" ht="11.25" customHeight="1">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row>
    <row r="193" spans="1:56" ht="11.25" customHeight="1">
      <c r="A193" s="226"/>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c r="AA193" s="226"/>
      <c r="AB193" s="226"/>
      <c r="AC193" s="226"/>
      <c r="AD193" s="226"/>
      <c r="AE193" s="226"/>
      <c r="AF193" s="226"/>
      <c r="AG193" s="226"/>
      <c r="AH193" s="226"/>
      <c r="AI193" s="226"/>
      <c r="AJ193" s="226"/>
      <c r="AK193" s="226"/>
      <c r="AL193" s="226"/>
      <c r="AM193" s="226"/>
      <c r="AN193" s="226"/>
      <c r="AO193" s="226"/>
      <c r="AP193" s="226"/>
      <c r="AQ193" s="226"/>
      <c r="AR193" s="226"/>
      <c r="AS193" s="226"/>
      <c r="AT193" s="226"/>
      <c r="AU193" s="226"/>
      <c r="AV193" s="226"/>
      <c r="AW193" s="226"/>
      <c r="AX193" s="226"/>
      <c r="AY193" s="226"/>
      <c r="AZ193" s="226"/>
      <c r="BA193" s="226"/>
      <c r="BB193" s="226"/>
      <c r="BC193" s="226"/>
      <c r="BD193" s="226"/>
    </row>
    <row r="194" spans="1:56" ht="11.25" customHeight="1">
      <c r="A194" s="22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row>
    <row r="195" spans="1:56" ht="11.25" customHeight="1">
      <c r="A195" s="226"/>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c r="AA195" s="226"/>
      <c r="AB195" s="226"/>
      <c r="AC195" s="226"/>
      <c r="AD195" s="226"/>
      <c r="AE195" s="226"/>
      <c r="AF195" s="226"/>
      <c r="AG195" s="226"/>
      <c r="AH195" s="226"/>
      <c r="AI195" s="226"/>
      <c r="AJ195" s="226"/>
      <c r="AK195" s="226"/>
      <c r="AL195" s="226"/>
      <c r="AM195" s="226"/>
      <c r="AN195" s="226"/>
      <c r="AO195" s="226"/>
      <c r="AP195" s="226"/>
      <c r="AQ195" s="226"/>
      <c r="AR195" s="226"/>
      <c r="AS195" s="226"/>
      <c r="AT195" s="226"/>
      <c r="AU195" s="226"/>
      <c r="AV195" s="226"/>
      <c r="AW195" s="226"/>
      <c r="AX195" s="226"/>
      <c r="AY195" s="226"/>
      <c r="AZ195" s="226"/>
      <c r="BA195" s="226"/>
      <c r="BB195" s="226"/>
      <c r="BC195" s="226"/>
      <c r="BD195" s="226"/>
    </row>
    <row r="196" spans="1:56" ht="11.25" customHeight="1">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c r="AA196" s="226"/>
      <c r="AB196" s="226"/>
      <c r="AC196" s="226"/>
      <c r="AD196" s="226"/>
      <c r="AE196" s="226"/>
      <c r="AF196" s="226"/>
      <c r="AG196" s="226"/>
      <c r="AH196" s="226"/>
      <c r="AI196" s="226"/>
      <c r="AJ196" s="226"/>
      <c r="AK196" s="226"/>
      <c r="AL196" s="226"/>
      <c r="AM196" s="226"/>
      <c r="AN196" s="226"/>
      <c r="AO196" s="226"/>
      <c r="AP196" s="226"/>
      <c r="AQ196" s="226"/>
      <c r="AR196" s="226"/>
      <c r="AS196" s="226"/>
      <c r="AT196" s="226"/>
      <c r="AU196" s="226"/>
      <c r="AV196" s="226"/>
      <c r="AW196" s="226"/>
      <c r="AX196" s="226"/>
      <c r="AY196" s="226"/>
      <c r="AZ196" s="226"/>
      <c r="BA196" s="226"/>
      <c r="BB196" s="226"/>
      <c r="BC196" s="226"/>
      <c r="BD196" s="226"/>
    </row>
    <row r="197" spans="1:56" ht="11.25" customHeight="1">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c r="AA197" s="226"/>
      <c r="AB197" s="226"/>
      <c r="AC197" s="226"/>
      <c r="AD197" s="226"/>
      <c r="AE197" s="226"/>
      <c r="AF197" s="226"/>
      <c r="AG197" s="226"/>
      <c r="AH197" s="226"/>
      <c r="AI197" s="226"/>
      <c r="AJ197" s="226"/>
      <c r="AK197" s="226"/>
      <c r="AL197" s="226"/>
      <c r="AM197" s="226"/>
      <c r="AN197" s="226"/>
      <c r="AO197" s="226"/>
      <c r="AP197" s="226"/>
      <c r="AQ197" s="226"/>
      <c r="AR197" s="226"/>
      <c r="AS197" s="226"/>
      <c r="AT197" s="226"/>
      <c r="AU197" s="226"/>
      <c r="AV197" s="226"/>
      <c r="AW197" s="226"/>
      <c r="AX197" s="226"/>
      <c r="AY197" s="226"/>
      <c r="AZ197" s="226"/>
      <c r="BA197" s="226"/>
      <c r="BB197" s="226"/>
      <c r="BC197" s="226"/>
      <c r="BD197" s="226"/>
    </row>
    <row r="198" spans="1:56" ht="11.25" customHeight="1">
      <c r="A198" s="226"/>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row>
    <row r="199" spans="1:56" ht="11.25" customHeight="1">
      <c r="A199" s="226"/>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c r="AA199" s="226"/>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6"/>
      <c r="BC199" s="226"/>
      <c r="BD199" s="226"/>
    </row>
    <row r="200" spans="1:56" ht="11.25" customHeight="1">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c r="AA200" s="226"/>
      <c r="AB200" s="226"/>
      <c r="AC200" s="226"/>
      <c r="AD200" s="226"/>
      <c r="AE200" s="226"/>
      <c r="AF200" s="226"/>
      <c r="AG200" s="226"/>
      <c r="AH200" s="226"/>
      <c r="AI200" s="226"/>
      <c r="AJ200" s="226"/>
      <c r="AK200" s="226"/>
      <c r="AL200" s="226"/>
      <c r="AM200" s="226"/>
      <c r="AN200" s="226"/>
      <c r="AO200" s="226"/>
      <c r="AP200" s="226"/>
      <c r="AQ200" s="226"/>
      <c r="AR200" s="226"/>
      <c r="AS200" s="226"/>
      <c r="AT200" s="226"/>
      <c r="AU200" s="226"/>
      <c r="AV200" s="226"/>
      <c r="AW200" s="226"/>
      <c r="AX200" s="226"/>
      <c r="AY200" s="226"/>
      <c r="AZ200" s="226"/>
      <c r="BA200" s="226"/>
      <c r="BB200" s="226"/>
      <c r="BC200" s="226"/>
      <c r="BD200" s="226"/>
    </row>
    <row r="201" spans="1:56" ht="11.25" customHeight="1">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row>
    <row r="202" spans="1:56" ht="11.25" customHeight="1">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c r="AS202" s="226"/>
      <c r="AT202" s="226"/>
      <c r="AU202" s="226"/>
      <c r="AV202" s="226"/>
      <c r="AW202" s="226"/>
      <c r="AX202" s="226"/>
      <c r="AY202" s="226"/>
      <c r="AZ202" s="226"/>
      <c r="BA202" s="226"/>
      <c r="BB202" s="226"/>
      <c r="BC202" s="226"/>
      <c r="BD202" s="226"/>
    </row>
    <row r="203" spans="1:56" ht="11.25" customHeight="1">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c r="AS203" s="226"/>
      <c r="AT203" s="226"/>
      <c r="AU203" s="226"/>
      <c r="AV203" s="226"/>
      <c r="AW203" s="226"/>
      <c r="AX203" s="226"/>
      <c r="AY203" s="226"/>
      <c r="AZ203" s="226"/>
      <c r="BA203" s="226"/>
      <c r="BB203" s="226"/>
      <c r="BC203" s="226"/>
      <c r="BD203" s="226"/>
    </row>
    <row r="204" spans="1:56" ht="11.25" customHeight="1">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26"/>
      <c r="BD204" s="226"/>
    </row>
    <row r="205" spans="1:56" ht="11.25" customHeight="1">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row>
    <row r="206" spans="1:56" ht="11.25" customHeight="1">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c r="AS206" s="226"/>
      <c r="AT206" s="226"/>
      <c r="AU206" s="226"/>
      <c r="AV206" s="226"/>
      <c r="AW206" s="226"/>
      <c r="AX206" s="226"/>
      <c r="AY206" s="226"/>
      <c r="AZ206" s="226"/>
      <c r="BA206" s="226"/>
      <c r="BB206" s="226"/>
      <c r="BC206" s="226"/>
      <c r="BD206" s="226"/>
    </row>
    <row r="207" spans="1:56" ht="11.25" customHeight="1">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c r="AS207" s="226"/>
      <c r="AT207" s="226"/>
      <c r="AU207" s="226"/>
      <c r="AV207" s="226"/>
      <c r="AW207" s="226"/>
      <c r="AX207" s="226"/>
      <c r="AY207" s="226"/>
      <c r="AZ207" s="226"/>
      <c r="BA207" s="226"/>
      <c r="BB207" s="226"/>
      <c r="BC207" s="226"/>
      <c r="BD207" s="226"/>
    </row>
    <row r="208" spans="1:56" ht="11.25" customHeight="1">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row>
    <row r="209" spans="1:56" ht="11.25" customHeight="1">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row>
    <row r="210" spans="1:56" ht="11.25" customHeight="1">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row>
    <row r="211" spans="1:56" ht="11.25" customHeight="1">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c r="AS211" s="226"/>
      <c r="AT211" s="226"/>
      <c r="AU211" s="226"/>
      <c r="AV211" s="226"/>
      <c r="AW211" s="226"/>
      <c r="AX211" s="226"/>
      <c r="AY211" s="226"/>
      <c r="AZ211" s="226"/>
      <c r="BA211" s="226"/>
      <c r="BB211" s="226"/>
      <c r="BC211" s="226"/>
      <c r="BD211" s="226"/>
    </row>
    <row r="212" spans="1:56" ht="11.25" customHeight="1">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226"/>
    </row>
    <row r="213" spans="1:56" ht="11.25" customHeight="1">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c r="AS213" s="226"/>
      <c r="AT213" s="226"/>
      <c r="AU213" s="226"/>
      <c r="AV213" s="226"/>
      <c r="AW213" s="226"/>
      <c r="AX213" s="226"/>
      <c r="AY213" s="226"/>
      <c r="AZ213" s="226"/>
      <c r="BA213" s="226"/>
      <c r="BB213" s="226"/>
      <c r="BC213" s="226"/>
      <c r="BD213" s="226"/>
    </row>
    <row r="214" spans="1:56" ht="11.25" customHeight="1">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c r="AS214" s="226"/>
      <c r="AT214" s="226"/>
      <c r="AU214" s="226"/>
      <c r="AV214" s="226"/>
      <c r="AW214" s="226"/>
      <c r="AX214" s="226"/>
      <c r="AY214" s="226"/>
      <c r="AZ214" s="226"/>
      <c r="BA214" s="226"/>
      <c r="BB214" s="226"/>
      <c r="BC214" s="226"/>
      <c r="BD214" s="226"/>
    </row>
    <row r="215" spans="1:56" ht="11.25" customHeight="1">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c r="BA215" s="226"/>
      <c r="BB215" s="226"/>
      <c r="BC215" s="226"/>
      <c r="BD215" s="226"/>
    </row>
    <row r="216" spans="1:56" ht="11.25" customHeight="1">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row>
    <row r="217" spans="1:56" ht="11.25" customHeight="1">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c r="AS217" s="226"/>
      <c r="AT217" s="226"/>
      <c r="AU217" s="226"/>
      <c r="AV217" s="226"/>
      <c r="AW217" s="226"/>
      <c r="AX217" s="226"/>
      <c r="AY217" s="226"/>
      <c r="AZ217" s="226"/>
      <c r="BA217" s="226"/>
      <c r="BB217" s="226"/>
      <c r="BC217" s="226"/>
      <c r="BD217" s="226"/>
    </row>
    <row r="218" spans="1:56" ht="11.25" customHeight="1">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row>
    <row r="219" spans="1:56" ht="11.25" customHeight="1">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c r="AS219" s="226"/>
      <c r="AT219" s="226"/>
      <c r="AU219" s="226"/>
      <c r="AV219" s="226"/>
      <c r="AW219" s="226"/>
      <c r="AX219" s="226"/>
      <c r="AY219" s="226"/>
      <c r="AZ219" s="226"/>
      <c r="BA219" s="226"/>
      <c r="BB219" s="226"/>
      <c r="BC219" s="226"/>
      <c r="BD219" s="226"/>
    </row>
    <row r="220" spans="1:56" ht="11.25" customHeight="1">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AV220" s="226"/>
      <c r="AW220" s="226"/>
      <c r="AX220" s="226"/>
      <c r="AY220" s="226"/>
      <c r="AZ220" s="226"/>
      <c r="BA220" s="226"/>
      <c r="BB220" s="226"/>
      <c r="BC220" s="226"/>
      <c r="BD220" s="226"/>
    </row>
    <row r="221" spans="1:56" ht="11.25" customHeight="1">
      <c r="A221" s="22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AV221" s="226"/>
      <c r="AW221" s="226"/>
      <c r="AX221" s="226"/>
      <c r="AY221" s="226"/>
      <c r="AZ221" s="226"/>
      <c r="BA221" s="226"/>
      <c r="BB221" s="226"/>
      <c r="BC221" s="226"/>
      <c r="BD221" s="226"/>
    </row>
    <row r="222" spans="1:56" ht="11.25" customHeight="1">
      <c r="A222" s="226"/>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c r="AS222" s="226"/>
      <c r="AT222" s="226"/>
      <c r="AU222" s="226"/>
      <c r="AV222" s="226"/>
      <c r="AW222" s="226"/>
      <c r="AX222" s="226"/>
      <c r="AY222" s="226"/>
      <c r="AZ222" s="226"/>
      <c r="BA222" s="226"/>
      <c r="BB222" s="226"/>
      <c r="BC222" s="226"/>
      <c r="BD222" s="226"/>
    </row>
    <row r="223" spans="1:56" ht="11.25" customHeight="1">
      <c r="A223" s="226"/>
      <c r="B223" s="226"/>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c r="AS223" s="226"/>
      <c r="AT223" s="226"/>
      <c r="AU223" s="226"/>
      <c r="AV223" s="226"/>
      <c r="AW223" s="226"/>
      <c r="AX223" s="226"/>
      <c r="AY223" s="226"/>
      <c r="AZ223" s="226"/>
      <c r="BA223" s="226"/>
      <c r="BB223" s="226"/>
      <c r="BC223" s="226"/>
      <c r="BD223" s="226"/>
    </row>
    <row r="224" spans="1:56" ht="11.25" customHeight="1">
      <c r="A224" s="226"/>
      <c r="B224" s="226"/>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c r="AS224" s="226"/>
      <c r="AT224" s="226"/>
      <c r="AU224" s="226"/>
      <c r="AV224" s="226"/>
      <c r="AW224" s="226"/>
      <c r="AX224" s="226"/>
      <c r="AY224" s="226"/>
      <c r="AZ224" s="226"/>
      <c r="BA224" s="226"/>
      <c r="BB224" s="226"/>
      <c r="BC224" s="226"/>
      <c r="BD224" s="226"/>
    </row>
    <row r="225" spans="1:56" ht="11.25" customHeight="1">
      <c r="A225" s="226"/>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226"/>
    </row>
    <row r="226" spans="1:56" ht="15.75" customHeight="1"/>
    <row r="227" spans="1:56" ht="15.75" customHeight="1"/>
    <row r="228" spans="1:56" ht="15.75" customHeight="1"/>
    <row r="229" spans="1:56" ht="15.75" customHeight="1"/>
    <row r="230" spans="1:56" ht="15.75" customHeight="1"/>
    <row r="231" spans="1:56" ht="15.75" customHeight="1"/>
    <row r="232" spans="1:56" ht="15.75" customHeight="1"/>
    <row r="233" spans="1:56" ht="15.75" customHeight="1"/>
    <row r="234" spans="1:56" ht="15.75" customHeight="1"/>
    <row r="235" spans="1:56" ht="15.75" customHeight="1"/>
    <row r="236" spans="1:56" ht="15.75" customHeight="1"/>
    <row r="237" spans="1:56" ht="15.75" customHeight="1"/>
    <row r="238" spans="1:56" ht="15.75" customHeight="1"/>
    <row r="239" spans="1:56" ht="15.75" customHeight="1"/>
    <row r="240" spans="1:5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X6:AA6"/>
    <mergeCell ref="AB6:AE6"/>
    <mergeCell ref="AZ6:BA6"/>
    <mergeCell ref="BB6:BC6"/>
    <mergeCell ref="A2:BD2"/>
    <mergeCell ref="A3:BD3"/>
    <mergeCell ref="A4:BD4"/>
    <mergeCell ref="B6:C6"/>
    <mergeCell ref="D6:G6"/>
    <mergeCell ref="H6:K6"/>
    <mergeCell ref="AF6:AI6"/>
    <mergeCell ref="AJ6:AM6"/>
    <mergeCell ref="AN6:AQ6"/>
    <mergeCell ref="AR6:AU6"/>
    <mergeCell ref="AV6:AY6"/>
    <mergeCell ref="L6:O6"/>
    <mergeCell ref="P6:S6"/>
    <mergeCell ref="T6:W6"/>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9CC00"/>
  </sheetPr>
  <dimension ref="A1:BD1000"/>
  <sheetViews>
    <sheetView showGridLines="0" workbookViewId="0">
      <pane xSplit="1" ySplit="7" topLeftCell="B8" activePane="bottomRight" state="frozen"/>
      <selection activeCell="E1" sqref="E1"/>
      <selection pane="topRight" activeCell="E1" sqref="E1"/>
      <selection pane="bottomLeft" activeCell="E1" sqref="E1"/>
      <selection pane="bottomRight" activeCell="E1" sqref="E1"/>
    </sheetView>
  </sheetViews>
  <sheetFormatPr defaultColWidth="14.44140625" defaultRowHeight="15" customHeight="1"/>
  <cols>
    <col min="1" max="1" width="16.21875" customWidth="1"/>
    <col min="2" max="55" width="4.44140625" customWidth="1"/>
    <col min="56" max="56" width="4.77734375" customWidth="1"/>
  </cols>
  <sheetData>
    <row r="1" spans="1:56" ht="15" customHeight="1">
      <c r="A1" s="553" t="s">
        <v>331</v>
      </c>
      <c r="B1" s="549"/>
      <c r="C1" s="549"/>
      <c r="D1" s="549"/>
      <c r="E1" s="549"/>
      <c r="F1" s="549"/>
      <c r="G1" s="549"/>
      <c r="H1" s="549"/>
      <c r="I1" s="549"/>
      <c r="J1" s="549"/>
      <c r="K1" s="554" t="s">
        <v>573</v>
      </c>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c r="AX1" s="549"/>
      <c r="AY1" s="549"/>
      <c r="AZ1" s="549"/>
      <c r="BA1" s="549"/>
      <c r="BB1" s="549"/>
      <c r="BC1" s="549"/>
      <c r="BD1" s="549"/>
    </row>
    <row r="2" spans="1:56" ht="15" customHeight="1">
      <c r="A2" s="582" t="s">
        <v>390</v>
      </c>
      <c r="B2" s="561"/>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row>
    <row r="3" spans="1:56" ht="15" customHeight="1">
      <c r="A3" s="582" t="s">
        <v>97</v>
      </c>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H3" s="561"/>
      <c r="AI3" s="561"/>
      <c r="AJ3" s="561"/>
      <c r="AK3" s="561"/>
      <c r="AL3" s="561"/>
      <c r="AM3" s="561"/>
      <c r="AN3" s="561"/>
      <c r="AO3" s="561"/>
      <c r="AP3" s="561"/>
      <c r="AQ3" s="561"/>
      <c r="AR3" s="561"/>
      <c r="AS3" s="561"/>
      <c r="AT3" s="561"/>
      <c r="AU3" s="561"/>
      <c r="AV3" s="561"/>
      <c r="AW3" s="561"/>
      <c r="AX3" s="561"/>
      <c r="AY3" s="561"/>
      <c r="AZ3" s="561"/>
      <c r="BA3" s="561"/>
      <c r="BB3" s="561"/>
      <c r="BC3" s="561"/>
      <c r="BD3" s="561"/>
    </row>
    <row r="4" spans="1:56" ht="15" customHeight="1">
      <c r="A4" s="583"/>
      <c r="B4" s="561"/>
      <c r="C4" s="561"/>
      <c r="D4" s="561"/>
      <c r="E4" s="561"/>
      <c r="F4" s="561"/>
      <c r="G4" s="561"/>
      <c r="H4" s="561"/>
      <c r="I4" s="561"/>
      <c r="J4" s="561"/>
      <c r="K4" s="561"/>
      <c r="L4" s="561"/>
      <c r="M4" s="561"/>
      <c r="N4" s="561"/>
      <c r="O4" s="561"/>
      <c r="P4" s="561"/>
      <c r="Q4" s="561"/>
      <c r="R4" s="561"/>
      <c r="S4" s="561"/>
      <c r="T4" s="561"/>
      <c r="U4" s="561"/>
      <c r="V4" s="561"/>
      <c r="W4" s="561"/>
      <c r="X4" s="561"/>
      <c r="Y4" s="561"/>
      <c r="Z4" s="561"/>
      <c r="AA4" s="561"/>
      <c r="AB4" s="561"/>
      <c r="AC4" s="561"/>
      <c r="AD4" s="561"/>
      <c r="AE4" s="561"/>
      <c r="AF4" s="561"/>
      <c r="AG4" s="561"/>
      <c r="AH4" s="561"/>
      <c r="AI4" s="561"/>
      <c r="AJ4" s="561"/>
      <c r="AK4" s="561"/>
      <c r="AL4" s="561"/>
      <c r="AM4" s="561"/>
      <c r="AN4" s="561"/>
      <c r="AO4" s="561"/>
      <c r="AP4" s="561"/>
      <c r="AQ4" s="561"/>
      <c r="AR4" s="561"/>
      <c r="AS4" s="561"/>
      <c r="AT4" s="561"/>
      <c r="AU4" s="561"/>
      <c r="AV4" s="561"/>
      <c r="AW4" s="561"/>
      <c r="AX4" s="561"/>
      <c r="AY4" s="561"/>
      <c r="AZ4" s="561"/>
      <c r="BA4" s="561"/>
      <c r="BB4" s="561"/>
      <c r="BC4" s="561"/>
      <c r="BD4" s="561"/>
    </row>
    <row r="5" spans="1:56" ht="11.25" customHeight="1">
      <c r="A5" s="226"/>
      <c r="B5" s="226"/>
      <c r="C5" s="226"/>
      <c r="D5" s="226">
        <v>0</v>
      </c>
      <c r="E5" s="226"/>
      <c r="F5" s="226"/>
      <c r="G5" s="226"/>
      <c r="H5" s="226">
        <v>2</v>
      </c>
      <c r="I5" s="226"/>
      <c r="J5" s="226"/>
      <c r="K5" s="226"/>
      <c r="L5" s="226">
        <v>4</v>
      </c>
      <c r="M5" s="226"/>
      <c r="N5" s="226"/>
      <c r="O5" s="226"/>
      <c r="P5" s="226">
        <v>1</v>
      </c>
      <c r="Q5" s="226"/>
      <c r="R5" s="226"/>
      <c r="S5" s="226"/>
      <c r="T5" s="226">
        <v>3</v>
      </c>
      <c r="U5" s="226"/>
      <c r="V5" s="226"/>
      <c r="W5" s="226"/>
      <c r="X5" s="226">
        <v>2</v>
      </c>
      <c r="Y5" s="226"/>
      <c r="Z5" s="226"/>
      <c r="AA5" s="226"/>
      <c r="AB5" s="226">
        <v>4</v>
      </c>
      <c r="AC5" s="226"/>
      <c r="AD5" s="226"/>
      <c r="AE5" s="226"/>
      <c r="AF5" s="226">
        <v>2</v>
      </c>
      <c r="AG5" s="226"/>
      <c r="AH5" s="226"/>
      <c r="AI5" s="226"/>
      <c r="AJ5" s="226">
        <v>4</v>
      </c>
      <c r="AK5" s="226"/>
      <c r="AL5" s="226"/>
      <c r="AM5" s="226"/>
      <c r="AN5" s="226">
        <v>4</v>
      </c>
      <c r="AO5" s="226"/>
      <c r="AP5" s="226"/>
      <c r="AQ5" s="226"/>
      <c r="AR5" s="226">
        <v>2</v>
      </c>
      <c r="AS5" s="226"/>
      <c r="AT5" s="226"/>
      <c r="AU5" s="226"/>
      <c r="AV5" s="226">
        <v>3</v>
      </c>
      <c r="AW5" s="226"/>
      <c r="AX5" s="226"/>
      <c r="AY5" s="226">
        <v>2</v>
      </c>
      <c r="AZ5" s="226"/>
      <c r="BA5" s="226">
        <v>2</v>
      </c>
      <c r="BB5" s="226"/>
      <c r="BC5" s="226">
        <v>1</v>
      </c>
      <c r="BD5" s="226"/>
    </row>
    <row r="6" spans="1:56" ht="11.25" customHeight="1">
      <c r="A6" s="392" t="s">
        <v>333</v>
      </c>
      <c r="B6" s="409" t="s">
        <v>297</v>
      </c>
      <c r="C6" s="410"/>
      <c r="D6" s="411"/>
      <c r="E6" s="409" t="s">
        <v>334</v>
      </c>
      <c r="F6" s="410"/>
      <c r="G6" s="410"/>
      <c r="H6" s="411"/>
      <c r="I6" s="409" t="s">
        <v>335</v>
      </c>
      <c r="J6" s="410"/>
      <c r="K6" s="410"/>
      <c r="L6" s="411"/>
      <c r="M6" s="409" t="s">
        <v>336</v>
      </c>
      <c r="N6" s="410"/>
      <c r="O6" s="410"/>
      <c r="P6" s="411"/>
      <c r="Q6" s="409" t="s">
        <v>337</v>
      </c>
      <c r="R6" s="410"/>
      <c r="S6" s="410"/>
      <c r="T6" s="411"/>
      <c r="U6" s="409" t="s">
        <v>338</v>
      </c>
      <c r="V6" s="410"/>
      <c r="W6" s="410"/>
      <c r="X6" s="411"/>
      <c r="Y6" s="409" t="s">
        <v>339</v>
      </c>
      <c r="Z6" s="410"/>
      <c r="AA6" s="410"/>
      <c r="AB6" s="411"/>
      <c r="AC6" s="409" t="s">
        <v>340</v>
      </c>
      <c r="AD6" s="410"/>
      <c r="AE6" s="410"/>
      <c r="AF6" s="411"/>
      <c r="AG6" s="409" t="s">
        <v>300</v>
      </c>
      <c r="AH6" s="410"/>
      <c r="AI6" s="410"/>
      <c r="AJ6" s="411"/>
      <c r="AK6" s="409" t="s">
        <v>298</v>
      </c>
      <c r="AL6" s="410"/>
      <c r="AM6" s="410"/>
      <c r="AN6" s="411"/>
      <c r="AO6" s="409" t="s">
        <v>341</v>
      </c>
      <c r="AP6" s="410"/>
      <c r="AQ6" s="410"/>
      <c r="AR6" s="411"/>
      <c r="AS6" s="409" t="s">
        <v>299</v>
      </c>
      <c r="AT6" s="410"/>
      <c r="AU6" s="410"/>
      <c r="AV6" s="411"/>
      <c r="AW6" s="409" t="s">
        <v>342</v>
      </c>
      <c r="AX6" s="410"/>
      <c r="AY6" s="411"/>
      <c r="AZ6" s="409" t="s">
        <v>343</v>
      </c>
      <c r="BA6" s="411"/>
      <c r="BB6" s="409" t="s">
        <v>344</v>
      </c>
      <c r="BC6" s="411"/>
      <c r="BD6" s="392" t="s">
        <v>183</v>
      </c>
    </row>
    <row r="7" spans="1:56" ht="11.25" customHeight="1">
      <c r="A7" s="393" t="s">
        <v>268</v>
      </c>
      <c r="B7" s="394" t="s">
        <v>391</v>
      </c>
      <c r="C7" s="396" t="s">
        <v>392</v>
      </c>
      <c r="D7" s="395" t="s">
        <v>346</v>
      </c>
      <c r="E7" s="394" t="s">
        <v>347</v>
      </c>
      <c r="F7" s="396" t="s">
        <v>348</v>
      </c>
      <c r="G7" s="396" t="s">
        <v>349</v>
      </c>
      <c r="H7" s="395" t="s">
        <v>350</v>
      </c>
      <c r="I7" s="394" t="s">
        <v>351</v>
      </c>
      <c r="J7" s="396" t="s">
        <v>352</v>
      </c>
      <c r="K7" s="396" t="s">
        <v>353</v>
      </c>
      <c r="L7" s="395" t="s">
        <v>354</v>
      </c>
      <c r="M7" s="394" t="s">
        <v>355</v>
      </c>
      <c r="N7" s="396" t="s">
        <v>356</v>
      </c>
      <c r="O7" s="396" t="s">
        <v>357</v>
      </c>
      <c r="P7" s="395" t="s">
        <v>358</v>
      </c>
      <c r="Q7" s="394" t="s">
        <v>359</v>
      </c>
      <c r="R7" s="396" t="s">
        <v>393</v>
      </c>
      <c r="S7" s="396" t="s">
        <v>394</v>
      </c>
      <c r="T7" s="395" t="s">
        <v>395</v>
      </c>
      <c r="U7" s="394" t="s">
        <v>360</v>
      </c>
      <c r="V7" s="396" t="s">
        <v>396</v>
      </c>
      <c r="W7" s="396" t="s">
        <v>397</v>
      </c>
      <c r="X7" s="395" t="s">
        <v>398</v>
      </c>
      <c r="Y7" s="394" t="s">
        <v>361</v>
      </c>
      <c r="Z7" s="396" t="s">
        <v>399</v>
      </c>
      <c r="AA7" s="396" t="s">
        <v>400</v>
      </c>
      <c r="AB7" s="395" t="s">
        <v>401</v>
      </c>
      <c r="AC7" s="394" t="s">
        <v>362</v>
      </c>
      <c r="AD7" s="396" t="s">
        <v>402</v>
      </c>
      <c r="AE7" s="396" t="s">
        <v>403</v>
      </c>
      <c r="AF7" s="395" t="s">
        <v>404</v>
      </c>
      <c r="AG7" s="394" t="s">
        <v>363</v>
      </c>
      <c r="AH7" s="396" t="s">
        <v>405</v>
      </c>
      <c r="AI7" s="396" t="s">
        <v>406</v>
      </c>
      <c r="AJ7" s="395" t="s">
        <v>407</v>
      </c>
      <c r="AK7" s="394" t="s">
        <v>364</v>
      </c>
      <c r="AL7" s="396" t="s">
        <v>408</v>
      </c>
      <c r="AM7" s="396" t="s">
        <v>365</v>
      </c>
      <c r="AN7" s="395" t="s">
        <v>366</v>
      </c>
      <c r="AO7" s="394" t="s">
        <v>367</v>
      </c>
      <c r="AP7" s="396" t="s">
        <v>368</v>
      </c>
      <c r="AQ7" s="396" t="s">
        <v>369</v>
      </c>
      <c r="AR7" s="395" t="s">
        <v>370</v>
      </c>
      <c r="AS7" s="394" t="s">
        <v>371</v>
      </c>
      <c r="AT7" s="396" t="s">
        <v>409</v>
      </c>
      <c r="AU7" s="396" t="s">
        <v>410</v>
      </c>
      <c r="AV7" s="395" t="s">
        <v>411</v>
      </c>
      <c r="AW7" s="394" t="s">
        <v>372</v>
      </c>
      <c r="AX7" s="396" t="s">
        <v>373</v>
      </c>
      <c r="AY7" s="395" t="s">
        <v>374</v>
      </c>
      <c r="AZ7" s="394" t="s">
        <v>412</v>
      </c>
      <c r="BA7" s="395" t="s">
        <v>413</v>
      </c>
      <c r="BB7" s="394" t="s">
        <v>414</v>
      </c>
      <c r="BC7" s="395" t="s">
        <v>415</v>
      </c>
      <c r="BD7" s="393"/>
    </row>
    <row r="8" spans="1:56" ht="15.75" customHeight="1">
      <c r="A8" s="397" t="s">
        <v>380</v>
      </c>
      <c r="B8" s="412"/>
      <c r="C8" s="412"/>
      <c r="D8" s="412"/>
      <c r="E8" s="398"/>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8"/>
      <c r="AN8" s="398"/>
      <c r="AO8" s="398"/>
      <c r="AP8" s="398"/>
      <c r="AQ8" s="398"/>
      <c r="AR8" s="398"/>
      <c r="AS8" s="398"/>
      <c r="AT8" s="398"/>
      <c r="AU8" s="398"/>
      <c r="AV8" s="398"/>
      <c r="AW8" s="398"/>
      <c r="AX8" s="398"/>
      <c r="AY8" s="398"/>
      <c r="AZ8" s="398"/>
      <c r="BA8" s="398"/>
      <c r="BB8" s="398"/>
      <c r="BC8" s="398"/>
      <c r="BD8" s="399"/>
    </row>
    <row r="9" spans="1:56" ht="11.25" customHeight="1">
      <c r="A9" s="227" t="s">
        <v>416</v>
      </c>
      <c r="B9" s="228"/>
      <c r="C9" s="226"/>
      <c r="D9" s="400"/>
      <c r="E9" s="228"/>
      <c r="F9" s="226"/>
      <c r="G9" s="226"/>
      <c r="H9" s="400"/>
      <c r="I9" s="228"/>
      <c r="J9" s="226"/>
      <c r="K9" s="226"/>
      <c r="L9" s="400"/>
      <c r="M9" s="228"/>
      <c r="N9" s="226"/>
      <c r="O9" s="226"/>
      <c r="P9" s="400"/>
      <c r="Q9" s="228"/>
      <c r="R9" s="226"/>
      <c r="S9" s="226"/>
      <c r="T9" s="400"/>
      <c r="U9" s="228"/>
      <c r="V9" s="226"/>
      <c r="W9" s="226"/>
      <c r="X9" s="400"/>
      <c r="Y9" s="228"/>
      <c r="Z9" s="226"/>
      <c r="AA9" s="226"/>
      <c r="AB9" s="400"/>
      <c r="AC9" s="228"/>
      <c r="AD9" s="226"/>
      <c r="AE9" s="226"/>
      <c r="AF9" s="400"/>
      <c r="AG9" s="228"/>
      <c r="AH9" s="226"/>
      <c r="AI9" s="226"/>
      <c r="AJ9" s="400"/>
      <c r="AK9" s="228"/>
      <c r="AL9" s="226"/>
      <c r="AM9" s="226"/>
      <c r="AN9" s="400"/>
      <c r="AO9" s="228"/>
      <c r="AP9" s="226"/>
      <c r="AQ9" s="226"/>
      <c r="AR9" s="400"/>
      <c r="AS9" s="228"/>
      <c r="AT9" s="226"/>
      <c r="AU9" s="226"/>
      <c r="AV9" s="400"/>
      <c r="AW9" s="228"/>
      <c r="AX9" s="226"/>
      <c r="AY9" s="400"/>
      <c r="AZ9" s="228"/>
      <c r="BA9" s="400"/>
      <c r="BB9" s="228"/>
      <c r="BC9" s="400"/>
      <c r="BD9" s="227">
        <f t="shared" ref="BD9:BD17" si="0">SUM(B9:BC9)</f>
        <v>0</v>
      </c>
    </row>
    <row r="10" spans="1:56" ht="11.25" customHeight="1">
      <c r="A10" s="402" t="s">
        <v>417</v>
      </c>
      <c r="B10" s="402"/>
      <c r="C10" s="404"/>
      <c r="D10" s="403"/>
      <c r="E10" s="402"/>
      <c r="F10" s="404"/>
      <c r="G10" s="404"/>
      <c r="H10" s="403"/>
      <c r="I10" s="402"/>
      <c r="J10" s="404"/>
      <c r="K10" s="404"/>
      <c r="L10" s="403"/>
      <c r="M10" s="402"/>
      <c r="N10" s="404"/>
      <c r="O10" s="404"/>
      <c r="P10" s="403"/>
      <c r="Q10" s="402"/>
      <c r="R10" s="404"/>
      <c r="S10" s="404"/>
      <c r="T10" s="403"/>
      <c r="U10" s="402"/>
      <c r="V10" s="404"/>
      <c r="W10" s="404"/>
      <c r="X10" s="403"/>
      <c r="Y10" s="402"/>
      <c r="Z10" s="404"/>
      <c r="AA10" s="404"/>
      <c r="AB10" s="403"/>
      <c r="AC10" s="402"/>
      <c r="AD10" s="404"/>
      <c r="AE10" s="404"/>
      <c r="AF10" s="403"/>
      <c r="AG10" s="402"/>
      <c r="AH10" s="404"/>
      <c r="AI10" s="404"/>
      <c r="AJ10" s="403"/>
      <c r="AK10" s="402"/>
      <c r="AL10" s="404"/>
      <c r="AM10" s="404"/>
      <c r="AN10" s="403"/>
      <c r="AO10" s="402"/>
      <c r="AP10" s="404"/>
      <c r="AQ10" s="404"/>
      <c r="AR10" s="403"/>
      <c r="AS10" s="402"/>
      <c r="AT10" s="404"/>
      <c r="AU10" s="404"/>
      <c r="AV10" s="403"/>
      <c r="AW10" s="402"/>
      <c r="AX10" s="404"/>
      <c r="AY10" s="403"/>
      <c r="AZ10" s="402"/>
      <c r="BA10" s="403"/>
      <c r="BB10" s="402"/>
      <c r="BC10" s="403"/>
      <c r="BD10" s="401">
        <f t="shared" si="0"/>
        <v>0</v>
      </c>
    </row>
    <row r="11" spans="1:56" ht="11.25" customHeight="1">
      <c r="A11" s="227" t="s">
        <v>294</v>
      </c>
      <c r="B11" s="228"/>
      <c r="C11" s="226"/>
      <c r="D11" s="400"/>
      <c r="E11" s="228"/>
      <c r="F11" s="226"/>
      <c r="G11" s="226"/>
      <c r="H11" s="400"/>
      <c r="I11" s="228"/>
      <c r="J11" s="226"/>
      <c r="K11" s="226"/>
      <c r="L11" s="400"/>
      <c r="M11" s="228"/>
      <c r="N11" s="226"/>
      <c r="O11" s="226"/>
      <c r="P11" s="400"/>
      <c r="Q11" s="228"/>
      <c r="R11" s="226"/>
      <c r="S11" s="226"/>
      <c r="T11" s="400"/>
      <c r="U11" s="228"/>
      <c r="V11" s="226"/>
      <c r="W11" s="226"/>
      <c r="X11" s="400"/>
      <c r="Y11" s="228"/>
      <c r="Z11" s="226"/>
      <c r="AA11" s="226"/>
      <c r="AB11" s="400"/>
      <c r="AC11" s="228"/>
      <c r="AD11" s="226"/>
      <c r="AE11" s="226"/>
      <c r="AF11" s="400"/>
      <c r="AG11" s="228"/>
      <c r="AH11" s="226"/>
      <c r="AI11" s="226"/>
      <c r="AJ11" s="400"/>
      <c r="AK11" s="228"/>
      <c r="AL11" s="226"/>
      <c r="AM11" s="226"/>
      <c r="AN11" s="400"/>
      <c r="AO11" s="228"/>
      <c r="AP11" s="226"/>
      <c r="AQ11" s="226"/>
      <c r="AR11" s="400"/>
      <c r="AS11" s="228"/>
      <c r="AT11" s="226"/>
      <c r="AU11" s="226"/>
      <c r="AV11" s="400"/>
      <c r="AW11" s="228"/>
      <c r="AX11" s="226"/>
      <c r="AY11" s="400"/>
      <c r="AZ11" s="228"/>
      <c r="BA11" s="400"/>
      <c r="BB11" s="228"/>
      <c r="BC11" s="400"/>
      <c r="BD11" s="227">
        <f t="shared" si="0"/>
        <v>0</v>
      </c>
    </row>
    <row r="12" spans="1:56" ht="11.25" customHeight="1">
      <c r="A12" s="405" t="s">
        <v>388</v>
      </c>
      <c r="B12" s="406"/>
      <c r="C12" s="408"/>
      <c r="D12" s="407">
        <f>SUM(B9:D11)</f>
        <v>0</v>
      </c>
      <c r="E12" s="406"/>
      <c r="F12" s="408"/>
      <c r="G12" s="408"/>
      <c r="H12" s="407">
        <f>SUM(E9:H11)</f>
        <v>0</v>
      </c>
      <c r="I12" s="406"/>
      <c r="J12" s="408"/>
      <c r="K12" s="408"/>
      <c r="L12" s="407">
        <f>SUM(I9:L11)</f>
        <v>0</v>
      </c>
      <c r="M12" s="406"/>
      <c r="N12" s="408"/>
      <c r="O12" s="408"/>
      <c r="P12" s="407">
        <f>SUM(M9:P11)</f>
        <v>0</v>
      </c>
      <c r="Q12" s="406"/>
      <c r="R12" s="408"/>
      <c r="S12" s="408"/>
      <c r="T12" s="407">
        <f>SUM(Q9:T11)</f>
        <v>0</v>
      </c>
      <c r="U12" s="406"/>
      <c r="V12" s="408"/>
      <c r="W12" s="408"/>
      <c r="X12" s="407">
        <f>SUM(U9:X11)</f>
        <v>0</v>
      </c>
      <c r="Y12" s="406"/>
      <c r="Z12" s="408"/>
      <c r="AA12" s="408"/>
      <c r="AB12" s="407">
        <f>SUM(Y9:AB11)</f>
        <v>0</v>
      </c>
      <c r="AC12" s="406"/>
      <c r="AD12" s="408"/>
      <c r="AE12" s="408"/>
      <c r="AF12" s="407">
        <f>SUM(AC9:AF11)</f>
        <v>0</v>
      </c>
      <c r="AG12" s="406"/>
      <c r="AH12" s="408"/>
      <c r="AI12" s="408"/>
      <c r="AJ12" s="407">
        <f>SUM(AG9:AJ11)</f>
        <v>0</v>
      </c>
      <c r="AK12" s="406"/>
      <c r="AL12" s="408"/>
      <c r="AM12" s="408"/>
      <c r="AN12" s="407">
        <f>SUM(AK9:AN11)</f>
        <v>0</v>
      </c>
      <c r="AO12" s="406"/>
      <c r="AP12" s="408"/>
      <c r="AQ12" s="408"/>
      <c r="AR12" s="407">
        <f>SUM(AO9:AR11)</f>
        <v>0</v>
      </c>
      <c r="AS12" s="406"/>
      <c r="AT12" s="408"/>
      <c r="AU12" s="408"/>
      <c r="AV12" s="407">
        <f>SUM(AS9:AV11)</f>
        <v>0</v>
      </c>
      <c r="AW12" s="406"/>
      <c r="AX12" s="408"/>
      <c r="AY12" s="407">
        <f>SUM(AW9:AY11)</f>
        <v>0</v>
      </c>
      <c r="AZ12" s="406"/>
      <c r="BA12" s="407">
        <f>SUM(AZ9:BA11)</f>
        <v>0</v>
      </c>
      <c r="BB12" s="406"/>
      <c r="BC12" s="407">
        <f>SUM(BB9:BC11)</f>
        <v>0</v>
      </c>
      <c r="BD12" s="405">
        <f t="shared" si="0"/>
        <v>0</v>
      </c>
    </row>
    <row r="13" spans="1:56" ht="11.25" customHeight="1">
      <c r="A13" s="227" t="s">
        <v>416</v>
      </c>
      <c r="B13" s="228"/>
      <c r="C13" s="226"/>
      <c r="D13" s="400"/>
      <c r="E13" s="228"/>
      <c r="F13" s="226"/>
      <c r="G13" s="226"/>
      <c r="H13" s="400"/>
      <c r="I13" s="228"/>
      <c r="J13" s="226"/>
      <c r="K13" s="226"/>
      <c r="L13" s="400"/>
      <c r="M13" s="228"/>
      <c r="N13" s="226"/>
      <c r="O13" s="226"/>
      <c r="P13" s="400"/>
      <c r="Q13" s="228"/>
      <c r="R13" s="226"/>
      <c r="S13" s="226"/>
      <c r="T13" s="400"/>
      <c r="U13" s="228"/>
      <c r="V13" s="226"/>
      <c r="W13" s="226"/>
      <c r="X13" s="400"/>
      <c r="Y13" s="228"/>
      <c r="Z13" s="226"/>
      <c r="AA13" s="226"/>
      <c r="AB13" s="400"/>
      <c r="AC13" s="228"/>
      <c r="AD13" s="226"/>
      <c r="AE13" s="226"/>
      <c r="AF13" s="400"/>
      <c r="AG13" s="228"/>
      <c r="AH13" s="226"/>
      <c r="AI13" s="226"/>
      <c r="AJ13" s="400"/>
      <c r="AK13" s="228"/>
      <c r="AL13" s="226"/>
      <c r="AM13" s="226"/>
      <c r="AN13" s="400"/>
      <c r="AO13" s="228"/>
      <c r="AP13" s="226"/>
      <c r="AQ13" s="226"/>
      <c r="AR13" s="400"/>
      <c r="AS13" s="228"/>
      <c r="AT13" s="226"/>
      <c r="AU13" s="226"/>
      <c r="AV13" s="400"/>
      <c r="AW13" s="228"/>
      <c r="AX13" s="226"/>
      <c r="AY13" s="400"/>
      <c r="AZ13" s="228"/>
      <c r="BA13" s="400"/>
      <c r="BB13" s="228"/>
      <c r="BC13" s="400"/>
      <c r="BD13" s="227">
        <f t="shared" si="0"/>
        <v>0</v>
      </c>
    </row>
    <row r="14" spans="1:56" ht="11.25" customHeight="1">
      <c r="A14" s="402" t="s">
        <v>417</v>
      </c>
      <c r="B14" s="402"/>
      <c r="C14" s="404"/>
      <c r="D14" s="403"/>
      <c r="E14" s="402"/>
      <c r="F14" s="404"/>
      <c r="G14" s="404"/>
      <c r="H14" s="403"/>
      <c r="I14" s="402"/>
      <c r="J14" s="404"/>
      <c r="K14" s="404"/>
      <c r="L14" s="403"/>
      <c r="M14" s="402"/>
      <c r="N14" s="404"/>
      <c r="O14" s="404"/>
      <c r="P14" s="403"/>
      <c r="Q14" s="402"/>
      <c r="R14" s="404"/>
      <c r="S14" s="404"/>
      <c r="T14" s="403"/>
      <c r="U14" s="402"/>
      <c r="V14" s="404"/>
      <c r="W14" s="404"/>
      <c r="X14" s="403"/>
      <c r="Y14" s="402"/>
      <c r="Z14" s="404"/>
      <c r="AA14" s="404"/>
      <c r="AB14" s="403"/>
      <c r="AC14" s="402"/>
      <c r="AD14" s="404"/>
      <c r="AE14" s="404"/>
      <c r="AF14" s="403"/>
      <c r="AG14" s="402"/>
      <c r="AH14" s="404"/>
      <c r="AI14" s="404"/>
      <c r="AJ14" s="403"/>
      <c r="AK14" s="402"/>
      <c r="AL14" s="404"/>
      <c r="AM14" s="404"/>
      <c r="AN14" s="403"/>
      <c r="AO14" s="402"/>
      <c r="AP14" s="404"/>
      <c r="AQ14" s="404"/>
      <c r="AR14" s="403"/>
      <c r="AS14" s="402"/>
      <c r="AT14" s="404"/>
      <c r="AU14" s="404"/>
      <c r="AV14" s="403"/>
      <c r="AW14" s="402"/>
      <c r="AX14" s="404"/>
      <c r="AY14" s="403"/>
      <c r="AZ14" s="402"/>
      <c r="BA14" s="403"/>
      <c r="BB14" s="402"/>
      <c r="BC14" s="403"/>
      <c r="BD14" s="401">
        <f t="shared" si="0"/>
        <v>0</v>
      </c>
    </row>
    <row r="15" spans="1:56" ht="11.25" customHeight="1">
      <c r="A15" s="227" t="s">
        <v>294</v>
      </c>
      <c r="B15" s="228"/>
      <c r="C15" s="226"/>
      <c r="D15" s="400"/>
      <c r="E15" s="228"/>
      <c r="F15" s="226"/>
      <c r="G15" s="226"/>
      <c r="H15" s="400"/>
      <c r="I15" s="228"/>
      <c r="J15" s="226"/>
      <c r="K15" s="226"/>
      <c r="L15" s="400"/>
      <c r="M15" s="228"/>
      <c r="N15" s="226"/>
      <c r="O15" s="226"/>
      <c r="P15" s="400"/>
      <c r="Q15" s="228"/>
      <c r="R15" s="226"/>
      <c r="S15" s="226"/>
      <c r="T15" s="400"/>
      <c r="U15" s="228"/>
      <c r="V15" s="226"/>
      <c r="W15" s="226"/>
      <c r="X15" s="400"/>
      <c r="Y15" s="228"/>
      <c r="Z15" s="226"/>
      <c r="AA15" s="226"/>
      <c r="AB15" s="400"/>
      <c r="AC15" s="228"/>
      <c r="AD15" s="226"/>
      <c r="AE15" s="226"/>
      <c r="AF15" s="400"/>
      <c r="AG15" s="228"/>
      <c r="AH15" s="226"/>
      <c r="AI15" s="226"/>
      <c r="AJ15" s="400"/>
      <c r="AK15" s="228"/>
      <c r="AL15" s="226"/>
      <c r="AM15" s="226"/>
      <c r="AN15" s="400"/>
      <c r="AO15" s="228"/>
      <c r="AP15" s="226"/>
      <c r="AQ15" s="226"/>
      <c r="AR15" s="400"/>
      <c r="AS15" s="228"/>
      <c r="AT15" s="226"/>
      <c r="AU15" s="226"/>
      <c r="AV15" s="400"/>
      <c r="AW15" s="228"/>
      <c r="AX15" s="226"/>
      <c r="AY15" s="400"/>
      <c r="AZ15" s="228"/>
      <c r="BA15" s="400"/>
      <c r="BB15" s="228"/>
      <c r="BC15" s="400"/>
      <c r="BD15" s="227">
        <f t="shared" si="0"/>
        <v>0</v>
      </c>
    </row>
    <row r="16" spans="1:56" ht="11.25" customHeight="1">
      <c r="A16" s="405" t="s">
        <v>389</v>
      </c>
      <c r="B16" s="406"/>
      <c r="C16" s="408"/>
      <c r="D16" s="407">
        <f>SUM(B13:D15)</f>
        <v>0</v>
      </c>
      <c r="E16" s="406"/>
      <c r="F16" s="408"/>
      <c r="G16" s="408"/>
      <c r="H16" s="407">
        <f>SUM(E13:H15)</f>
        <v>0</v>
      </c>
      <c r="I16" s="406"/>
      <c r="J16" s="408"/>
      <c r="K16" s="408"/>
      <c r="L16" s="407">
        <f>SUM(I13:L15)</f>
        <v>0</v>
      </c>
      <c r="M16" s="406"/>
      <c r="N16" s="408"/>
      <c r="O16" s="408"/>
      <c r="P16" s="407">
        <f>SUM(M13:P15)</f>
        <v>0</v>
      </c>
      <c r="Q16" s="406"/>
      <c r="R16" s="408"/>
      <c r="S16" s="408"/>
      <c r="T16" s="407">
        <f>SUM(Q13:T15)</f>
        <v>0</v>
      </c>
      <c r="U16" s="406"/>
      <c r="V16" s="408"/>
      <c r="W16" s="408"/>
      <c r="X16" s="407">
        <f>SUM(U13:X15)</f>
        <v>0</v>
      </c>
      <c r="Y16" s="406"/>
      <c r="Z16" s="408"/>
      <c r="AA16" s="408"/>
      <c r="AB16" s="407">
        <f>SUM(Y13:AB15)</f>
        <v>0</v>
      </c>
      <c r="AC16" s="406"/>
      <c r="AD16" s="408"/>
      <c r="AE16" s="408"/>
      <c r="AF16" s="407">
        <f>SUM(AC13:AF15)</f>
        <v>0</v>
      </c>
      <c r="AG16" s="406"/>
      <c r="AH16" s="408"/>
      <c r="AI16" s="408"/>
      <c r="AJ16" s="407">
        <f>SUM(AG13:AJ15)</f>
        <v>0</v>
      </c>
      <c r="AK16" s="406"/>
      <c r="AL16" s="408"/>
      <c r="AM16" s="408"/>
      <c r="AN16" s="407">
        <f>SUM(AK13:AN15)</f>
        <v>0</v>
      </c>
      <c r="AO16" s="406"/>
      <c r="AP16" s="408"/>
      <c r="AQ16" s="408"/>
      <c r="AR16" s="407">
        <f>SUM(AO13:AR15)</f>
        <v>0</v>
      </c>
      <c r="AS16" s="406"/>
      <c r="AT16" s="408"/>
      <c r="AU16" s="408"/>
      <c r="AV16" s="407">
        <f>SUM(AS13:AV15)</f>
        <v>0</v>
      </c>
      <c r="AW16" s="406"/>
      <c r="AX16" s="408"/>
      <c r="AY16" s="407">
        <f>SUM(AW13:AY15)</f>
        <v>0</v>
      </c>
      <c r="AZ16" s="406"/>
      <c r="BA16" s="407">
        <f>SUM(AZ13:BA15)</f>
        <v>0</v>
      </c>
      <c r="BB16" s="406"/>
      <c r="BC16" s="407">
        <f>SUM(BB13:BC15)</f>
        <v>0</v>
      </c>
      <c r="BD16" s="405">
        <f t="shared" si="0"/>
        <v>0</v>
      </c>
    </row>
    <row r="17" spans="1:56" ht="11.25" customHeight="1">
      <c r="A17" s="405" t="s">
        <v>183</v>
      </c>
      <c r="B17" s="406"/>
      <c r="C17" s="408"/>
      <c r="D17" s="407">
        <f>SUM(D12,D16)</f>
        <v>0</v>
      </c>
      <c r="E17" s="406"/>
      <c r="F17" s="408"/>
      <c r="G17" s="408"/>
      <c r="H17" s="407">
        <f>SUM(H12,H16)</f>
        <v>0</v>
      </c>
      <c r="I17" s="406"/>
      <c r="J17" s="408"/>
      <c r="K17" s="408"/>
      <c r="L17" s="407">
        <f>SUM(L12,L16)</f>
        <v>0</v>
      </c>
      <c r="M17" s="406"/>
      <c r="N17" s="408"/>
      <c r="O17" s="408"/>
      <c r="P17" s="407">
        <f>SUM(P12,P16)</f>
        <v>0</v>
      </c>
      <c r="Q17" s="406"/>
      <c r="R17" s="408"/>
      <c r="S17" s="408"/>
      <c r="T17" s="407">
        <f>SUM(T12,T16)</f>
        <v>0</v>
      </c>
      <c r="U17" s="406"/>
      <c r="V17" s="408"/>
      <c r="W17" s="408"/>
      <c r="X17" s="407">
        <f>SUM(X12,X16)</f>
        <v>0</v>
      </c>
      <c r="Y17" s="406"/>
      <c r="Z17" s="408"/>
      <c r="AA17" s="408"/>
      <c r="AB17" s="407">
        <f>SUM(AB12,AB16)</f>
        <v>0</v>
      </c>
      <c r="AC17" s="406"/>
      <c r="AD17" s="408"/>
      <c r="AE17" s="408"/>
      <c r="AF17" s="407">
        <f>SUM(AF12,AF16)</f>
        <v>0</v>
      </c>
      <c r="AG17" s="406"/>
      <c r="AH17" s="408"/>
      <c r="AI17" s="408"/>
      <c r="AJ17" s="407">
        <f>SUM(AJ12,AJ16)</f>
        <v>0</v>
      </c>
      <c r="AK17" s="406"/>
      <c r="AL17" s="408"/>
      <c r="AM17" s="408"/>
      <c r="AN17" s="407">
        <f>SUM(AN12,AN16)</f>
        <v>0</v>
      </c>
      <c r="AO17" s="406"/>
      <c r="AP17" s="408"/>
      <c r="AQ17" s="408"/>
      <c r="AR17" s="407">
        <f>SUM(AR12,AR16)</f>
        <v>0</v>
      </c>
      <c r="AS17" s="406"/>
      <c r="AT17" s="408"/>
      <c r="AU17" s="408"/>
      <c r="AV17" s="407">
        <f>SUM(AV12,AV16)</f>
        <v>0</v>
      </c>
      <c r="AW17" s="406"/>
      <c r="AX17" s="408"/>
      <c r="AY17" s="407">
        <f>SUM(AY12,AY16)</f>
        <v>0</v>
      </c>
      <c r="AZ17" s="406"/>
      <c r="BA17" s="407">
        <f>SUM(BA12,BA16)</f>
        <v>0</v>
      </c>
      <c r="BB17" s="406"/>
      <c r="BC17" s="407">
        <f>SUM(BC12,BC16)</f>
        <v>0</v>
      </c>
      <c r="BD17" s="405">
        <f t="shared" si="0"/>
        <v>0</v>
      </c>
    </row>
    <row r="18" spans="1:56" ht="11.25" customHeight="1">
      <c r="A18" s="226"/>
      <c r="B18" s="226"/>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9" t="e">
        <f>COUNTIF(#REF!,"&lt;0")</f>
        <v>#REF!</v>
      </c>
      <c r="BD18" s="229" t="e">
        <f>COUNTIF(#REF!,"&gt;0")</f>
        <v>#REF!</v>
      </c>
    </row>
    <row r="19" spans="1:56" ht="11.25" customHeight="1">
      <c r="A19" s="226"/>
      <c r="B19" s="226"/>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226"/>
      <c r="AA19" s="226"/>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row>
    <row r="20" spans="1:56" ht="11.25" customHeight="1">
      <c r="A20" s="226"/>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row>
    <row r="21" spans="1:56" ht="11.25" customHeight="1">
      <c r="A21" s="226"/>
      <c r="B21" s="413">
        <v>0.25</v>
      </c>
      <c r="C21" s="413">
        <v>0.29166666666666669</v>
      </c>
      <c r="D21" s="413">
        <v>0.33333333333333331</v>
      </c>
      <c r="E21" s="413">
        <v>0.375</v>
      </c>
      <c r="F21" s="413">
        <v>0.41666666666666669</v>
      </c>
      <c r="G21" s="413">
        <v>0.45833333333333331</v>
      </c>
      <c r="H21" s="413">
        <v>0.5</v>
      </c>
      <c r="I21" s="413">
        <v>0.54166666666666663</v>
      </c>
      <c r="J21" s="413">
        <v>0.58333333333333337</v>
      </c>
      <c r="K21" s="413">
        <v>0.625</v>
      </c>
      <c r="L21" s="413">
        <v>0.66666666666666663</v>
      </c>
      <c r="M21" s="413">
        <v>0.70833333333333337</v>
      </c>
      <c r="N21" s="413">
        <v>0.75</v>
      </c>
      <c r="O21" s="413">
        <v>0.79166666666666663</v>
      </c>
      <c r="P21" s="413">
        <v>0.83333333333333337</v>
      </c>
      <c r="Q21" s="413"/>
      <c r="R21" s="226"/>
      <c r="S21" s="226"/>
      <c r="T21" s="226"/>
      <c r="U21" s="226"/>
      <c r="V21" s="226"/>
      <c r="W21" s="226"/>
      <c r="X21" s="226"/>
      <c r="Y21" s="226"/>
      <c r="Z21" s="226"/>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row>
    <row r="22" spans="1:56" ht="11.25" customHeight="1">
      <c r="A22" s="226" t="s">
        <v>197</v>
      </c>
      <c r="B22" s="226">
        <f>D5</f>
        <v>0</v>
      </c>
      <c r="C22" s="226">
        <f>H5</f>
        <v>2</v>
      </c>
      <c r="D22" s="226">
        <f>L5</f>
        <v>4</v>
      </c>
      <c r="E22" s="226">
        <f>P5</f>
        <v>1</v>
      </c>
      <c r="F22" s="226">
        <f>T5</f>
        <v>3</v>
      </c>
      <c r="G22" s="226">
        <f>X5</f>
        <v>2</v>
      </c>
      <c r="H22" s="226">
        <f>AB5</f>
        <v>4</v>
      </c>
      <c r="I22" s="226">
        <f>AF5</f>
        <v>2</v>
      </c>
      <c r="J22" s="226">
        <f>AJ5</f>
        <v>4</v>
      </c>
      <c r="K22" s="226">
        <f>AN5</f>
        <v>4</v>
      </c>
      <c r="L22" s="226">
        <f>AR5</f>
        <v>2</v>
      </c>
      <c r="M22" s="226">
        <f>AV5</f>
        <v>3</v>
      </c>
      <c r="N22" s="226">
        <f>AY5</f>
        <v>2</v>
      </c>
      <c r="O22" s="226">
        <f>BA5</f>
        <v>2</v>
      </c>
      <c r="P22" s="226">
        <f>BC5</f>
        <v>1</v>
      </c>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row>
    <row r="23" spans="1:56" ht="11.25" customHeight="1">
      <c r="A23" s="226" t="s">
        <v>418</v>
      </c>
      <c r="B23" s="226">
        <f>D17</f>
        <v>0</v>
      </c>
      <c r="C23" s="226">
        <f>H17</f>
        <v>0</v>
      </c>
      <c r="D23" s="226">
        <f>L17</f>
        <v>0</v>
      </c>
      <c r="E23" s="226">
        <f>P17</f>
        <v>0</v>
      </c>
      <c r="F23" s="226">
        <f>T17</f>
        <v>0</v>
      </c>
      <c r="G23" s="226">
        <f>X17</f>
        <v>0</v>
      </c>
      <c r="H23" s="226">
        <f>AB17</f>
        <v>0</v>
      </c>
      <c r="I23" s="226">
        <f>AF17</f>
        <v>0</v>
      </c>
      <c r="J23" s="226">
        <f>AJ17</f>
        <v>0</v>
      </c>
      <c r="K23" s="226">
        <f>AN17</f>
        <v>0</v>
      </c>
      <c r="L23" s="226">
        <f>AR17</f>
        <v>0</v>
      </c>
      <c r="M23" s="226">
        <f>AV17</f>
        <v>0</v>
      </c>
      <c r="N23" s="226">
        <f>AY17</f>
        <v>0</v>
      </c>
      <c r="O23" s="226">
        <f>BA17</f>
        <v>0</v>
      </c>
      <c r="P23" s="226">
        <f>BC17</f>
        <v>0</v>
      </c>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row>
    <row r="24" spans="1:56" ht="11.25" customHeight="1">
      <c r="A24" s="226"/>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row>
    <row r="25" spans="1:56" ht="11.25" customHeight="1">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226"/>
    </row>
    <row r="26" spans="1:56" ht="11.25" customHeight="1">
      <c r="A26" s="226"/>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row>
    <row r="27" spans="1:56" ht="11.25" customHeight="1">
      <c r="A27" s="226"/>
      <c r="B27" s="226"/>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row>
    <row r="28" spans="1:56" ht="11.25" customHeigh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row>
    <row r="29" spans="1:56" ht="11.25" customHeight="1">
      <c r="A29" s="22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row>
    <row r="30" spans="1:56" ht="11.25" customHeight="1">
      <c r="A30" s="226"/>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row>
    <row r="31" spans="1:56" ht="11.25" customHeight="1">
      <c r="A31" s="226"/>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row>
    <row r="32" spans="1:56" ht="11.25" customHeight="1">
      <c r="A32" s="226"/>
      <c r="B32" s="226"/>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row>
    <row r="33" spans="1:56" ht="11.25" customHeight="1">
      <c r="A33" s="226"/>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row>
    <row r="34" spans="1:56" ht="11.25" customHeight="1">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row>
    <row r="35" spans="1:56" ht="11.25" customHeight="1">
      <c r="A35" s="226"/>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row>
    <row r="36" spans="1:56" ht="11.25" customHeight="1">
      <c r="A36" s="226"/>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row>
    <row r="37" spans="1:56" ht="11.25" customHeight="1">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row>
    <row r="38" spans="1:56" ht="11.2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row>
    <row r="39" spans="1:56" ht="11.25" customHeight="1">
      <c r="A39" s="226"/>
      <c r="B39" s="226"/>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row>
    <row r="40" spans="1:56" ht="11.2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row>
    <row r="41" spans="1:56" ht="11.25" customHeight="1">
      <c r="A41" s="226"/>
      <c r="B41" s="226"/>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row>
    <row r="42" spans="1:56" ht="11.2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row>
    <row r="43" spans="1:56" ht="11.25" customHeight="1">
      <c r="A43" s="226"/>
      <c r="B43" s="226"/>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row>
    <row r="44" spans="1:56" ht="11.2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row>
    <row r="45" spans="1:56" ht="11.25" customHeight="1">
      <c r="A45" s="226"/>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row>
    <row r="46" spans="1:56" ht="11.25" customHeight="1">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row>
    <row r="47" spans="1:56" ht="11.25" customHeight="1">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row>
    <row r="48" spans="1:56" ht="11.25" customHeight="1">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row>
    <row r="49" spans="1:56" ht="11.2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row>
    <row r="50" spans="1:56" ht="11.25" customHeight="1">
      <c r="A50" s="226"/>
      <c r="B50" s="226"/>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row>
    <row r="51" spans="1:56" ht="11.25" customHeight="1">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row>
    <row r="52" spans="1:56" ht="11.25" customHeight="1">
      <c r="A52" s="226"/>
      <c r="B52" s="226"/>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row>
    <row r="53" spans="1:56" ht="11.25" customHeight="1">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row>
    <row r="54" spans="1:56" ht="11.25" customHeight="1">
      <c r="A54" s="226"/>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row>
    <row r="55" spans="1:56" ht="11.25" customHeight="1">
      <c r="A55" s="226"/>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row>
    <row r="56" spans="1:56" ht="11.25" customHeight="1">
      <c r="A56" s="226"/>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row>
    <row r="57" spans="1:56" ht="11.25" customHeight="1">
      <c r="A57" s="226"/>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AX57" s="226"/>
      <c r="AY57" s="226"/>
      <c r="AZ57" s="226"/>
      <c r="BA57" s="226"/>
      <c r="BB57" s="226"/>
      <c r="BC57" s="226"/>
      <c r="BD57" s="226"/>
    </row>
    <row r="58" spans="1:56" ht="11.25" customHeight="1">
      <c r="A58" s="226"/>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row>
    <row r="59" spans="1:56" ht="11.25" customHeight="1">
      <c r="A59" s="226"/>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AZ59" s="226"/>
      <c r="BA59" s="226"/>
      <c r="BB59" s="226"/>
      <c r="BC59" s="226"/>
      <c r="BD59" s="226"/>
    </row>
    <row r="60" spans="1:56" ht="11.25" customHeight="1">
      <c r="A60" s="226"/>
      <c r="B60" s="226"/>
      <c r="C60" s="226"/>
      <c r="D60" s="226"/>
      <c r="E60" s="226"/>
      <c r="F60" s="226"/>
      <c r="G60" s="226"/>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row>
    <row r="61" spans="1:56" ht="11.25" customHeight="1">
      <c r="A61" s="226"/>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AZ61" s="226"/>
      <c r="BA61" s="226"/>
      <c r="BB61" s="226"/>
      <c r="BC61" s="226"/>
      <c r="BD61" s="226"/>
    </row>
    <row r="62" spans="1:56" ht="11.25" customHeight="1">
      <c r="A62" s="226"/>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226"/>
    </row>
    <row r="63" spans="1:56" ht="11.25" customHeight="1">
      <c r="A63" s="226"/>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226"/>
    </row>
    <row r="64" spans="1:56" ht="11.25" customHeight="1">
      <c r="A64" s="226"/>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D64" s="226"/>
    </row>
    <row r="65" spans="1:56" ht="11.2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row>
    <row r="66" spans="1:56" ht="11.25" customHeight="1">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row>
    <row r="67" spans="1:56" ht="11.25" customHeight="1">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6"/>
      <c r="BC67" s="226"/>
      <c r="BD67" s="226"/>
    </row>
    <row r="68" spans="1:56" ht="11.25" customHeight="1">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row>
    <row r="69" spans="1:56" ht="11.25" customHeight="1">
      <c r="A69" s="226"/>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c r="AX69" s="226"/>
      <c r="AY69" s="226"/>
      <c r="AZ69" s="226"/>
      <c r="BA69" s="226"/>
      <c r="BB69" s="226"/>
      <c r="BC69" s="226"/>
      <c r="BD69" s="226"/>
    </row>
    <row r="70" spans="1:56" ht="11.25" customHeight="1">
      <c r="A70" s="226"/>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c r="AA70" s="226"/>
      <c r="AB70" s="226"/>
      <c r="AC70" s="226"/>
      <c r="AD70" s="226"/>
      <c r="AE70" s="226"/>
      <c r="AF70" s="226"/>
      <c r="AG70" s="226"/>
      <c r="AH70" s="226"/>
      <c r="AI70" s="226"/>
      <c r="AJ70" s="226"/>
      <c r="AK70" s="226"/>
      <c r="AL70" s="226"/>
      <c r="AM70" s="226"/>
      <c r="AN70" s="226"/>
      <c r="AO70" s="226"/>
      <c r="AP70" s="226"/>
      <c r="AQ70" s="226"/>
      <c r="AR70" s="226"/>
      <c r="AS70" s="226"/>
      <c r="AT70" s="226"/>
      <c r="AU70" s="226"/>
      <c r="AV70" s="226"/>
      <c r="AW70" s="226"/>
      <c r="AX70" s="226"/>
      <c r="AY70" s="226"/>
      <c r="AZ70" s="226"/>
      <c r="BA70" s="226"/>
      <c r="BB70" s="226"/>
      <c r="BC70" s="226"/>
      <c r="BD70" s="226"/>
    </row>
    <row r="71" spans="1:56" ht="11.25" customHeight="1">
      <c r="A71" s="226"/>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c r="AA71" s="226"/>
      <c r="AB71" s="226"/>
      <c r="AC71" s="226"/>
      <c r="AD71" s="226"/>
      <c r="AE71" s="226"/>
      <c r="AF71" s="226"/>
      <c r="AG71" s="226"/>
      <c r="AH71" s="226"/>
      <c r="AI71" s="226"/>
      <c r="AJ71" s="226"/>
      <c r="AK71" s="226"/>
      <c r="AL71" s="226"/>
      <c r="AM71" s="226"/>
      <c r="AN71" s="226"/>
      <c r="AO71" s="226"/>
      <c r="AP71" s="226"/>
      <c r="AQ71" s="226"/>
      <c r="AR71" s="226"/>
      <c r="AS71" s="226"/>
      <c r="AT71" s="226"/>
      <c r="AU71" s="226"/>
      <c r="AV71" s="226"/>
      <c r="AW71" s="226"/>
      <c r="AX71" s="226"/>
      <c r="AY71" s="226"/>
      <c r="AZ71" s="226"/>
      <c r="BA71" s="226"/>
      <c r="BB71" s="226"/>
      <c r="BC71" s="226"/>
      <c r="BD71" s="226"/>
    </row>
    <row r="72" spans="1:56" ht="11.25" customHeight="1">
      <c r="A72" s="226"/>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c r="AA72" s="226"/>
      <c r="AB72" s="226"/>
      <c r="AC72" s="226"/>
      <c r="AD72" s="226"/>
      <c r="AE72" s="226"/>
      <c r="AF72" s="226"/>
      <c r="AG72" s="226"/>
      <c r="AH72" s="226"/>
      <c r="AI72" s="226"/>
      <c r="AJ72" s="226"/>
      <c r="AK72" s="226"/>
      <c r="AL72" s="226"/>
      <c r="AM72" s="226"/>
      <c r="AN72" s="226"/>
      <c r="AO72" s="226"/>
      <c r="AP72" s="226"/>
      <c r="AQ72" s="226"/>
      <c r="AR72" s="226"/>
      <c r="AS72" s="226"/>
      <c r="AT72" s="226"/>
      <c r="AU72" s="226"/>
      <c r="AV72" s="226"/>
      <c r="AW72" s="226"/>
      <c r="AX72" s="226"/>
      <c r="AY72" s="226"/>
      <c r="AZ72" s="226"/>
      <c r="BA72" s="226"/>
      <c r="BB72" s="226"/>
      <c r="BC72" s="226"/>
      <c r="BD72" s="226"/>
    </row>
    <row r="73" spans="1:56" ht="11.25" customHeight="1">
      <c r="A73" s="226"/>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c r="AX73" s="226"/>
      <c r="AY73" s="226"/>
      <c r="AZ73" s="226"/>
      <c r="BA73" s="226"/>
      <c r="BB73" s="226"/>
      <c r="BC73" s="226"/>
      <c r="BD73" s="226"/>
    </row>
    <row r="74" spans="1:56" ht="11.25" customHeight="1">
      <c r="A74" s="226"/>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226"/>
      <c r="AB74" s="226"/>
      <c r="AC74" s="226"/>
      <c r="AD74" s="226"/>
      <c r="AE74" s="226"/>
      <c r="AF74" s="226"/>
      <c r="AG74" s="226"/>
      <c r="AH74" s="226"/>
      <c r="AI74" s="226"/>
      <c r="AJ74" s="226"/>
      <c r="AK74" s="226"/>
      <c r="AL74" s="226"/>
      <c r="AM74" s="226"/>
      <c r="AN74" s="226"/>
      <c r="AO74" s="226"/>
      <c r="AP74" s="226"/>
      <c r="AQ74" s="226"/>
      <c r="AR74" s="226"/>
      <c r="AS74" s="226"/>
      <c r="AT74" s="226"/>
      <c r="AU74" s="226"/>
      <c r="AV74" s="226"/>
      <c r="AW74" s="226"/>
      <c r="AX74" s="226"/>
      <c r="AY74" s="226"/>
      <c r="AZ74" s="226"/>
      <c r="BA74" s="226"/>
      <c r="BB74" s="226"/>
      <c r="BC74" s="226"/>
      <c r="BD74" s="226"/>
    </row>
    <row r="75" spans="1:56" ht="11.25" customHeight="1">
      <c r="A75" s="226"/>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row>
    <row r="76" spans="1:56" ht="11.25" customHeight="1">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row>
    <row r="77" spans="1:56" ht="11.25" customHeight="1">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row>
    <row r="78" spans="1:56" ht="11.25" customHeight="1">
      <c r="A78" s="226"/>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6"/>
      <c r="AG78" s="226"/>
      <c r="AH78" s="226"/>
      <c r="AI78" s="226"/>
      <c r="AJ78" s="226"/>
      <c r="AK78" s="226"/>
      <c r="AL78" s="226"/>
      <c r="AM78" s="226"/>
      <c r="AN78" s="226"/>
      <c r="AO78" s="226"/>
      <c r="AP78" s="226"/>
      <c r="AQ78" s="226"/>
      <c r="AR78" s="226"/>
      <c r="AS78" s="226"/>
      <c r="AT78" s="226"/>
      <c r="AU78" s="226"/>
      <c r="AV78" s="226"/>
      <c r="AW78" s="226"/>
      <c r="AX78" s="226"/>
      <c r="AY78" s="226"/>
      <c r="AZ78" s="226"/>
      <c r="BA78" s="226"/>
      <c r="BB78" s="226"/>
      <c r="BC78" s="226"/>
      <c r="BD78" s="226"/>
    </row>
    <row r="79" spans="1:56" ht="11.25" customHeight="1">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c r="AZ79" s="226"/>
      <c r="BA79" s="226"/>
      <c r="BB79" s="226"/>
      <c r="BC79" s="226"/>
      <c r="BD79" s="226"/>
    </row>
    <row r="80" spans="1:56" ht="11.25" customHeight="1">
      <c r="A80" s="226"/>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row>
    <row r="81" spans="1:56" ht="11.25" customHeight="1">
      <c r="A81" s="226"/>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c r="AZ81" s="226"/>
      <c r="BA81" s="226"/>
      <c r="BB81" s="226"/>
      <c r="BC81" s="226"/>
      <c r="BD81" s="226"/>
    </row>
    <row r="82" spans="1:56" ht="11.25" customHeight="1">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6"/>
      <c r="AE82" s="226"/>
      <c r="AF82" s="226"/>
      <c r="AG82" s="226"/>
      <c r="AH82" s="226"/>
      <c r="AI82" s="226"/>
      <c r="AJ82" s="226"/>
      <c r="AK82" s="226"/>
      <c r="AL82" s="226"/>
      <c r="AM82" s="226"/>
      <c r="AN82" s="226"/>
      <c r="AO82" s="226"/>
      <c r="AP82" s="226"/>
      <c r="AQ82" s="226"/>
      <c r="AR82" s="226"/>
      <c r="AS82" s="226"/>
      <c r="AT82" s="226"/>
      <c r="AU82" s="226"/>
      <c r="AV82" s="226"/>
      <c r="AW82" s="226"/>
      <c r="AX82" s="226"/>
      <c r="AY82" s="226"/>
      <c r="AZ82" s="226"/>
      <c r="BA82" s="226"/>
      <c r="BB82" s="226"/>
      <c r="BC82" s="226"/>
      <c r="BD82" s="226"/>
    </row>
    <row r="83" spans="1:56" ht="11.25" customHeight="1">
      <c r="A83" s="226"/>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row>
    <row r="84" spans="1:56" ht="11.25" customHeight="1">
      <c r="A84" s="226"/>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c r="AA84" s="226"/>
      <c r="AB84" s="226"/>
      <c r="AC84" s="226"/>
      <c r="AD84" s="226"/>
      <c r="AE84" s="226"/>
      <c r="AF84" s="226"/>
      <c r="AG84" s="226"/>
      <c r="AH84" s="226"/>
      <c r="AI84" s="226"/>
      <c r="AJ84" s="226"/>
      <c r="AK84" s="226"/>
      <c r="AL84" s="226"/>
      <c r="AM84" s="226"/>
      <c r="AN84" s="226"/>
      <c r="AO84" s="226"/>
      <c r="AP84" s="226"/>
      <c r="AQ84" s="226"/>
      <c r="AR84" s="226"/>
      <c r="AS84" s="226"/>
      <c r="AT84" s="226"/>
      <c r="AU84" s="226"/>
      <c r="AV84" s="226"/>
      <c r="AW84" s="226"/>
      <c r="AX84" s="226"/>
      <c r="AY84" s="226"/>
      <c r="AZ84" s="226"/>
      <c r="BA84" s="226"/>
      <c r="BB84" s="226"/>
      <c r="BC84" s="226"/>
      <c r="BD84" s="226"/>
    </row>
    <row r="85" spans="1:56" ht="11.25" customHeight="1">
      <c r="A85" s="226"/>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c r="AA85" s="226"/>
      <c r="AB85" s="226"/>
      <c r="AC85" s="226"/>
      <c r="AD85" s="226"/>
      <c r="AE85" s="226"/>
      <c r="AF85" s="226"/>
      <c r="AG85" s="226"/>
      <c r="AH85" s="226"/>
      <c r="AI85" s="226"/>
      <c r="AJ85" s="226"/>
      <c r="AK85" s="226"/>
      <c r="AL85" s="226"/>
      <c r="AM85" s="226"/>
      <c r="AN85" s="226"/>
      <c r="AO85" s="226"/>
      <c r="AP85" s="226"/>
      <c r="AQ85" s="226"/>
      <c r="AR85" s="226"/>
      <c r="AS85" s="226"/>
      <c r="AT85" s="226"/>
      <c r="AU85" s="226"/>
      <c r="AV85" s="226"/>
      <c r="AW85" s="226"/>
      <c r="AX85" s="226"/>
      <c r="AY85" s="226"/>
      <c r="AZ85" s="226"/>
      <c r="BA85" s="226"/>
      <c r="BB85" s="226"/>
      <c r="BC85" s="226"/>
      <c r="BD85" s="226"/>
    </row>
    <row r="86" spans="1:56" ht="11.25" customHeight="1">
      <c r="A86" s="226"/>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226"/>
      <c r="AX86" s="226"/>
      <c r="AY86" s="226"/>
      <c r="AZ86" s="226"/>
      <c r="BA86" s="226"/>
      <c r="BB86" s="226"/>
      <c r="BC86" s="226"/>
      <c r="BD86" s="226"/>
    </row>
    <row r="87" spans="1:56" ht="11.25" customHeight="1">
      <c r="A87" s="226"/>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226"/>
      <c r="AC87" s="226"/>
      <c r="AD87" s="226"/>
      <c r="AE87" s="226"/>
      <c r="AF87" s="226"/>
      <c r="AG87" s="226"/>
      <c r="AH87" s="226"/>
      <c r="AI87" s="226"/>
      <c r="AJ87" s="226"/>
      <c r="AK87" s="226"/>
      <c r="AL87" s="226"/>
      <c r="AM87" s="226"/>
      <c r="AN87" s="226"/>
      <c r="AO87" s="226"/>
      <c r="AP87" s="226"/>
      <c r="AQ87" s="226"/>
      <c r="AR87" s="226"/>
      <c r="AS87" s="226"/>
      <c r="AT87" s="226"/>
      <c r="AU87" s="226"/>
      <c r="AV87" s="226"/>
      <c r="AW87" s="226"/>
      <c r="AX87" s="226"/>
      <c r="AY87" s="226"/>
      <c r="AZ87" s="226"/>
      <c r="BA87" s="226"/>
      <c r="BB87" s="226"/>
      <c r="BC87" s="226"/>
      <c r="BD87" s="226"/>
    </row>
    <row r="88" spans="1:56" ht="11.25" customHeight="1">
      <c r="A88" s="226"/>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c r="AA88" s="226"/>
      <c r="AB88" s="226"/>
      <c r="AC88" s="226"/>
      <c r="AD88" s="226"/>
      <c r="AE88" s="226"/>
      <c r="AF88" s="226"/>
      <c r="AG88" s="226"/>
      <c r="AH88" s="226"/>
      <c r="AI88" s="226"/>
      <c r="AJ88" s="226"/>
      <c r="AK88" s="226"/>
      <c r="AL88" s="226"/>
      <c r="AM88" s="226"/>
      <c r="AN88" s="226"/>
      <c r="AO88" s="226"/>
      <c r="AP88" s="226"/>
      <c r="AQ88" s="226"/>
      <c r="AR88" s="226"/>
      <c r="AS88" s="226"/>
      <c r="AT88" s="226"/>
      <c r="AU88" s="226"/>
      <c r="AV88" s="226"/>
      <c r="AW88" s="226"/>
      <c r="AX88" s="226"/>
      <c r="AY88" s="226"/>
      <c r="AZ88" s="226"/>
      <c r="BA88" s="226"/>
      <c r="BB88" s="226"/>
      <c r="BC88" s="226"/>
      <c r="BD88" s="226"/>
    </row>
    <row r="89" spans="1:56" ht="11.25" customHeight="1">
      <c r="A89" s="226"/>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c r="AB89" s="226"/>
      <c r="AC89" s="226"/>
      <c r="AD89" s="226"/>
      <c r="AE89" s="226"/>
      <c r="AF89" s="226"/>
      <c r="AG89" s="226"/>
      <c r="AH89" s="226"/>
      <c r="AI89" s="226"/>
      <c r="AJ89" s="226"/>
      <c r="AK89" s="226"/>
      <c r="AL89" s="226"/>
      <c r="AM89" s="226"/>
      <c r="AN89" s="226"/>
      <c r="AO89" s="226"/>
      <c r="AP89" s="226"/>
      <c r="AQ89" s="226"/>
      <c r="AR89" s="226"/>
      <c r="AS89" s="226"/>
      <c r="AT89" s="226"/>
      <c r="AU89" s="226"/>
      <c r="AV89" s="226"/>
      <c r="AW89" s="226"/>
      <c r="AX89" s="226"/>
      <c r="AY89" s="226"/>
      <c r="AZ89" s="226"/>
      <c r="BA89" s="226"/>
      <c r="BB89" s="226"/>
      <c r="BC89" s="226"/>
      <c r="BD89" s="226"/>
    </row>
    <row r="90" spans="1:56" ht="11.25" customHeight="1">
      <c r="A90" s="226"/>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226"/>
      <c r="AG90" s="226"/>
      <c r="AH90" s="226"/>
      <c r="AI90" s="226"/>
      <c r="AJ90" s="226"/>
      <c r="AK90" s="226"/>
      <c r="AL90" s="226"/>
      <c r="AM90" s="226"/>
      <c r="AN90" s="226"/>
      <c r="AO90" s="226"/>
      <c r="AP90" s="226"/>
      <c r="AQ90" s="226"/>
      <c r="AR90" s="226"/>
      <c r="AS90" s="226"/>
      <c r="AT90" s="226"/>
      <c r="AU90" s="226"/>
      <c r="AV90" s="226"/>
      <c r="AW90" s="226"/>
      <c r="AX90" s="226"/>
      <c r="AY90" s="226"/>
      <c r="AZ90" s="226"/>
      <c r="BA90" s="226"/>
      <c r="BB90" s="226"/>
      <c r="BC90" s="226"/>
      <c r="BD90" s="226"/>
    </row>
    <row r="91" spans="1:56" ht="11.25" customHeight="1">
      <c r="A91" s="226"/>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c r="AZ91" s="226"/>
      <c r="BA91" s="226"/>
      <c r="BB91" s="226"/>
      <c r="BC91" s="226"/>
      <c r="BD91" s="226"/>
    </row>
    <row r="92" spans="1:56" ht="11.25" customHeight="1">
      <c r="A92" s="22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row>
    <row r="93" spans="1:56" ht="11.25" customHeight="1">
      <c r="A93" s="226"/>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row>
    <row r="94" spans="1:56" ht="11.25" customHeight="1">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row>
    <row r="95" spans="1:56" ht="11.25" customHeight="1">
      <c r="A95" s="226"/>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c r="BA95" s="226"/>
      <c r="BB95" s="226"/>
      <c r="BC95" s="226"/>
      <c r="BD95" s="226"/>
    </row>
    <row r="96" spans="1:56" ht="11.25" customHeight="1">
      <c r="A96" s="226"/>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row>
    <row r="97" spans="1:56" ht="11.25" customHeight="1">
      <c r="A97" s="226"/>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row>
    <row r="98" spans="1:56" ht="11.25" customHeight="1">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row>
    <row r="99" spans="1:56" ht="11.25" customHeight="1">
      <c r="A99" s="226"/>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row>
    <row r="100" spans="1:56" ht="11.25" customHeight="1">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row>
    <row r="101" spans="1:56" ht="11.25" customHeight="1">
      <c r="A101" s="226"/>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c r="AZ101" s="226"/>
      <c r="BA101" s="226"/>
      <c r="BB101" s="226"/>
      <c r="BC101" s="226"/>
      <c r="BD101" s="226"/>
    </row>
    <row r="102" spans="1:56" ht="11.25" customHeight="1">
      <c r="A102" s="22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row>
    <row r="103" spans="1:56" ht="11.25" customHeight="1">
      <c r="A103" s="226"/>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row>
    <row r="104" spans="1:56" ht="11.25" customHeight="1">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row>
    <row r="105" spans="1:56" ht="11.25" customHeight="1">
      <c r="A105" s="226"/>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c r="AO105" s="226"/>
      <c r="AP105" s="226"/>
      <c r="AQ105" s="226"/>
      <c r="AR105" s="226"/>
      <c r="AS105" s="226"/>
      <c r="AT105" s="226"/>
      <c r="AU105" s="226"/>
      <c r="AV105" s="226"/>
      <c r="AW105" s="226"/>
      <c r="AX105" s="226"/>
      <c r="AY105" s="226"/>
      <c r="AZ105" s="226"/>
      <c r="BA105" s="226"/>
      <c r="BB105" s="226"/>
      <c r="BC105" s="226"/>
      <c r="BD105" s="226"/>
    </row>
    <row r="106" spans="1:56" ht="11.25" customHeight="1">
      <c r="A106" s="22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row>
    <row r="107" spans="1:56" ht="11.25" customHeight="1">
      <c r="A107" s="226"/>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c r="BA107" s="226"/>
      <c r="BB107" s="226"/>
      <c r="BC107" s="226"/>
      <c r="BD107" s="226"/>
    </row>
    <row r="108" spans="1:56" ht="11.25" customHeight="1">
      <c r="A108" s="22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row>
    <row r="109" spans="1:56" ht="11.25" customHeight="1">
      <c r="A109" s="226"/>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row>
    <row r="110" spans="1:56" ht="11.25" customHeight="1">
      <c r="A110" s="22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row>
    <row r="111" spans="1:56" ht="11.25" customHeight="1">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226"/>
      <c r="AX111" s="226"/>
      <c r="AY111" s="226"/>
      <c r="AZ111" s="226"/>
      <c r="BA111" s="226"/>
      <c r="BB111" s="226"/>
      <c r="BC111" s="226"/>
      <c r="BD111" s="226"/>
    </row>
    <row r="112" spans="1:56" ht="11.25" customHeight="1">
      <c r="A112" s="226"/>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226"/>
      <c r="AL112" s="226"/>
      <c r="AM112" s="226"/>
      <c r="AN112" s="226"/>
      <c r="AO112" s="226"/>
      <c r="AP112" s="226"/>
      <c r="AQ112" s="226"/>
      <c r="AR112" s="226"/>
      <c r="AS112" s="226"/>
      <c r="AT112" s="226"/>
      <c r="AU112" s="226"/>
      <c r="AV112" s="226"/>
      <c r="AW112" s="226"/>
      <c r="AX112" s="226"/>
      <c r="AY112" s="226"/>
      <c r="AZ112" s="226"/>
      <c r="BA112" s="226"/>
      <c r="BB112" s="226"/>
      <c r="BC112" s="226"/>
      <c r="BD112" s="226"/>
    </row>
    <row r="113" spans="1:56" ht="11.25" customHeight="1">
      <c r="A113" s="226"/>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26"/>
      <c r="AS113" s="226"/>
      <c r="AT113" s="226"/>
      <c r="AU113" s="226"/>
      <c r="AV113" s="226"/>
      <c r="AW113" s="226"/>
      <c r="AX113" s="226"/>
      <c r="AY113" s="226"/>
      <c r="AZ113" s="226"/>
      <c r="BA113" s="226"/>
      <c r="BB113" s="226"/>
      <c r="BC113" s="226"/>
      <c r="BD113" s="226"/>
    </row>
    <row r="114" spans="1:56" ht="11.25" customHeight="1">
      <c r="A114" s="226"/>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c r="AO114" s="226"/>
      <c r="AP114" s="226"/>
      <c r="AQ114" s="226"/>
      <c r="AR114" s="226"/>
      <c r="AS114" s="226"/>
      <c r="AT114" s="226"/>
      <c r="AU114" s="226"/>
      <c r="AV114" s="226"/>
      <c r="AW114" s="226"/>
      <c r="AX114" s="226"/>
      <c r="AY114" s="226"/>
      <c r="AZ114" s="226"/>
      <c r="BA114" s="226"/>
      <c r="BB114" s="226"/>
      <c r="BC114" s="226"/>
      <c r="BD114" s="226"/>
    </row>
    <row r="115" spans="1:56" ht="11.25" customHeight="1">
      <c r="A115" s="226"/>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c r="AT115" s="226"/>
      <c r="AU115" s="226"/>
      <c r="AV115" s="226"/>
      <c r="AW115" s="226"/>
      <c r="AX115" s="226"/>
      <c r="AY115" s="226"/>
      <c r="AZ115" s="226"/>
      <c r="BA115" s="226"/>
      <c r="BB115" s="226"/>
      <c r="BC115" s="226"/>
      <c r="BD115" s="226"/>
    </row>
    <row r="116" spans="1:56" ht="11.25" customHeight="1">
      <c r="A116" s="226"/>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row>
    <row r="117" spans="1:56" ht="11.25" customHeight="1">
      <c r="A117" s="226"/>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c r="AT117" s="226"/>
      <c r="AU117" s="226"/>
      <c r="AV117" s="226"/>
      <c r="AW117" s="226"/>
      <c r="AX117" s="226"/>
      <c r="AY117" s="226"/>
      <c r="AZ117" s="226"/>
      <c r="BA117" s="226"/>
      <c r="BB117" s="226"/>
      <c r="BC117" s="226"/>
      <c r="BD117" s="226"/>
    </row>
    <row r="118" spans="1:56" ht="11.25" customHeight="1">
      <c r="A118" s="226"/>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c r="AG118" s="226"/>
      <c r="AH118" s="226"/>
      <c r="AI118" s="226"/>
      <c r="AJ118" s="226"/>
      <c r="AK118" s="226"/>
      <c r="AL118" s="226"/>
      <c r="AM118" s="226"/>
      <c r="AN118" s="226"/>
      <c r="AO118" s="226"/>
      <c r="AP118" s="226"/>
      <c r="AQ118" s="226"/>
      <c r="AR118" s="226"/>
      <c r="AS118" s="226"/>
      <c r="AT118" s="226"/>
      <c r="AU118" s="226"/>
      <c r="AV118" s="226"/>
      <c r="AW118" s="226"/>
      <c r="AX118" s="226"/>
      <c r="AY118" s="226"/>
      <c r="AZ118" s="226"/>
      <c r="BA118" s="226"/>
      <c r="BB118" s="226"/>
      <c r="BC118" s="226"/>
      <c r="BD118" s="226"/>
    </row>
    <row r="119" spans="1:56" ht="11.25" customHeight="1">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c r="AG119" s="226"/>
      <c r="AH119" s="226"/>
      <c r="AI119" s="226"/>
      <c r="AJ119" s="226"/>
      <c r="AK119" s="226"/>
      <c r="AL119" s="226"/>
      <c r="AM119" s="226"/>
      <c r="AN119" s="226"/>
      <c r="AO119" s="226"/>
      <c r="AP119" s="226"/>
      <c r="AQ119" s="226"/>
      <c r="AR119" s="226"/>
      <c r="AS119" s="226"/>
      <c r="AT119" s="226"/>
      <c r="AU119" s="226"/>
      <c r="AV119" s="226"/>
      <c r="AW119" s="226"/>
      <c r="AX119" s="226"/>
      <c r="AY119" s="226"/>
      <c r="AZ119" s="226"/>
      <c r="BA119" s="226"/>
      <c r="BB119" s="226"/>
      <c r="BC119" s="226"/>
      <c r="BD119" s="226"/>
    </row>
    <row r="120" spans="1:56" ht="11.25" customHeight="1">
      <c r="A120" s="226"/>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c r="AB120" s="226"/>
      <c r="AC120" s="226"/>
      <c r="AD120" s="226"/>
      <c r="AE120" s="226"/>
      <c r="AF120" s="226"/>
      <c r="AG120" s="226"/>
      <c r="AH120" s="226"/>
      <c r="AI120" s="226"/>
      <c r="AJ120" s="226"/>
      <c r="AK120" s="226"/>
      <c r="AL120" s="226"/>
      <c r="AM120" s="226"/>
      <c r="AN120" s="226"/>
      <c r="AO120" s="226"/>
      <c r="AP120" s="226"/>
      <c r="AQ120" s="226"/>
      <c r="AR120" s="226"/>
      <c r="AS120" s="226"/>
      <c r="AT120" s="226"/>
      <c r="AU120" s="226"/>
      <c r="AV120" s="226"/>
      <c r="AW120" s="226"/>
      <c r="AX120" s="226"/>
      <c r="AY120" s="226"/>
      <c r="AZ120" s="226"/>
      <c r="BA120" s="226"/>
      <c r="BB120" s="226"/>
      <c r="BC120" s="226"/>
      <c r="BD120" s="226"/>
    </row>
    <row r="121" spans="1:56" ht="11.25" customHeight="1">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c r="BA121" s="226"/>
      <c r="BB121" s="226"/>
      <c r="BC121" s="226"/>
      <c r="BD121" s="226"/>
    </row>
    <row r="122" spans="1:56" ht="11.25" customHeight="1">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c r="AG122" s="226"/>
      <c r="AH122" s="226"/>
      <c r="AI122" s="226"/>
      <c r="AJ122" s="226"/>
      <c r="AK122" s="226"/>
      <c r="AL122" s="226"/>
      <c r="AM122" s="226"/>
      <c r="AN122" s="226"/>
      <c r="AO122" s="226"/>
      <c r="AP122" s="226"/>
      <c r="AQ122" s="226"/>
      <c r="AR122" s="226"/>
      <c r="AS122" s="226"/>
      <c r="AT122" s="226"/>
      <c r="AU122" s="226"/>
      <c r="AV122" s="226"/>
      <c r="AW122" s="226"/>
      <c r="AX122" s="226"/>
      <c r="AY122" s="226"/>
      <c r="AZ122" s="226"/>
      <c r="BA122" s="226"/>
      <c r="BB122" s="226"/>
      <c r="BC122" s="226"/>
      <c r="BD122" s="226"/>
    </row>
    <row r="123" spans="1:56" ht="11.25" customHeight="1">
      <c r="A123" s="226"/>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c r="AG123" s="226"/>
      <c r="AH123" s="226"/>
      <c r="AI123" s="226"/>
      <c r="AJ123" s="226"/>
      <c r="AK123" s="226"/>
      <c r="AL123" s="226"/>
      <c r="AM123" s="226"/>
      <c r="AN123" s="226"/>
      <c r="AO123" s="226"/>
      <c r="AP123" s="226"/>
      <c r="AQ123" s="226"/>
      <c r="AR123" s="226"/>
      <c r="AS123" s="226"/>
      <c r="AT123" s="226"/>
      <c r="AU123" s="226"/>
      <c r="AV123" s="226"/>
      <c r="AW123" s="226"/>
      <c r="AX123" s="226"/>
      <c r="AY123" s="226"/>
      <c r="AZ123" s="226"/>
      <c r="BA123" s="226"/>
      <c r="BB123" s="226"/>
      <c r="BC123" s="226"/>
      <c r="BD123" s="226"/>
    </row>
    <row r="124" spans="1:56" ht="11.25" customHeight="1">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c r="AG124" s="226"/>
      <c r="AH124" s="226"/>
      <c r="AI124" s="226"/>
      <c r="AJ124" s="226"/>
      <c r="AK124" s="226"/>
      <c r="AL124" s="226"/>
      <c r="AM124" s="226"/>
      <c r="AN124" s="226"/>
      <c r="AO124" s="226"/>
      <c r="AP124" s="226"/>
      <c r="AQ124" s="226"/>
      <c r="AR124" s="226"/>
      <c r="AS124" s="226"/>
      <c r="AT124" s="226"/>
      <c r="AU124" s="226"/>
      <c r="AV124" s="226"/>
      <c r="AW124" s="226"/>
      <c r="AX124" s="226"/>
      <c r="AY124" s="226"/>
      <c r="AZ124" s="226"/>
      <c r="BA124" s="226"/>
      <c r="BB124" s="226"/>
      <c r="BC124" s="226"/>
      <c r="BD124" s="226"/>
    </row>
    <row r="125" spans="1:56" ht="11.25" customHeight="1">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row>
    <row r="126" spans="1:56" ht="11.25" customHeight="1">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row>
    <row r="127" spans="1:56" ht="11.25" customHeight="1">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row>
    <row r="128" spans="1:56" ht="11.25" customHeight="1">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row>
    <row r="129" spans="1:56" ht="11.25" customHeight="1">
      <c r="A129" s="22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6"/>
      <c r="BD129" s="226"/>
    </row>
    <row r="130" spans="1:56" ht="11.25" customHeight="1">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c r="AG130" s="226"/>
      <c r="AH130" s="226"/>
      <c r="AI130" s="226"/>
      <c r="AJ130" s="226"/>
      <c r="AK130" s="226"/>
      <c r="AL130" s="226"/>
      <c r="AM130" s="226"/>
      <c r="AN130" s="226"/>
      <c r="AO130" s="226"/>
      <c r="AP130" s="226"/>
      <c r="AQ130" s="226"/>
      <c r="AR130" s="226"/>
      <c r="AS130" s="226"/>
      <c r="AT130" s="226"/>
      <c r="AU130" s="226"/>
      <c r="AV130" s="226"/>
      <c r="AW130" s="226"/>
      <c r="AX130" s="226"/>
      <c r="AY130" s="226"/>
      <c r="AZ130" s="226"/>
      <c r="BA130" s="226"/>
      <c r="BB130" s="226"/>
      <c r="BC130" s="226"/>
      <c r="BD130" s="226"/>
    </row>
    <row r="131" spans="1:56" ht="11.25" customHeight="1">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226"/>
      <c r="AO131" s="226"/>
      <c r="AP131" s="226"/>
      <c r="AQ131" s="226"/>
      <c r="AR131" s="226"/>
      <c r="AS131" s="226"/>
      <c r="AT131" s="226"/>
      <c r="AU131" s="226"/>
      <c r="AV131" s="226"/>
      <c r="AW131" s="226"/>
      <c r="AX131" s="226"/>
      <c r="AY131" s="226"/>
      <c r="AZ131" s="226"/>
      <c r="BA131" s="226"/>
      <c r="BB131" s="226"/>
      <c r="BC131" s="226"/>
      <c r="BD131" s="226"/>
    </row>
    <row r="132" spans="1:56" ht="11.25" customHeight="1">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226"/>
      <c r="AO132" s="226"/>
      <c r="AP132" s="226"/>
      <c r="AQ132" s="226"/>
      <c r="AR132" s="226"/>
      <c r="AS132" s="226"/>
      <c r="AT132" s="226"/>
      <c r="AU132" s="226"/>
      <c r="AV132" s="226"/>
      <c r="AW132" s="226"/>
      <c r="AX132" s="226"/>
      <c r="AY132" s="226"/>
      <c r="AZ132" s="226"/>
      <c r="BA132" s="226"/>
      <c r="BB132" s="226"/>
      <c r="BC132" s="226"/>
      <c r="BD132" s="226"/>
    </row>
    <row r="133" spans="1:56" ht="11.25" customHeight="1">
      <c r="A133" s="226"/>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row>
    <row r="134" spans="1:56" ht="11.25" customHeight="1">
      <c r="A134" s="22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c r="BA134" s="226"/>
      <c r="BB134" s="226"/>
      <c r="BC134" s="226"/>
      <c r="BD134" s="226"/>
    </row>
    <row r="135" spans="1:56" ht="11.25" customHeight="1">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6"/>
      <c r="AE135" s="226"/>
      <c r="AF135" s="226"/>
      <c r="AG135" s="226"/>
      <c r="AH135" s="226"/>
      <c r="AI135" s="226"/>
      <c r="AJ135" s="226"/>
      <c r="AK135" s="226"/>
      <c r="AL135" s="226"/>
      <c r="AM135" s="226"/>
      <c r="AN135" s="226"/>
      <c r="AO135" s="226"/>
      <c r="AP135" s="226"/>
      <c r="AQ135" s="226"/>
      <c r="AR135" s="226"/>
      <c r="AS135" s="226"/>
      <c r="AT135" s="226"/>
      <c r="AU135" s="226"/>
      <c r="AV135" s="226"/>
      <c r="AW135" s="226"/>
      <c r="AX135" s="226"/>
      <c r="AY135" s="226"/>
      <c r="AZ135" s="226"/>
      <c r="BA135" s="226"/>
      <c r="BB135" s="226"/>
      <c r="BC135" s="226"/>
      <c r="BD135" s="226"/>
    </row>
    <row r="136" spans="1:56" ht="11.25" customHeight="1">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row>
    <row r="137" spans="1:56" ht="11.25" customHeight="1">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row>
    <row r="138" spans="1:56" ht="11.25" customHeight="1">
      <c r="A138" s="226"/>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row>
    <row r="139" spans="1:56" ht="11.25" customHeight="1">
      <c r="A139" s="22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row>
    <row r="140" spans="1:56" ht="11.25" customHeight="1">
      <c r="A140" s="226"/>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row>
    <row r="141" spans="1:56" ht="11.25" customHeight="1">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row>
    <row r="142" spans="1:56" ht="11.25" customHeight="1">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row>
    <row r="143" spans="1:56" ht="11.25" customHeight="1">
      <c r="A143" s="226"/>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c r="AA143" s="226"/>
      <c r="AB143" s="226"/>
      <c r="AC143" s="226"/>
      <c r="AD143" s="226"/>
      <c r="AE143" s="226"/>
      <c r="AF143" s="226"/>
      <c r="AG143" s="226"/>
      <c r="AH143" s="226"/>
      <c r="AI143" s="226"/>
      <c r="AJ143" s="226"/>
      <c r="AK143" s="226"/>
      <c r="AL143" s="226"/>
      <c r="AM143" s="226"/>
      <c r="AN143" s="226"/>
      <c r="AO143" s="226"/>
      <c r="AP143" s="226"/>
      <c r="AQ143" s="226"/>
      <c r="AR143" s="226"/>
      <c r="AS143" s="226"/>
      <c r="AT143" s="226"/>
      <c r="AU143" s="226"/>
      <c r="AV143" s="226"/>
      <c r="AW143" s="226"/>
      <c r="AX143" s="226"/>
      <c r="AY143" s="226"/>
      <c r="AZ143" s="226"/>
      <c r="BA143" s="226"/>
      <c r="BB143" s="226"/>
      <c r="BC143" s="226"/>
      <c r="BD143" s="226"/>
    </row>
    <row r="144" spans="1:56" ht="11.25" customHeight="1">
      <c r="A144" s="226"/>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c r="AA144" s="226"/>
      <c r="AB144" s="226"/>
      <c r="AC144" s="226"/>
      <c r="AD144" s="226"/>
      <c r="AE144" s="226"/>
      <c r="AF144" s="226"/>
      <c r="AG144" s="226"/>
      <c r="AH144" s="226"/>
      <c r="AI144" s="226"/>
      <c r="AJ144" s="226"/>
      <c r="AK144" s="226"/>
      <c r="AL144" s="226"/>
      <c r="AM144" s="226"/>
      <c r="AN144" s="226"/>
      <c r="AO144" s="226"/>
      <c r="AP144" s="226"/>
      <c r="AQ144" s="226"/>
      <c r="AR144" s="226"/>
      <c r="AS144" s="226"/>
      <c r="AT144" s="226"/>
      <c r="AU144" s="226"/>
      <c r="AV144" s="226"/>
      <c r="AW144" s="226"/>
      <c r="AX144" s="226"/>
      <c r="AY144" s="226"/>
      <c r="AZ144" s="226"/>
      <c r="BA144" s="226"/>
      <c r="BB144" s="226"/>
      <c r="BC144" s="226"/>
      <c r="BD144" s="226"/>
    </row>
    <row r="145" spans="1:56" ht="11.25" customHeight="1">
      <c r="A145" s="226"/>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6"/>
      <c r="AB145" s="226"/>
      <c r="AC145" s="226"/>
      <c r="AD145" s="226"/>
      <c r="AE145" s="226"/>
      <c r="AF145" s="226"/>
      <c r="AG145" s="226"/>
      <c r="AH145" s="226"/>
      <c r="AI145" s="226"/>
      <c r="AJ145" s="226"/>
      <c r="AK145" s="226"/>
      <c r="AL145" s="226"/>
      <c r="AM145" s="226"/>
      <c r="AN145" s="226"/>
      <c r="AO145" s="226"/>
      <c r="AP145" s="226"/>
      <c r="AQ145" s="226"/>
      <c r="AR145" s="226"/>
      <c r="AS145" s="226"/>
      <c r="AT145" s="226"/>
      <c r="AU145" s="226"/>
      <c r="AV145" s="226"/>
      <c r="AW145" s="226"/>
      <c r="AX145" s="226"/>
      <c r="AY145" s="226"/>
      <c r="AZ145" s="226"/>
      <c r="BA145" s="226"/>
      <c r="BB145" s="226"/>
      <c r="BC145" s="226"/>
      <c r="BD145" s="226"/>
    </row>
    <row r="146" spans="1:56" ht="11.25" customHeight="1">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6"/>
      <c r="AH146" s="226"/>
      <c r="AI146" s="226"/>
      <c r="AJ146" s="226"/>
      <c r="AK146" s="226"/>
      <c r="AL146" s="226"/>
      <c r="AM146" s="226"/>
      <c r="AN146" s="226"/>
      <c r="AO146" s="226"/>
      <c r="AP146" s="226"/>
      <c r="AQ146" s="226"/>
      <c r="AR146" s="226"/>
      <c r="AS146" s="226"/>
      <c r="AT146" s="226"/>
      <c r="AU146" s="226"/>
      <c r="AV146" s="226"/>
      <c r="AW146" s="226"/>
      <c r="AX146" s="226"/>
      <c r="AY146" s="226"/>
      <c r="AZ146" s="226"/>
      <c r="BA146" s="226"/>
      <c r="BB146" s="226"/>
      <c r="BC146" s="226"/>
      <c r="BD146" s="226"/>
    </row>
    <row r="147" spans="1:56" ht="11.25" customHeight="1">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c r="BA147" s="226"/>
      <c r="BB147" s="226"/>
      <c r="BC147" s="226"/>
      <c r="BD147" s="226"/>
    </row>
    <row r="148" spans="1:56" ht="11.25" customHeight="1">
      <c r="A148" s="226"/>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c r="AA148" s="226"/>
      <c r="AB148" s="226"/>
      <c r="AC148" s="226"/>
      <c r="AD148" s="226"/>
      <c r="AE148" s="226"/>
      <c r="AF148" s="226"/>
      <c r="AG148" s="226"/>
      <c r="AH148" s="226"/>
      <c r="AI148" s="226"/>
      <c r="AJ148" s="226"/>
      <c r="AK148" s="226"/>
      <c r="AL148" s="226"/>
      <c r="AM148" s="226"/>
      <c r="AN148" s="226"/>
      <c r="AO148" s="226"/>
      <c r="AP148" s="226"/>
      <c r="AQ148" s="226"/>
      <c r="AR148" s="226"/>
      <c r="AS148" s="226"/>
      <c r="AT148" s="226"/>
      <c r="AU148" s="226"/>
      <c r="AV148" s="226"/>
      <c r="AW148" s="226"/>
      <c r="AX148" s="226"/>
      <c r="AY148" s="226"/>
      <c r="AZ148" s="226"/>
      <c r="BA148" s="226"/>
      <c r="BB148" s="226"/>
      <c r="BC148" s="226"/>
      <c r="BD148" s="226"/>
    </row>
    <row r="149" spans="1:56" ht="11.25" customHeight="1">
      <c r="A149" s="226"/>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c r="AA149" s="226"/>
      <c r="AB149" s="226"/>
      <c r="AC149" s="226"/>
      <c r="AD149" s="226"/>
      <c r="AE149" s="226"/>
      <c r="AF149" s="226"/>
      <c r="AG149" s="226"/>
      <c r="AH149" s="226"/>
      <c r="AI149" s="226"/>
      <c r="AJ149" s="226"/>
      <c r="AK149" s="226"/>
      <c r="AL149" s="226"/>
      <c r="AM149" s="226"/>
      <c r="AN149" s="226"/>
      <c r="AO149" s="226"/>
      <c r="AP149" s="226"/>
      <c r="AQ149" s="226"/>
      <c r="AR149" s="226"/>
      <c r="AS149" s="226"/>
      <c r="AT149" s="226"/>
      <c r="AU149" s="226"/>
      <c r="AV149" s="226"/>
      <c r="AW149" s="226"/>
      <c r="AX149" s="226"/>
      <c r="AY149" s="226"/>
      <c r="AZ149" s="226"/>
      <c r="BA149" s="226"/>
      <c r="BB149" s="226"/>
      <c r="BC149" s="226"/>
      <c r="BD149" s="226"/>
    </row>
    <row r="150" spans="1:56" ht="11.25" customHeight="1">
      <c r="A150" s="226"/>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226"/>
      <c r="AG150" s="226"/>
      <c r="AH150" s="226"/>
      <c r="AI150" s="226"/>
      <c r="AJ150" s="226"/>
      <c r="AK150" s="226"/>
      <c r="AL150" s="226"/>
      <c r="AM150" s="226"/>
      <c r="AN150" s="226"/>
      <c r="AO150" s="226"/>
      <c r="AP150" s="226"/>
      <c r="AQ150" s="226"/>
      <c r="AR150" s="226"/>
      <c r="AS150" s="226"/>
      <c r="AT150" s="226"/>
      <c r="AU150" s="226"/>
      <c r="AV150" s="226"/>
      <c r="AW150" s="226"/>
      <c r="AX150" s="226"/>
      <c r="AY150" s="226"/>
      <c r="AZ150" s="226"/>
      <c r="BA150" s="226"/>
      <c r="BB150" s="226"/>
      <c r="BC150" s="226"/>
      <c r="BD150" s="226"/>
    </row>
    <row r="151" spans="1:56" ht="11.25" customHeight="1">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c r="AG151" s="226"/>
      <c r="AH151" s="226"/>
      <c r="AI151" s="226"/>
      <c r="AJ151" s="226"/>
      <c r="AK151" s="226"/>
      <c r="AL151" s="226"/>
      <c r="AM151" s="226"/>
      <c r="AN151" s="226"/>
      <c r="AO151" s="226"/>
      <c r="AP151" s="226"/>
      <c r="AQ151" s="226"/>
      <c r="AR151" s="226"/>
      <c r="AS151" s="226"/>
      <c r="AT151" s="226"/>
      <c r="AU151" s="226"/>
      <c r="AV151" s="226"/>
      <c r="AW151" s="226"/>
      <c r="AX151" s="226"/>
      <c r="AY151" s="226"/>
      <c r="AZ151" s="226"/>
      <c r="BA151" s="226"/>
      <c r="BB151" s="226"/>
      <c r="BC151" s="226"/>
      <c r="BD151" s="226"/>
    </row>
    <row r="152" spans="1:56" ht="11.25" customHeight="1">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c r="AG152" s="226"/>
      <c r="AH152" s="226"/>
      <c r="AI152" s="226"/>
      <c r="AJ152" s="226"/>
      <c r="AK152" s="226"/>
      <c r="AL152" s="226"/>
      <c r="AM152" s="226"/>
      <c r="AN152" s="226"/>
      <c r="AO152" s="226"/>
      <c r="AP152" s="226"/>
      <c r="AQ152" s="226"/>
      <c r="AR152" s="226"/>
      <c r="AS152" s="226"/>
      <c r="AT152" s="226"/>
      <c r="AU152" s="226"/>
      <c r="AV152" s="226"/>
      <c r="AW152" s="226"/>
      <c r="AX152" s="226"/>
      <c r="AY152" s="226"/>
      <c r="AZ152" s="226"/>
      <c r="BA152" s="226"/>
      <c r="BB152" s="226"/>
      <c r="BC152" s="226"/>
      <c r="BD152" s="226"/>
    </row>
    <row r="153" spans="1:56" ht="11.25" customHeight="1">
      <c r="A153" s="226"/>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6"/>
      <c r="AX153" s="226"/>
      <c r="AY153" s="226"/>
      <c r="AZ153" s="226"/>
      <c r="BA153" s="226"/>
      <c r="BB153" s="226"/>
      <c r="BC153" s="226"/>
      <c r="BD153" s="226"/>
    </row>
    <row r="154" spans="1:56" ht="11.25" customHeight="1">
      <c r="A154" s="226"/>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c r="AG154" s="226"/>
      <c r="AH154" s="226"/>
      <c r="AI154" s="226"/>
      <c r="AJ154" s="226"/>
      <c r="AK154" s="226"/>
      <c r="AL154" s="226"/>
      <c r="AM154" s="226"/>
      <c r="AN154" s="226"/>
      <c r="AO154" s="226"/>
      <c r="AP154" s="226"/>
      <c r="AQ154" s="226"/>
      <c r="AR154" s="226"/>
      <c r="AS154" s="226"/>
      <c r="AT154" s="226"/>
      <c r="AU154" s="226"/>
      <c r="AV154" s="226"/>
      <c r="AW154" s="226"/>
      <c r="AX154" s="226"/>
      <c r="AY154" s="226"/>
      <c r="AZ154" s="226"/>
      <c r="BA154" s="226"/>
      <c r="BB154" s="226"/>
      <c r="BC154" s="226"/>
      <c r="BD154" s="226"/>
    </row>
    <row r="155" spans="1:56" ht="11.25" customHeight="1">
      <c r="A155" s="226"/>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row>
    <row r="156" spans="1:56" ht="11.25" customHeight="1">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6"/>
      <c r="AN156" s="226"/>
      <c r="AO156" s="226"/>
      <c r="AP156" s="226"/>
      <c r="AQ156" s="226"/>
      <c r="AR156" s="226"/>
      <c r="AS156" s="226"/>
      <c r="AT156" s="226"/>
      <c r="AU156" s="226"/>
      <c r="AV156" s="226"/>
      <c r="AW156" s="226"/>
      <c r="AX156" s="226"/>
      <c r="AY156" s="226"/>
      <c r="AZ156" s="226"/>
      <c r="BA156" s="226"/>
      <c r="BB156" s="226"/>
      <c r="BC156" s="226"/>
      <c r="BD156" s="226"/>
    </row>
    <row r="157" spans="1:56" ht="11.25" customHeight="1">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c r="AL157" s="226"/>
      <c r="AM157" s="226"/>
      <c r="AN157" s="226"/>
      <c r="AO157" s="226"/>
      <c r="AP157" s="226"/>
      <c r="AQ157" s="226"/>
      <c r="AR157" s="226"/>
      <c r="AS157" s="226"/>
      <c r="AT157" s="226"/>
      <c r="AU157" s="226"/>
      <c r="AV157" s="226"/>
      <c r="AW157" s="226"/>
      <c r="AX157" s="226"/>
      <c r="AY157" s="226"/>
      <c r="AZ157" s="226"/>
      <c r="BA157" s="226"/>
      <c r="BB157" s="226"/>
      <c r="BC157" s="226"/>
      <c r="BD157" s="226"/>
    </row>
    <row r="158" spans="1:56" ht="11.25" customHeight="1">
      <c r="A158" s="226"/>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c r="AZ158" s="226"/>
      <c r="BA158" s="226"/>
      <c r="BB158" s="226"/>
      <c r="BC158" s="226"/>
      <c r="BD158" s="226"/>
    </row>
    <row r="159" spans="1:56" ht="11.25" customHeight="1">
      <c r="A159" s="226"/>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c r="AA159" s="226"/>
      <c r="AB159" s="226"/>
      <c r="AC159" s="226"/>
      <c r="AD159" s="226"/>
      <c r="AE159" s="226"/>
      <c r="AF159" s="226"/>
      <c r="AG159" s="226"/>
      <c r="AH159" s="226"/>
      <c r="AI159" s="226"/>
      <c r="AJ159" s="226"/>
      <c r="AK159" s="226"/>
      <c r="AL159" s="226"/>
      <c r="AM159" s="226"/>
      <c r="AN159" s="226"/>
      <c r="AO159" s="226"/>
      <c r="AP159" s="226"/>
      <c r="AQ159" s="226"/>
      <c r="AR159" s="226"/>
      <c r="AS159" s="226"/>
      <c r="AT159" s="226"/>
      <c r="AU159" s="226"/>
      <c r="AV159" s="226"/>
      <c r="AW159" s="226"/>
      <c r="AX159" s="226"/>
      <c r="AY159" s="226"/>
      <c r="AZ159" s="226"/>
      <c r="BA159" s="226"/>
      <c r="BB159" s="226"/>
      <c r="BC159" s="226"/>
      <c r="BD159" s="226"/>
    </row>
    <row r="160" spans="1:56" ht="11.25" customHeight="1">
      <c r="A160" s="226"/>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226"/>
    </row>
    <row r="161" spans="1:56" ht="11.25" customHeight="1">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c r="AA161" s="226"/>
      <c r="AB161" s="226"/>
      <c r="AC161" s="226"/>
      <c r="AD161" s="226"/>
      <c r="AE161" s="226"/>
      <c r="AF161" s="226"/>
      <c r="AG161" s="226"/>
      <c r="AH161" s="226"/>
      <c r="AI161" s="226"/>
      <c r="AJ161" s="226"/>
      <c r="AK161" s="226"/>
      <c r="AL161" s="226"/>
      <c r="AM161" s="226"/>
      <c r="AN161" s="226"/>
      <c r="AO161" s="226"/>
      <c r="AP161" s="226"/>
      <c r="AQ161" s="226"/>
      <c r="AR161" s="226"/>
      <c r="AS161" s="226"/>
      <c r="AT161" s="226"/>
      <c r="AU161" s="226"/>
      <c r="AV161" s="226"/>
      <c r="AW161" s="226"/>
      <c r="AX161" s="226"/>
      <c r="AY161" s="226"/>
      <c r="AZ161" s="226"/>
      <c r="BA161" s="226"/>
      <c r="BB161" s="226"/>
      <c r="BC161" s="226"/>
      <c r="BD161" s="226"/>
    </row>
    <row r="162" spans="1:56" ht="11.25" customHeight="1">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row>
    <row r="163" spans="1:56" ht="11.25" customHeight="1">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c r="AG163" s="226"/>
      <c r="AH163" s="226"/>
      <c r="AI163" s="226"/>
      <c r="AJ163" s="226"/>
      <c r="AK163" s="226"/>
      <c r="AL163" s="226"/>
      <c r="AM163" s="226"/>
      <c r="AN163" s="226"/>
      <c r="AO163" s="226"/>
      <c r="AP163" s="226"/>
      <c r="AQ163" s="226"/>
      <c r="AR163" s="226"/>
      <c r="AS163" s="226"/>
      <c r="AT163" s="226"/>
      <c r="AU163" s="226"/>
      <c r="AV163" s="226"/>
      <c r="AW163" s="226"/>
      <c r="AX163" s="226"/>
      <c r="AY163" s="226"/>
      <c r="AZ163" s="226"/>
      <c r="BA163" s="226"/>
      <c r="BB163" s="226"/>
      <c r="BC163" s="226"/>
      <c r="BD163" s="226"/>
    </row>
    <row r="164" spans="1:56" ht="11.25" customHeight="1">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row>
    <row r="165" spans="1:56" ht="11.25" customHeight="1">
      <c r="A165" s="226"/>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row>
    <row r="166" spans="1:56" ht="11.25" customHeight="1">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c r="AG166" s="226"/>
      <c r="AH166" s="226"/>
      <c r="AI166" s="226"/>
      <c r="AJ166" s="226"/>
      <c r="AK166" s="226"/>
      <c r="AL166" s="226"/>
      <c r="AM166" s="226"/>
      <c r="AN166" s="226"/>
      <c r="AO166" s="226"/>
      <c r="AP166" s="226"/>
      <c r="AQ166" s="226"/>
      <c r="AR166" s="226"/>
      <c r="AS166" s="226"/>
      <c r="AT166" s="226"/>
      <c r="AU166" s="226"/>
      <c r="AV166" s="226"/>
      <c r="AW166" s="226"/>
      <c r="AX166" s="226"/>
      <c r="AY166" s="226"/>
      <c r="AZ166" s="226"/>
      <c r="BA166" s="226"/>
      <c r="BB166" s="226"/>
      <c r="BC166" s="226"/>
      <c r="BD166" s="226"/>
    </row>
    <row r="167" spans="1:56" ht="11.25" customHeight="1">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row>
    <row r="168" spans="1:56" ht="11.25" customHeight="1">
      <c r="A168" s="226"/>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row>
    <row r="169" spans="1:56" ht="11.25" customHeight="1">
      <c r="A169" s="226"/>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c r="AZ169" s="226"/>
      <c r="BA169" s="226"/>
      <c r="BB169" s="226"/>
      <c r="BC169" s="226"/>
      <c r="BD169" s="226"/>
    </row>
    <row r="170" spans="1:56" ht="11.25" customHeight="1">
      <c r="A170" s="226"/>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row>
    <row r="171" spans="1:56" ht="11.25" customHeight="1">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c r="AZ171" s="226"/>
      <c r="BA171" s="226"/>
      <c r="BB171" s="226"/>
      <c r="BC171" s="226"/>
      <c r="BD171" s="226"/>
    </row>
    <row r="172" spans="1:56" ht="11.25" customHeight="1">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row>
    <row r="173" spans="1:56" ht="11.25" customHeight="1">
      <c r="A173" s="226"/>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row>
    <row r="174" spans="1:56" ht="11.25" customHeight="1">
      <c r="A174" s="226"/>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row>
    <row r="175" spans="1:56" ht="11.25" customHeight="1">
      <c r="A175" s="226"/>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row>
    <row r="176" spans="1:56" ht="11.25" customHeight="1">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row>
    <row r="177" spans="1:56" ht="11.25" customHeight="1">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c r="AZ177" s="226"/>
      <c r="BA177" s="226"/>
      <c r="BB177" s="226"/>
      <c r="BC177" s="226"/>
      <c r="BD177" s="226"/>
    </row>
    <row r="178" spans="1:56" ht="11.25" customHeight="1">
      <c r="A178" s="226"/>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c r="AZ178" s="226"/>
      <c r="BA178" s="226"/>
      <c r="BB178" s="226"/>
      <c r="BC178" s="226"/>
      <c r="BD178" s="226"/>
    </row>
    <row r="179" spans="1:56" ht="11.25" customHeight="1">
      <c r="A179" s="226"/>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26"/>
      <c r="AW179" s="226"/>
      <c r="AX179" s="226"/>
      <c r="AY179" s="226"/>
      <c r="AZ179" s="226"/>
      <c r="BA179" s="226"/>
      <c r="BB179" s="226"/>
      <c r="BC179" s="226"/>
      <c r="BD179" s="226"/>
    </row>
    <row r="180" spans="1:56" ht="11.25" customHeight="1">
      <c r="A180" s="226"/>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c r="AA180" s="226"/>
      <c r="AB180" s="226"/>
      <c r="AC180" s="226"/>
      <c r="AD180" s="226"/>
      <c r="AE180" s="226"/>
      <c r="AF180" s="226"/>
      <c r="AG180" s="226"/>
      <c r="AH180" s="226"/>
      <c r="AI180" s="226"/>
      <c r="AJ180" s="226"/>
      <c r="AK180" s="226"/>
      <c r="AL180" s="226"/>
      <c r="AM180" s="226"/>
      <c r="AN180" s="226"/>
      <c r="AO180" s="226"/>
      <c r="AP180" s="226"/>
      <c r="AQ180" s="226"/>
      <c r="AR180" s="226"/>
      <c r="AS180" s="226"/>
      <c r="AT180" s="226"/>
      <c r="AU180" s="226"/>
      <c r="AV180" s="226"/>
      <c r="AW180" s="226"/>
      <c r="AX180" s="226"/>
      <c r="AY180" s="226"/>
      <c r="AZ180" s="226"/>
      <c r="BA180" s="226"/>
      <c r="BB180" s="226"/>
      <c r="BC180" s="226"/>
      <c r="BD180" s="226"/>
    </row>
    <row r="181" spans="1:56" ht="11.25" customHeight="1">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c r="AZ181" s="226"/>
      <c r="BA181" s="226"/>
      <c r="BB181" s="226"/>
      <c r="BC181" s="226"/>
      <c r="BD181" s="226"/>
    </row>
    <row r="182" spans="1:56" ht="11.25" customHeight="1">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row>
    <row r="183" spans="1:56" ht="11.25" customHeight="1">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6"/>
      <c r="AW183" s="226"/>
      <c r="AX183" s="226"/>
      <c r="AY183" s="226"/>
      <c r="AZ183" s="226"/>
      <c r="BA183" s="226"/>
      <c r="BB183" s="226"/>
      <c r="BC183" s="226"/>
      <c r="BD183" s="226"/>
    </row>
    <row r="184" spans="1:56" ht="11.25" customHeight="1">
      <c r="A184" s="226"/>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row>
    <row r="185" spans="1:56" ht="11.25" customHeight="1">
      <c r="A185" s="226"/>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row>
    <row r="186" spans="1:56" ht="11.25" customHeight="1">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row>
    <row r="187" spans="1:56" ht="11.25" customHeight="1">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c r="AG187" s="226"/>
      <c r="AH187" s="226"/>
      <c r="AI187" s="226"/>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row>
    <row r="188" spans="1:56" ht="11.25" customHeight="1">
      <c r="A188" s="226"/>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row>
    <row r="189" spans="1:56" ht="11.25" customHeight="1">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row>
    <row r="190" spans="1:56" ht="11.25" customHeight="1">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row>
    <row r="191" spans="1:56" ht="11.25" customHeight="1">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row>
    <row r="192" spans="1:56" ht="11.25" customHeight="1">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row>
    <row r="193" spans="1:56" ht="11.25" customHeight="1">
      <c r="A193" s="226"/>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c r="AA193" s="226"/>
      <c r="AB193" s="226"/>
      <c r="AC193" s="226"/>
      <c r="AD193" s="226"/>
      <c r="AE193" s="226"/>
      <c r="AF193" s="226"/>
      <c r="AG193" s="226"/>
      <c r="AH193" s="226"/>
      <c r="AI193" s="226"/>
      <c r="AJ193" s="226"/>
      <c r="AK193" s="226"/>
      <c r="AL193" s="226"/>
      <c r="AM193" s="226"/>
      <c r="AN193" s="226"/>
      <c r="AO193" s="226"/>
      <c r="AP193" s="226"/>
      <c r="AQ193" s="226"/>
      <c r="AR193" s="226"/>
      <c r="AS193" s="226"/>
      <c r="AT193" s="226"/>
      <c r="AU193" s="226"/>
      <c r="AV193" s="226"/>
      <c r="AW193" s="226"/>
      <c r="AX193" s="226"/>
      <c r="AY193" s="226"/>
      <c r="AZ193" s="226"/>
      <c r="BA193" s="226"/>
      <c r="BB193" s="226"/>
      <c r="BC193" s="226"/>
      <c r="BD193" s="226"/>
    </row>
    <row r="194" spans="1:56" ht="11.25" customHeight="1">
      <c r="A194" s="22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row>
    <row r="195" spans="1:56" ht="11.25" customHeight="1">
      <c r="A195" s="226"/>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c r="AA195" s="226"/>
      <c r="AB195" s="226"/>
      <c r="AC195" s="226"/>
      <c r="AD195" s="226"/>
      <c r="AE195" s="226"/>
      <c r="AF195" s="226"/>
      <c r="AG195" s="226"/>
      <c r="AH195" s="226"/>
      <c r="AI195" s="226"/>
      <c r="AJ195" s="226"/>
      <c r="AK195" s="226"/>
      <c r="AL195" s="226"/>
      <c r="AM195" s="226"/>
      <c r="AN195" s="226"/>
      <c r="AO195" s="226"/>
      <c r="AP195" s="226"/>
      <c r="AQ195" s="226"/>
      <c r="AR195" s="226"/>
      <c r="AS195" s="226"/>
      <c r="AT195" s="226"/>
      <c r="AU195" s="226"/>
      <c r="AV195" s="226"/>
      <c r="AW195" s="226"/>
      <c r="AX195" s="226"/>
      <c r="AY195" s="226"/>
      <c r="AZ195" s="226"/>
      <c r="BA195" s="226"/>
      <c r="BB195" s="226"/>
      <c r="BC195" s="226"/>
      <c r="BD195" s="226"/>
    </row>
    <row r="196" spans="1:56" ht="11.25" customHeight="1">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c r="AA196" s="226"/>
      <c r="AB196" s="226"/>
      <c r="AC196" s="226"/>
      <c r="AD196" s="226"/>
      <c r="AE196" s="226"/>
      <c r="AF196" s="226"/>
      <c r="AG196" s="226"/>
      <c r="AH196" s="226"/>
      <c r="AI196" s="226"/>
      <c r="AJ196" s="226"/>
      <c r="AK196" s="226"/>
      <c r="AL196" s="226"/>
      <c r="AM196" s="226"/>
      <c r="AN196" s="226"/>
      <c r="AO196" s="226"/>
      <c r="AP196" s="226"/>
      <c r="AQ196" s="226"/>
      <c r="AR196" s="226"/>
      <c r="AS196" s="226"/>
      <c r="AT196" s="226"/>
      <c r="AU196" s="226"/>
      <c r="AV196" s="226"/>
      <c r="AW196" s="226"/>
      <c r="AX196" s="226"/>
      <c r="AY196" s="226"/>
      <c r="AZ196" s="226"/>
      <c r="BA196" s="226"/>
      <c r="BB196" s="226"/>
      <c r="BC196" s="226"/>
      <c r="BD196" s="226"/>
    </row>
    <row r="197" spans="1:56" ht="11.25" customHeight="1">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c r="AA197" s="226"/>
      <c r="AB197" s="226"/>
      <c r="AC197" s="226"/>
      <c r="AD197" s="226"/>
      <c r="AE197" s="226"/>
      <c r="AF197" s="226"/>
      <c r="AG197" s="226"/>
      <c r="AH197" s="226"/>
      <c r="AI197" s="226"/>
      <c r="AJ197" s="226"/>
      <c r="AK197" s="226"/>
      <c r="AL197" s="226"/>
      <c r="AM197" s="226"/>
      <c r="AN197" s="226"/>
      <c r="AO197" s="226"/>
      <c r="AP197" s="226"/>
      <c r="AQ197" s="226"/>
      <c r="AR197" s="226"/>
      <c r="AS197" s="226"/>
      <c r="AT197" s="226"/>
      <c r="AU197" s="226"/>
      <c r="AV197" s="226"/>
      <c r="AW197" s="226"/>
      <c r="AX197" s="226"/>
      <c r="AY197" s="226"/>
      <c r="AZ197" s="226"/>
      <c r="BA197" s="226"/>
      <c r="BB197" s="226"/>
      <c r="BC197" s="226"/>
      <c r="BD197" s="226"/>
    </row>
    <row r="198" spans="1:56" ht="11.25" customHeight="1">
      <c r="A198" s="226"/>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row>
    <row r="199" spans="1:56" ht="11.25" customHeight="1">
      <c r="A199" s="226"/>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c r="AA199" s="226"/>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6"/>
      <c r="BC199" s="226"/>
      <c r="BD199" s="226"/>
    </row>
    <row r="200" spans="1:56" ht="11.25" customHeight="1">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c r="AA200" s="226"/>
      <c r="AB200" s="226"/>
      <c r="AC200" s="226"/>
      <c r="AD200" s="226"/>
      <c r="AE200" s="226"/>
      <c r="AF200" s="226"/>
      <c r="AG200" s="226"/>
      <c r="AH200" s="226"/>
      <c r="AI200" s="226"/>
      <c r="AJ200" s="226"/>
      <c r="AK200" s="226"/>
      <c r="AL200" s="226"/>
      <c r="AM200" s="226"/>
      <c r="AN200" s="226"/>
      <c r="AO200" s="226"/>
      <c r="AP200" s="226"/>
      <c r="AQ200" s="226"/>
      <c r="AR200" s="226"/>
      <c r="AS200" s="226"/>
      <c r="AT200" s="226"/>
      <c r="AU200" s="226"/>
      <c r="AV200" s="226"/>
      <c r="AW200" s="226"/>
      <c r="AX200" s="226"/>
      <c r="AY200" s="226"/>
      <c r="AZ200" s="226"/>
      <c r="BA200" s="226"/>
      <c r="BB200" s="226"/>
      <c r="BC200" s="226"/>
      <c r="BD200" s="226"/>
    </row>
    <row r="201" spans="1:56" ht="11.25" customHeight="1">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row>
    <row r="202" spans="1:56" ht="11.25" customHeight="1">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c r="AS202" s="226"/>
      <c r="AT202" s="226"/>
      <c r="AU202" s="226"/>
      <c r="AV202" s="226"/>
      <c r="AW202" s="226"/>
      <c r="AX202" s="226"/>
      <c r="AY202" s="226"/>
      <c r="AZ202" s="226"/>
      <c r="BA202" s="226"/>
      <c r="BB202" s="226"/>
      <c r="BC202" s="226"/>
      <c r="BD202" s="226"/>
    </row>
    <row r="203" spans="1:56" ht="11.25" customHeight="1">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c r="AS203" s="226"/>
      <c r="AT203" s="226"/>
      <c r="AU203" s="226"/>
      <c r="AV203" s="226"/>
      <c r="AW203" s="226"/>
      <c r="AX203" s="226"/>
      <c r="AY203" s="226"/>
      <c r="AZ203" s="226"/>
      <c r="BA203" s="226"/>
      <c r="BB203" s="226"/>
      <c r="BC203" s="226"/>
      <c r="BD203" s="226"/>
    </row>
    <row r="204" spans="1:56" ht="11.25" customHeight="1">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26"/>
      <c r="BD204" s="226"/>
    </row>
    <row r="205" spans="1:56" ht="11.25" customHeight="1">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row>
    <row r="206" spans="1:56" ht="11.25" customHeight="1">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c r="AS206" s="226"/>
      <c r="AT206" s="226"/>
      <c r="AU206" s="226"/>
      <c r="AV206" s="226"/>
      <c r="AW206" s="226"/>
      <c r="AX206" s="226"/>
      <c r="AY206" s="226"/>
      <c r="AZ206" s="226"/>
      <c r="BA206" s="226"/>
      <c r="BB206" s="226"/>
      <c r="BC206" s="226"/>
      <c r="BD206" s="226"/>
    </row>
    <row r="207" spans="1:56" ht="11.25" customHeight="1">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c r="AS207" s="226"/>
      <c r="AT207" s="226"/>
      <c r="AU207" s="226"/>
      <c r="AV207" s="226"/>
      <c r="AW207" s="226"/>
      <c r="AX207" s="226"/>
      <c r="AY207" s="226"/>
      <c r="AZ207" s="226"/>
      <c r="BA207" s="226"/>
      <c r="BB207" s="226"/>
      <c r="BC207" s="226"/>
      <c r="BD207" s="226"/>
    </row>
    <row r="208" spans="1:56" ht="11.25" customHeight="1">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row>
    <row r="209" spans="1:56" ht="11.25" customHeight="1">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row>
    <row r="210" spans="1:56" ht="11.25" customHeight="1">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row>
    <row r="211" spans="1:56" ht="11.25" customHeight="1">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c r="AS211" s="226"/>
      <c r="AT211" s="226"/>
      <c r="AU211" s="226"/>
      <c r="AV211" s="226"/>
      <c r="AW211" s="226"/>
      <c r="AX211" s="226"/>
      <c r="AY211" s="226"/>
      <c r="AZ211" s="226"/>
      <c r="BA211" s="226"/>
      <c r="BB211" s="226"/>
      <c r="BC211" s="226"/>
      <c r="BD211" s="226"/>
    </row>
    <row r="212" spans="1:56" ht="11.25" customHeight="1">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226"/>
    </row>
    <row r="213" spans="1:56" ht="11.25" customHeight="1">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c r="AS213" s="226"/>
      <c r="AT213" s="226"/>
      <c r="AU213" s="226"/>
      <c r="AV213" s="226"/>
      <c r="AW213" s="226"/>
      <c r="AX213" s="226"/>
      <c r="AY213" s="226"/>
      <c r="AZ213" s="226"/>
      <c r="BA213" s="226"/>
      <c r="BB213" s="226"/>
      <c r="BC213" s="226"/>
      <c r="BD213" s="226"/>
    </row>
    <row r="214" spans="1:56" ht="11.25" customHeight="1">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c r="AS214" s="226"/>
      <c r="AT214" s="226"/>
      <c r="AU214" s="226"/>
      <c r="AV214" s="226"/>
      <c r="AW214" s="226"/>
      <c r="AX214" s="226"/>
      <c r="AY214" s="226"/>
      <c r="AZ214" s="226"/>
      <c r="BA214" s="226"/>
      <c r="BB214" s="226"/>
      <c r="BC214" s="226"/>
      <c r="BD214" s="226"/>
    </row>
    <row r="215" spans="1:56" ht="11.25" customHeight="1">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c r="BA215" s="226"/>
      <c r="BB215" s="226"/>
      <c r="BC215" s="226"/>
      <c r="BD215" s="226"/>
    </row>
    <row r="216" spans="1:56" ht="11.25" customHeight="1">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row>
    <row r="217" spans="1:56" ht="11.25" customHeight="1">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c r="AS217" s="226"/>
      <c r="AT217" s="226"/>
      <c r="AU217" s="226"/>
      <c r="AV217" s="226"/>
      <c r="AW217" s="226"/>
      <c r="AX217" s="226"/>
      <c r="AY217" s="226"/>
      <c r="AZ217" s="226"/>
      <c r="BA217" s="226"/>
      <c r="BB217" s="226"/>
      <c r="BC217" s="226"/>
      <c r="BD217" s="226"/>
    </row>
    <row r="218" spans="1:56" ht="11.25" customHeight="1">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row>
    <row r="219" spans="1:56" ht="11.25" customHeight="1">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c r="AS219" s="226"/>
      <c r="AT219" s="226"/>
      <c r="AU219" s="226"/>
      <c r="AV219" s="226"/>
      <c r="AW219" s="226"/>
      <c r="AX219" s="226"/>
      <c r="AY219" s="226"/>
      <c r="AZ219" s="226"/>
      <c r="BA219" s="226"/>
      <c r="BB219" s="226"/>
      <c r="BC219" s="226"/>
      <c r="BD219" s="226"/>
    </row>
    <row r="220" spans="1:56" ht="11.25" customHeight="1">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AV220" s="226"/>
      <c r="AW220" s="226"/>
      <c r="AX220" s="226"/>
      <c r="AY220" s="226"/>
      <c r="AZ220" s="226"/>
      <c r="BA220" s="226"/>
      <c r="BB220" s="226"/>
      <c r="BC220" s="226"/>
      <c r="BD220" s="226"/>
    </row>
    <row r="221" spans="1:56" ht="11.25" customHeight="1">
      <c r="A221" s="22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AV221" s="226"/>
      <c r="AW221" s="226"/>
      <c r="AX221" s="226"/>
      <c r="AY221" s="226"/>
      <c r="AZ221" s="226"/>
      <c r="BA221" s="226"/>
      <c r="BB221" s="226"/>
      <c r="BC221" s="226"/>
      <c r="BD221" s="226"/>
    </row>
    <row r="222" spans="1:56" ht="11.25" customHeight="1">
      <c r="A222" s="226"/>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c r="AS222" s="226"/>
      <c r="AT222" s="226"/>
      <c r="AU222" s="226"/>
      <c r="AV222" s="226"/>
      <c r="AW222" s="226"/>
      <c r="AX222" s="226"/>
      <c r="AY222" s="226"/>
      <c r="AZ222" s="226"/>
      <c r="BA222" s="226"/>
      <c r="BB222" s="226"/>
      <c r="BC222" s="226"/>
      <c r="BD222" s="226"/>
    </row>
    <row r="223" spans="1:56" ht="11.25" customHeight="1">
      <c r="A223" s="226"/>
      <c r="B223" s="226"/>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c r="AS223" s="226"/>
      <c r="AT223" s="226"/>
      <c r="AU223" s="226"/>
      <c r="AV223" s="226"/>
      <c r="AW223" s="226"/>
      <c r="AX223" s="226"/>
      <c r="AY223" s="226"/>
      <c r="AZ223" s="226"/>
      <c r="BA223" s="226"/>
      <c r="BB223" s="226"/>
      <c r="BC223" s="226"/>
      <c r="BD223" s="226"/>
    </row>
    <row r="224" spans="1:5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2:BD2"/>
    <mergeCell ref="A3:BD3"/>
    <mergeCell ref="A4:BD4"/>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9CC00"/>
  </sheetPr>
  <dimension ref="A1:Z1000"/>
  <sheetViews>
    <sheetView showGridLines="0" workbookViewId="0">
      <pane xSplit="1" ySplit="8" topLeftCell="B9" activePane="bottomRight" state="frozen"/>
      <selection activeCell="E1" sqref="E1"/>
      <selection pane="topRight" activeCell="E1" sqref="E1"/>
      <selection pane="bottomLeft" activeCell="E1" sqref="E1"/>
      <selection pane="bottomRight" activeCell="E1" sqref="E1"/>
    </sheetView>
  </sheetViews>
  <sheetFormatPr defaultColWidth="14.44140625" defaultRowHeight="15" customHeight="1"/>
  <cols>
    <col min="1" max="1" width="16.21875" customWidth="1"/>
    <col min="2" max="17" width="6.77734375" customWidth="1"/>
    <col min="18" max="26" width="8" customWidth="1"/>
  </cols>
  <sheetData>
    <row r="1" spans="1:26" ht="15" customHeight="1">
      <c r="A1" s="553" t="s">
        <v>419</v>
      </c>
      <c r="B1" s="549"/>
      <c r="C1" s="549"/>
      <c r="D1" s="549"/>
      <c r="E1" s="549"/>
      <c r="F1" s="554" t="s">
        <v>573</v>
      </c>
      <c r="G1" s="549"/>
      <c r="H1" s="549"/>
      <c r="I1" s="549"/>
      <c r="J1" s="549"/>
      <c r="K1" s="549"/>
      <c r="L1" s="549"/>
      <c r="M1" s="549"/>
      <c r="N1" s="549"/>
      <c r="O1" s="549"/>
      <c r="P1" s="549"/>
      <c r="Q1" s="549"/>
      <c r="R1" s="226"/>
      <c r="S1" s="226"/>
      <c r="T1" s="226"/>
      <c r="U1" s="226"/>
      <c r="V1" s="226"/>
      <c r="W1" s="226"/>
      <c r="X1" s="226"/>
      <c r="Y1" s="226"/>
      <c r="Z1" s="226"/>
    </row>
    <row r="2" spans="1:26" ht="15" customHeight="1">
      <c r="A2" s="582" t="s">
        <v>332</v>
      </c>
      <c r="B2" s="561"/>
      <c r="C2" s="561"/>
      <c r="D2" s="561"/>
      <c r="E2" s="561"/>
      <c r="F2" s="561"/>
      <c r="G2" s="561"/>
      <c r="H2" s="561"/>
      <c r="I2" s="561"/>
      <c r="J2" s="561"/>
      <c r="K2" s="561"/>
      <c r="L2" s="561"/>
      <c r="M2" s="561"/>
      <c r="N2" s="561"/>
      <c r="O2" s="561"/>
      <c r="P2" s="561"/>
      <c r="Q2" s="561"/>
      <c r="R2" s="226"/>
      <c r="S2" s="226"/>
      <c r="T2" s="226"/>
      <c r="U2" s="226"/>
      <c r="V2" s="226"/>
      <c r="W2" s="226"/>
      <c r="X2" s="226"/>
      <c r="Y2" s="226"/>
      <c r="Z2" s="226"/>
    </row>
    <row r="3" spans="1:26" ht="15" customHeight="1">
      <c r="A3" s="582" t="s">
        <v>420</v>
      </c>
      <c r="B3" s="561"/>
      <c r="C3" s="561"/>
      <c r="D3" s="561"/>
      <c r="E3" s="561"/>
      <c r="F3" s="561"/>
      <c r="G3" s="561"/>
      <c r="H3" s="561"/>
      <c r="I3" s="561"/>
      <c r="J3" s="561"/>
      <c r="K3" s="561"/>
      <c r="L3" s="561"/>
      <c r="M3" s="561"/>
      <c r="N3" s="561"/>
      <c r="O3" s="561"/>
      <c r="P3" s="561"/>
      <c r="Q3" s="561"/>
      <c r="R3" s="226"/>
      <c r="S3" s="226"/>
      <c r="T3" s="226"/>
      <c r="U3" s="226"/>
      <c r="V3" s="226"/>
      <c r="W3" s="226"/>
      <c r="X3" s="226"/>
      <c r="Y3" s="226"/>
      <c r="Z3" s="226"/>
    </row>
    <row r="4" spans="1:26" ht="15" customHeight="1">
      <c r="A4" s="584" t="s">
        <v>78</v>
      </c>
      <c r="B4" s="561"/>
      <c r="C4" s="561"/>
      <c r="D4" s="561"/>
      <c r="E4" s="561"/>
      <c r="F4" s="561"/>
      <c r="G4" s="561"/>
      <c r="H4" s="561"/>
      <c r="I4" s="561"/>
      <c r="J4" s="561"/>
      <c r="K4" s="561"/>
      <c r="L4" s="561"/>
      <c r="M4" s="561"/>
      <c r="N4" s="561"/>
      <c r="O4" s="561"/>
      <c r="P4" s="561"/>
      <c r="Q4" s="561"/>
      <c r="R4" s="226"/>
      <c r="S4" s="226"/>
      <c r="T4" s="226"/>
      <c r="U4" s="226"/>
      <c r="V4" s="226"/>
      <c r="W4" s="226"/>
      <c r="X4" s="226"/>
      <c r="Y4" s="226"/>
      <c r="Z4" s="226"/>
    </row>
    <row r="5" spans="1:26" ht="11.25" customHeight="1">
      <c r="A5" s="226"/>
      <c r="B5" s="226"/>
      <c r="C5" s="226">
        <v>1</v>
      </c>
      <c r="D5" s="226"/>
      <c r="E5" s="226">
        <v>2</v>
      </c>
      <c r="F5" s="226">
        <v>1</v>
      </c>
      <c r="G5" s="226">
        <v>1</v>
      </c>
      <c r="H5" s="226">
        <v>1</v>
      </c>
      <c r="I5" s="226">
        <v>1</v>
      </c>
      <c r="J5" s="226">
        <v>1</v>
      </c>
      <c r="K5" s="226"/>
      <c r="L5" s="226">
        <v>2</v>
      </c>
      <c r="M5" s="226">
        <v>1</v>
      </c>
      <c r="N5" s="226"/>
      <c r="O5" s="226">
        <v>2</v>
      </c>
      <c r="P5" s="226">
        <v>1</v>
      </c>
      <c r="Q5" s="226"/>
      <c r="R5" s="226"/>
      <c r="S5" s="226"/>
      <c r="T5" s="226"/>
      <c r="U5" s="226"/>
      <c r="V5" s="226"/>
      <c r="W5" s="226"/>
      <c r="X5" s="226"/>
      <c r="Y5" s="226"/>
      <c r="Z5" s="226"/>
    </row>
    <row r="6" spans="1:26" ht="11.25" customHeight="1">
      <c r="A6" s="414" t="s">
        <v>333</v>
      </c>
      <c r="B6" s="585" t="s">
        <v>297</v>
      </c>
      <c r="C6" s="573"/>
      <c r="D6" s="585" t="s">
        <v>334</v>
      </c>
      <c r="E6" s="573"/>
      <c r="F6" s="395" t="s">
        <v>335</v>
      </c>
      <c r="G6" s="395" t="s">
        <v>337</v>
      </c>
      <c r="H6" s="394" t="s">
        <v>338</v>
      </c>
      <c r="I6" s="394" t="s">
        <v>340</v>
      </c>
      <c r="J6" s="415" t="s">
        <v>300</v>
      </c>
      <c r="K6" s="585" t="s">
        <v>341</v>
      </c>
      <c r="L6" s="573"/>
      <c r="M6" s="415" t="s">
        <v>299</v>
      </c>
      <c r="N6" s="585" t="s">
        <v>342</v>
      </c>
      <c r="O6" s="573"/>
      <c r="P6" s="416" t="s">
        <v>421</v>
      </c>
      <c r="Q6" s="417" t="s">
        <v>183</v>
      </c>
      <c r="R6" s="226"/>
      <c r="S6" s="226"/>
      <c r="T6" s="226"/>
      <c r="U6" s="226"/>
      <c r="V6" s="226"/>
      <c r="W6" s="226"/>
      <c r="X6" s="226"/>
      <c r="Y6" s="226"/>
      <c r="Z6" s="226"/>
    </row>
    <row r="7" spans="1:26" ht="11.25" customHeight="1">
      <c r="A7" s="418" t="s">
        <v>268</v>
      </c>
      <c r="B7" s="394"/>
      <c r="C7" s="395"/>
      <c r="D7" s="394"/>
      <c r="E7" s="395"/>
      <c r="F7" s="395"/>
      <c r="G7" s="395"/>
      <c r="H7" s="415"/>
      <c r="I7" s="415"/>
      <c r="J7" s="415"/>
      <c r="K7" s="418"/>
      <c r="L7" s="419"/>
      <c r="M7" s="420"/>
      <c r="N7" s="421"/>
      <c r="O7" s="421"/>
      <c r="P7" s="421"/>
      <c r="Q7" s="420"/>
      <c r="R7" s="226"/>
      <c r="S7" s="226"/>
      <c r="T7" s="226"/>
      <c r="U7" s="226"/>
      <c r="V7" s="226"/>
      <c r="W7" s="226"/>
      <c r="X7" s="226"/>
      <c r="Y7" s="226"/>
      <c r="Z7" s="226"/>
    </row>
    <row r="8" spans="1:26" ht="15.75" customHeight="1">
      <c r="A8" s="422" t="s">
        <v>380</v>
      </c>
      <c r="B8" s="423"/>
      <c r="C8" s="423"/>
      <c r="D8" s="423"/>
      <c r="E8" s="423"/>
      <c r="F8" s="423"/>
      <c r="G8" s="423"/>
      <c r="H8" s="423"/>
      <c r="I8" s="423"/>
      <c r="J8" s="423"/>
      <c r="K8" s="423"/>
      <c r="L8" s="423"/>
      <c r="M8" s="423"/>
      <c r="N8" s="423"/>
      <c r="O8" s="423"/>
      <c r="P8" s="423"/>
      <c r="Q8" s="424"/>
      <c r="R8" s="226"/>
      <c r="S8" s="226"/>
      <c r="T8" s="226"/>
      <c r="U8" s="226"/>
      <c r="V8" s="226"/>
      <c r="W8" s="226"/>
      <c r="X8" s="226"/>
      <c r="Y8" s="226"/>
      <c r="Z8" s="226"/>
    </row>
    <row r="9" spans="1:26" ht="11.25" customHeight="1">
      <c r="A9" s="227" t="s">
        <v>422</v>
      </c>
      <c r="B9" s="228"/>
      <c r="C9" s="400"/>
      <c r="D9" s="228"/>
      <c r="E9" s="400"/>
      <c r="F9" s="425"/>
      <c r="G9" s="425"/>
      <c r="H9" s="425"/>
      <c r="I9" s="425"/>
      <c r="J9" s="425"/>
      <c r="K9" s="426"/>
      <c r="L9" s="427"/>
      <c r="M9" s="425"/>
      <c r="N9" s="426"/>
      <c r="O9" s="427"/>
      <c r="P9" s="400"/>
      <c r="Q9" s="400">
        <f>SUM(B9:P9)</f>
        <v>0</v>
      </c>
      <c r="R9" s="226"/>
      <c r="S9" s="226"/>
      <c r="T9" s="226"/>
      <c r="U9" s="226"/>
      <c r="V9" s="226"/>
      <c r="W9" s="226"/>
      <c r="X9" s="226"/>
      <c r="Y9" s="226"/>
      <c r="Z9" s="226"/>
    </row>
    <row r="10" spans="1:26" ht="11.25" customHeight="1">
      <c r="A10" s="406" t="s">
        <v>423</v>
      </c>
      <c r="B10" s="406"/>
      <c r="C10" s="407">
        <f>SUM(B9:C9)</f>
        <v>0</v>
      </c>
      <c r="D10" s="406"/>
      <c r="E10" s="407">
        <f>SUM(D9:E9)</f>
        <v>0</v>
      </c>
      <c r="F10" s="407">
        <f t="shared" ref="F10:J10" si="0">SUM(F9)</f>
        <v>0</v>
      </c>
      <c r="G10" s="407">
        <f t="shared" si="0"/>
        <v>0</v>
      </c>
      <c r="H10" s="407">
        <f t="shared" si="0"/>
        <v>0</v>
      </c>
      <c r="I10" s="407">
        <f t="shared" si="0"/>
        <v>0</v>
      </c>
      <c r="J10" s="407">
        <f t="shared" si="0"/>
        <v>0</v>
      </c>
      <c r="K10" s="408"/>
      <c r="L10" s="407">
        <f>SUM(K9:L9)</f>
        <v>0</v>
      </c>
      <c r="M10" s="407">
        <f>SUM(M9)</f>
        <v>0</v>
      </c>
      <c r="N10" s="408"/>
      <c r="O10" s="407">
        <f>SUM(N9:O9)</f>
        <v>0</v>
      </c>
      <c r="P10" s="407"/>
      <c r="Q10" s="405">
        <f>SUM(B10:O10)</f>
        <v>0</v>
      </c>
      <c r="R10" s="226"/>
      <c r="S10" s="226"/>
      <c r="T10" s="226"/>
      <c r="U10" s="226"/>
      <c r="V10" s="226"/>
      <c r="W10" s="226"/>
      <c r="X10" s="226"/>
      <c r="Y10" s="226"/>
      <c r="Z10" s="226"/>
    </row>
    <row r="11" spans="1:26" ht="11.25" customHeight="1">
      <c r="A11" s="226"/>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row>
    <row r="12" spans="1:26" ht="11.25" customHeight="1">
      <c r="A12" s="226"/>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row>
    <row r="13" spans="1:26" ht="11.25" customHeight="1">
      <c r="A13" s="226"/>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row>
    <row r="14" spans="1:26" ht="11.25" customHeight="1">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row>
    <row r="15" spans="1:26" ht="11.25" customHeight="1">
      <c r="A15" s="226"/>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row>
    <row r="16" spans="1:26" ht="11.25" customHeight="1">
      <c r="A16" s="226"/>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row>
    <row r="17" spans="1:26" ht="11.25" customHeight="1">
      <c r="A17" s="226"/>
      <c r="B17" s="226"/>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row>
    <row r="18" spans="1:26" ht="11.25" customHeight="1">
      <c r="A18" s="226"/>
      <c r="B18" s="226"/>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row>
    <row r="19" spans="1:26" ht="11.25" customHeight="1">
      <c r="A19" s="226"/>
      <c r="B19" s="226"/>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226"/>
    </row>
    <row r="20" spans="1:26" ht="11.25" customHeight="1">
      <c r="A20" s="226"/>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row>
    <row r="21" spans="1:26" ht="11.25" customHeight="1">
      <c r="A21" s="226"/>
      <c r="B21" s="226"/>
      <c r="C21" s="226"/>
      <c r="D21" s="226"/>
      <c r="E21" s="226"/>
      <c r="F21" s="226"/>
      <c r="G21" s="226"/>
      <c r="H21" s="226"/>
      <c r="I21" s="226"/>
      <c r="J21" s="226"/>
      <c r="K21" s="226"/>
      <c r="L21" s="226"/>
      <c r="M21" s="226"/>
      <c r="N21" s="226"/>
      <c r="O21" s="226"/>
      <c r="P21" s="226"/>
      <c r="Q21" s="226"/>
      <c r="R21" s="226"/>
      <c r="S21" s="226"/>
      <c r="T21" s="226"/>
      <c r="U21" s="226"/>
      <c r="V21" s="226"/>
      <c r="W21" s="226"/>
      <c r="X21" s="226"/>
      <c r="Y21" s="226"/>
      <c r="Z21" s="226"/>
    </row>
    <row r="22" spans="1:26" ht="11.25" customHeight="1">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row>
    <row r="23" spans="1:26" ht="11.25" customHeight="1">
      <c r="A23" s="226"/>
      <c r="B23" s="226"/>
      <c r="C23" s="226"/>
      <c r="D23" s="226"/>
      <c r="E23" s="226"/>
      <c r="F23" s="226"/>
      <c r="G23" s="226"/>
      <c r="H23" s="226"/>
      <c r="I23" s="226"/>
      <c r="J23" s="226"/>
      <c r="K23" s="226"/>
      <c r="L23" s="226"/>
      <c r="M23" s="226"/>
      <c r="N23" s="226"/>
      <c r="O23" s="226"/>
      <c r="P23" s="226"/>
      <c r="Q23" s="226"/>
      <c r="R23" s="226"/>
      <c r="S23" s="226"/>
      <c r="T23" s="226"/>
      <c r="U23" s="226"/>
      <c r="V23" s="226"/>
      <c r="W23" s="226"/>
      <c r="X23" s="226"/>
      <c r="Y23" s="226"/>
      <c r="Z23" s="226"/>
    </row>
    <row r="24" spans="1:26" ht="11.25" customHeight="1">
      <c r="A24" s="226"/>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row>
    <row r="25" spans="1:26" ht="11.25" customHeight="1">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row>
    <row r="26" spans="1:26" ht="11.25" customHeight="1">
      <c r="A26" s="226"/>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row>
    <row r="27" spans="1:26" ht="11.25" customHeight="1">
      <c r="A27" s="226"/>
      <c r="B27" s="226"/>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row>
    <row r="28" spans="1:26" ht="11.25" customHeigh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row>
    <row r="29" spans="1:26" ht="11.25" customHeight="1">
      <c r="A29" s="22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row>
    <row r="30" spans="1:26" ht="11.25" customHeight="1">
      <c r="A30" s="226"/>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row>
    <row r="31" spans="1:26" ht="11.25" customHeight="1">
      <c r="A31" s="226"/>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row>
    <row r="32" spans="1:26" ht="11.25" customHeight="1">
      <c r="A32" s="226"/>
      <c r="B32" s="226"/>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row>
    <row r="33" spans="1:26" ht="11.25" customHeight="1">
      <c r="A33" s="226"/>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row>
    <row r="34" spans="1:26" ht="11.25" customHeight="1">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row>
    <row r="35" spans="1:26" ht="11.25" customHeight="1">
      <c r="A35" s="226"/>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row>
    <row r="36" spans="1:26" ht="11.25" customHeight="1">
      <c r="A36" s="226"/>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row>
    <row r="37" spans="1:26" ht="11.25" customHeight="1">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row>
    <row r="38" spans="1:26" ht="11.2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row>
    <row r="39" spans="1:26" ht="11.25" customHeight="1">
      <c r="A39" s="226"/>
      <c r="B39" s="226"/>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row>
    <row r="40" spans="1:26" ht="11.2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row>
    <row r="41" spans="1:26" ht="11.25" customHeight="1">
      <c r="A41" s="226"/>
      <c r="B41" s="226"/>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row>
    <row r="42" spans="1:26" ht="11.2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row>
    <row r="43" spans="1:26" ht="11.25" customHeight="1">
      <c r="A43" s="226"/>
      <c r="B43" s="226"/>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row>
    <row r="44" spans="1:26" ht="11.2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row>
    <row r="45" spans="1:26" ht="11.25" customHeight="1">
      <c r="A45" s="226"/>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row>
    <row r="46" spans="1:26" ht="11.25" customHeight="1">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row>
    <row r="47" spans="1:26" ht="11.25" customHeight="1">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row>
    <row r="48" spans="1:26" ht="11.25" customHeight="1">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row>
    <row r="49" spans="1:26" ht="11.2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row>
    <row r="50" spans="1:26" ht="11.25" customHeight="1">
      <c r="A50" s="226"/>
      <c r="B50" s="226"/>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row>
    <row r="51" spans="1:26" ht="11.25" customHeight="1">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row>
    <row r="52" spans="1:26" ht="11.25" customHeight="1">
      <c r="A52" s="226"/>
      <c r="B52" s="226"/>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row>
    <row r="53" spans="1:26" ht="11.25" customHeight="1">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row>
    <row r="54" spans="1:26" ht="11.25" customHeight="1">
      <c r="A54" s="226"/>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row>
    <row r="55" spans="1:26" ht="11.25" customHeight="1">
      <c r="A55" s="226"/>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row>
    <row r="56" spans="1:26" ht="11.25" customHeight="1">
      <c r="A56" s="226"/>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row>
    <row r="57" spans="1:26" ht="11.25" customHeight="1">
      <c r="A57" s="226"/>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row>
    <row r="58" spans="1:26" ht="11.25" customHeight="1">
      <c r="A58" s="226"/>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row>
    <row r="59" spans="1:26" ht="11.25" customHeight="1">
      <c r="A59" s="226"/>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row>
    <row r="60" spans="1:26" ht="11.25" customHeight="1">
      <c r="A60" s="226"/>
      <c r="B60" s="226"/>
      <c r="C60" s="226"/>
      <c r="D60" s="226"/>
      <c r="E60" s="226"/>
      <c r="F60" s="226"/>
      <c r="G60" s="226"/>
      <c r="H60" s="226"/>
      <c r="I60" s="226"/>
      <c r="J60" s="226"/>
      <c r="K60" s="226"/>
      <c r="L60" s="226"/>
      <c r="M60" s="226"/>
      <c r="N60" s="226"/>
      <c r="O60" s="226"/>
      <c r="P60" s="226"/>
      <c r="Q60" s="226"/>
      <c r="R60" s="226"/>
      <c r="S60" s="226"/>
      <c r="T60" s="226"/>
      <c r="U60" s="226"/>
      <c r="V60" s="226"/>
      <c r="W60" s="226"/>
      <c r="X60" s="226"/>
      <c r="Y60" s="226"/>
      <c r="Z60" s="226"/>
    </row>
    <row r="61" spans="1:26" ht="11.25" customHeight="1">
      <c r="A61" s="226"/>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row>
    <row r="62" spans="1:26" ht="11.25" customHeight="1">
      <c r="A62" s="226"/>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row>
    <row r="63" spans="1:26" ht="11.25" customHeight="1">
      <c r="A63" s="226"/>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row>
    <row r="64" spans="1:26" ht="11.25" customHeight="1">
      <c r="A64" s="226"/>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row>
    <row r="65" spans="1:26" ht="11.2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row>
    <row r="66" spans="1:26" ht="11.25" customHeight="1">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row>
    <row r="67" spans="1:26" ht="11.25" customHeight="1">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row>
    <row r="68" spans="1:26" ht="11.25" customHeight="1">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row>
    <row r="69" spans="1:26" ht="11.25" customHeight="1">
      <c r="A69" s="226"/>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row>
    <row r="70" spans="1:26" ht="11.25" customHeight="1">
      <c r="A70" s="226"/>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row>
    <row r="71" spans="1:26" ht="11.25" customHeight="1">
      <c r="A71" s="226"/>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row>
    <row r="72" spans="1:26" ht="11.25" customHeight="1">
      <c r="A72" s="226"/>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row>
    <row r="73" spans="1:26" ht="11.25" customHeight="1">
      <c r="A73" s="226"/>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row>
    <row r="74" spans="1:26" ht="11.25" customHeight="1">
      <c r="A74" s="226"/>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row>
    <row r="75" spans="1:26" ht="11.25" customHeight="1">
      <c r="A75" s="226"/>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row>
    <row r="76" spans="1:26" ht="11.25" customHeight="1">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row>
    <row r="77" spans="1:26" ht="11.25" customHeight="1">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row>
    <row r="78" spans="1:26" ht="11.25" customHeight="1">
      <c r="A78" s="226"/>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row>
    <row r="79" spans="1:26" ht="11.25" customHeight="1">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row>
    <row r="80" spans="1:26" ht="11.25" customHeight="1">
      <c r="A80" s="226"/>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row>
    <row r="81" spans="1:26" ht="11.25" customHeight="1">
      <c r="A81" s="226"/>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row>
    <row r="82" spans="1:26" ht="11.25" customHeight="1">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row>
    <row r="83" spans="1:26" ht="11.25" customHeight="1">
      <c r="A83" s="226"/>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row>
    <row r="84" spans="1:26" ht="11.25" customHeight="1">
      <c r="A84" s="226"/>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row>
    <row r="85" spans="1:26" ht="11.25" customHeight="1">
      <c r="A85" s="226"/>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row>
    <row r="86" spans="1:26" ht="11.25" customHeight="1">
      <c r="A86" s="226"/>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row>
    <row r="87" spans="1:26" ht="11.25" customHeight="1">
      <c r="A87" s="226"/>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row>
    <row r="88" spans="1:26" ht="11.25" customHeight="1">
      <c r="A88" s="226"/>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row>
    <row r="89" spans="1:26" ht="11.25" customHeight="1">
      <c r="A89" s="226"/>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row>
    <row r="90" spans="1:26" ht="11.25" customHeight="1">
      <c r="A90" s="226"/>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row>
    <row r="91" spans="1:26" ht="11.25" customHeight="1">
      <c r="A91" s="226"/>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row>
    <row r="92" spans="1:26" ht="11.25" customHeight="1">
      <c r="A92" s="22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row>
    <row r="93" spans="1:26" ht="11.25" customHeight="1">
      <c r="A93" s="226"/>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row>
    <row r="94" spans="1:26" ht="11.25" customHeight="1">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row>
    <row r="95" spans="1:26" ht="11.25" customHeight="1">
      <c r="A95" s="226"/>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row>
    <row r="96" spans="1:26" ht="11.25" customHeight="1">
      <c r="A96" s="226"/>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row>
    <row r="97" spans="1:26" ht="11.25" customHeight="1">
      <c r="A97" s="226"/>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row>
    <row r="98" spans="1:26" ht="11.25" customHeight="1">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row>
    <row r="99" spans="1:26" ht="11.25" customHeight="1">
      <c r="A99" s="226"/>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row>
    <row r="100" spans="1:26" ht="11.25" customHeight="1">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row>
    <row r="101" spans="1:26" ht="11.25" customHeight="1">
      <c r="A101" s="226"/>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row>
    <row r="102" spans="1:26" ht="11.25" customHeight="1">
      <c r="A102" s="22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row>
    <row r="103" spans="1:26" ht="11.25" customHeight="1">
      <c r="A103" s="226"/>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row>
    <row r="104" spans="1:26" ht="11.25" customHeight="1">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row>
    <row r="105" spans="1:26" ht="11.25" customHeight="1">
      <c r="A105" s="226"/>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row>
    <row r="106" spans="1:26" ht="11.25" customHeight="1">
      <c r="A106" s="22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row>
    <row r="107" spans="1:26" ht="11.25" customHeight="1">
      <c r="A107" s="226"/>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row>
    <row r="108" spans="1:26" ht="11.25" customHeight="1">
      <c r="A108" s="22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row>
    <row r="109" spans="1:26" ht="11.25" customHeight="1">
      <c r="A109" s="226"/>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row>
    <row r="110" spans="1:26" ht="11.25" customHeight="1">
      <c r="A110" s="22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row>
    <row r="111" spans="1:26" ht="11.25" customHeight="1">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row>
    <row r="112" spans="1:26" ht="11.25" customHeight="1">
      <c r="A112" s="226"/>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row>
    <row r="113" spans="1:26" ht="11.25" customHeight="1">
      <c r="A113" s="226"/>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row>
    <row r="114" spans="1:26" ht="11.25" customHeight="1">
      <c r="A114" s="226"/>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row>
    <row r="115" spans="1:26" ht="11.25" customHeight="1">
      <c r="A115" s="226"/>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row>
    <row r="116" spans="1:26" ht="11.25" customHeight="1">
      <c r="A116" s="226"/>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row>
    <row r="117" spans="1:26" ht="11.25" customHeight="1">
      <c r="A117" s="226"/>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row>
    <row r="118" spans="1:26" ht="11.25" customHeight="1">
      <c r="A118" s="226"/>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row>
    <row r="119" spans="1:26" ht="11.25" customHeight="1">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row>
    <row r="120" spans="1:26" ht="11.25" customHeight="1">
      <c r="A120" s="226"/>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row>
    <row r="121" spans="1:26" ht="11.25" customHeight="1">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row>
    <row r="122" spans="1:26" ht="11.25" customHeight="1">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row>
    <row r="123" spans="1:26" ht="11.25" customHeight="1">
      <c r="A123" s="226"/>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row>
    <row r="124" spans="1:26" ht="11.25" customHeight="1">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row>
    <row r="125" spans="1:26" ht="11.25" customHeight="1">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row>
    <row r="126" spans="1:26" ht="11.25" customHeight="1">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row>
    <row r="127" spans="1:26" ht="11.25" customHeight="1">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row>
    <row r="128" spans="1:26" ht="11.25" customHeight="1">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row>
    <row r="129" spans="1:26" ht="11.25" customHeight="1">
      <c r="A129" s="22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row>
    <row r="130" spans="1:26" ht="11.25" customHeight="1">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row>
    <row r="131" spans="1:26" ht="11.25" customHeight="1">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row>
    <row r="132" spans="1:26" ht="11.25" customHeight="1">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row>
    <row r="133" spans="1:26" ht="11.25" customHeight="1">
      <c r="A133" s="226"/>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row>
    <row r="134" spans="1:26" ht="11.25" customHeight="1">
      <c r="A134" s="22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row>
    <row r="135" spans="1:26" ht="11.25" customHeight="1">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row>
    <row r="136" spans="1:26" ht="11.25" customHeight="1">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row>
    <row r="137" spans="1:26" ht="11.25" customHeight="1">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row>
    <row r="138" spans="1:26" ht="11.25" customHeight="1">
      <c r="A138" s="226"/>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row>
    <row r="139" spans="1:26" ht="11.25" customHeight="1">
      <c r="A139" s="22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row>
    <row r="140" spans="1:26" ht="11.25" customHeight="1">
      <c r="A140" s="226"/>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row>
    <row r="141" spans="1:26" ht="11.25" customHeight="1">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row>
    <row r="142" spans="1:26" ht="11.25" customHeight="1">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row>
    <row r="143" spans="1:26" ht="11.25" customHeight="1">
      <c r="A143" s="226"/>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row>
    <row r="144" spans="1:26" ht="11.25" customHeight="1">
      <c r="A144" s="226"/>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row>
    <row r="145" spans="1:26" ht="11.25" customHeight="1">
      <c r="A145" s="226"/>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row>
    <row r="146" spans="1:26" ht="11.25" customHeight="1">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row>
    <row r="147" spans="1:26" ht="11.25" customHeight="1">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row>
    <row r="148" spans="1:26" ht="11.25" customHeight="1">
      <c r="A148" s="226"/>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row>
    <row r="149" spans="1:26" ht="11.25" customHeight="1">
      <c r="A149" s="226"/>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row>
    <row r="150" spans="1:26" ht="11.25" customHeight="1">
      <c r="A150" s="226"/>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row>
    <row r="151" spans="1:26" ht="11.25" customHeight="1">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row>
    <row r="152" spans="1:26" ht="11.25" customHeight="1">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row>
    <row r="153" spans="1:26" ht="11.25" customHeight="1">
      <c r="A153" s="226"/>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row>
    <row r="154" spans="1:26" ht="11.25" customHeight="1">
      <c r="A154" s="226"/>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row>
    <row r="155" spans="1:26" ht="11.25" customHeight="1">
      <c r="A155" s="226"/>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row>
    <row r="156" spans="1:26" ht="11.25" customHeight="1">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row>
    <row r="157" spans="1:26" ht="11.25" customHeight="1">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row>
    <row r="158" spans="1:26" ht="11.25" customHeight="1">
      <c r="A158" s="226"/>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row>
    <row r="159" spans="1:26" ht="11.25" customHeight="1">
      <c r="A159" s="226"/>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row>
    <row r="160" spans="1:26" ht="11.25" customHeight="1">
      <c r="A160" s="226"/>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row>
    <row r="161" spans="1:26" ht="11.25" customHeight="1">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row>
    <row r="162" spans="1:26" ht="11.25" customHeight="1">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row>
    <row r="163" spans="1:26" ht="11.25" customHeight="1">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row>
    <row r="164" spans="1:26" ht="11.25" customHeight="1">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row>
    <row r="165" spans="1:26" ht="11.25" customHeight="1">
      <c r="A165" s="226"/>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row>
    <row r="166" spans="1:26" ht="11.25" customHeight="1">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row>
    <row r="167" spans="1:26" ht="11.25" customHeight="1">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row>
    <row r="168" spans="1:26" ht="11.25" customHeight="1">
      <c r="A168" s="226"/>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row>
    <row r="169" spans="1:26" ht="11.25" customHeight="1">
      <c r="A169" s="226"/>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row>
    <row r="170" spans="1:26" ht="11.25" customHeight="1">
      <c r="A170" s="226"/>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row>
    <row r="171" spans="1:26" ht="11.25" customHeight="1">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row>
    <row r="172" spans="1:26" ht="11.25" customHeight="1">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row>
    <row r="173" spans="1:26" ht="11.25" customHeight="1">
      <c r="A173" s="226"/>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row>
    <row r="174" spans="1:26" ht="11.25" customHeight="1">
      <c r="A174" s="226"/>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row>
    <row r="175" spans="1:26" ht="11.25" customHeight="1">
      <c r="A175" s="226"/>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row>
    <row r="176" spans="1:26" ht="11.25" customHeight="1">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row>
    <row r="177" spans="1:26" ht="11.25" customHeight="1">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row>
    <row r="178" spans="1:26" ht="11.25" customHeight="1">
      <c r="A178" s="226"/>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row>
    <row r="179" spans="1:26" ht="11.25" customHeight="1">
      <c r="A179" s="226"/>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row>
    <row r="180" spans="1:26" ht="11.25" customHeight="1">
      <c r="A180" s="226"/>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row>
    <row r="181" spans="1:26" ht="11.25" customHeight="1">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row>
    <row r="182" spans="1:26" ht="11.25" customHeight="1">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row>
    <row r="183" spans="1:26" ht="11.25" customHeight="1">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row>
    <row r="184" spans="1:26" ht="11.25" customHeight="1">
      <c r="A184" s="226"/>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row>
    <row r="185" spans="1:26" ht="11.25" customHeight="1">
      <c r="A185" s="226"/>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row>
    <row r="186" spans="1:26" ht="11.25" customHeight="1">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row>
    <row r="187" spans="1:26" ht="11.25" customHeight="1">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row>
    <row r="188" spans="1:26" ht="11.25" customHeight="1">
      <c r="A188" s="226"/>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row>
    <row r="189" spans="1:26" ht="11.25" customHeight="1">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row>
    <row r="190" spans="1:26" ht="11.25" customHeight="1">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row>
    <row r="191" spans="1:26" ht="11.25" customHeight="1">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row>
    <row r="192" spans="1:26" ht="11.25" customHeight="1">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row>
    <row r="193" spans="1:26" ht="11.25" customHeight="1">
      <c r="A193" s="226"/>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row>
    <row r="194" spans="1:26" ht="11.25" customHeight="1">
      <c r="A194" s="22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row>
    <row r="195" spans="1:26" ht="11.25" customHeight="1">
      <c r="A195" s="226"/>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row>
    <row r="196" spans="1:26" ht="11.25" customHeight="1">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row>
    <row r="197" spans="1:26" ht="11.25" customHeight="1">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row>
    <row r="198" spans="1:26" ht="11.25" customHeight="1">
      <c r="A198" s="226"/>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row>
    <row r="199" spans="1:26" ht="11.25" customHeight="1">
      <c r="A199" s="226"/>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row>
    <row r="200" spans="1:26" ht="11.25" customHeight="1">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row>
    <row r="201" spans="1:26" ht="11.25" customHeight="1">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row>
    <row r="202" spans="1:26" ht="11.25" customHeight="1">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row>
    <row r="203" spans="1:26" ht="11.25" customHeight="1">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row>
    <row r="204" spans="1:26" ht="11.25" customHeight="1">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row>
    <row r="205" spans="1:26" ht="11.25" customHeight="1">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row>
    <row r="206" spans="1:26" ht="11.25" customHeight="1">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row>
    <row r="207" spans="1:26" ht="11.25" customHeight="1">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row>
    <row r="208" spans="1:26" ht="11.25" customHeight="1">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row>
    <row r="209" spans="1:26" ht="11.25" customHeight="1">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row>
    <row r="210" spans="1:26" ht="11.25" customHeight="1">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row>
    <row r="211" spans="1:26" ht="11.25" customHeight="1">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row>
    <row r="212" spans="1:26" ht="11.25" customHeight="1">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row>
    <row r="213" spans="1:26" ht="11.25" customHeight="1">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row>
    <row r="214" spans="1:26" ht="11.25" customHeight="1">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row>
    <row r="215" spans="1:26" ht="11.25" customHeight="1">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row>
    <row r="216" spans="1:26" ht="11.25" customHeight="1">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row>
    <row r="217" spans="1:26" ht="11.25" customHeight="1">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row>
    <row r="218" spans="1:26" ht="11.25" customHeight="1">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row>
    <row r="219" spans="1:26" ht="11.25" customHeight="1">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row>
    <row r="220" spans="1:26" ht="11.25" customHeight="1">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Q2"/>
    <mergeCell ref="A3:Q3"/>
    <mergeCell ref="A4:Q4"/>
    <mergeCell ref="B6:C6"/>
    <mergeCell ref="D6:E6"/>
    <mergeCell ref="K6:L6"/>
    <mergeCell ref="N6:O6"/>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9CC00"/>
  </sheetPr>
  <dimension ref="A1:Z1000"/>
  <sheetViews>
    <sheetView showGridLines="0" workbookViewId="0">
      <pane xSplit="1" ySplit="8" topLeftCell="B9" activePane="bottomRight" state="frozen"/>
      <selection activeCell="E1" sqref="E1"/>
      <selection pane="topRight" activeCell="E1" sqref="E1"/>
      <selection pane="bottomLeft" activeCell="E1" sqref="E1"/>
      <selection pane="bottomRight" activeCell="E1" sqref="E1"/>
    </sheetView>
  </sheetViews>
  <sheetFormatPr defaultColWidth="14.44140625" defaultRowHeight="15" customHeight="1"/>
  <cols>
    <col min="1" max="1" width="16.21875" customWidth="1"/>
    <col min="2" max="5" width="4.44140625" customWidth="1"/>
    <col min="6" max="7" width="5" customWidth="1"/>
    <col min="8" max="8" width="6.77734375" customWidth="1"/>
    <col min="9" max="10" width="5.109375" customWidth="1"/>
    <col min="11" max="17" width="4.44140625" customWidth="1"/>
    <col min="18" max="18" width="4.77734375" customWidth="1"/>
    <col min="19" max="26" width="8" customWidth="1"/>
  </cols>
  <sheetData>
    <row r="1" spans="1:26" ht="15" customHeight="1">
      <c r="A1" s="553" t="s">
        <v>419</v>
      </c>
      <c r="B1" s="549"/>
      <c r="C1" s="549"/>
      <c r="D1" s="549"/>
      <c r="E1" s="549"/>
      <c r="F1" s="554" t="s">
        <v>573</v>
      </c>
      <c r="G1" s="549"/>
      <c r="H1" s="549"/>
      <c r="I1" s="549"/>
      <c r="J1" s="549"/>
      <c r="K1" s="549"/>
      <c r="L1" s="549"/>
      <c r="M1" s="549"/>
      <c r="N1" s="549"/>
      <c r="O1" s="549"/>
      <c r="P1" s="549"/>
      <c r="Q1" s="549"/>
      <c r="R1" s="549"/>
      <c r="S1" s="226"/>
      <c r="T1" s="226"/>
      <c r="U1" s="226"/>
      <c r="V1" s="226"/>
      <c r="W1" s="226"/>
      <c r="X1" s="226"/>
      <c r="Y1" s="226"/>
      <c r="Z1" s="226"/>
    </row>
    <row r="2" spans="1:26" ht="15" customHeight="1">
      <c r="A2" s="582" t="s">
        <v>390</v>
      </c>
      <c r="B2" s="561"/>
      <c r="C2" s="561"/>
      <c r="D2" s="561"/>
      <c r="E2" s="561"/>
      <c r="F2" s="561"/>
      <c r="G2" s="561"/>
      <c r="H2" s="561"/>
      <c r="I2" s="561"/>
      <c r="J2" s="561"/>
      <c r="K2" s="561"/>
      <c r="L2" s="561"/>
      <c r="M2" s="561"/>
      <c r="N2" s="561"/>
      <c r="O2" s="561"/>
      <c r="P2" s="561"/>
      <c r="Q2" s="561"/>
      <c r="R2" s="561"/>
      <c r="S2" s="226"/>
      <c r="T2" s="226"/>
      <c r="U2" s="226"/>
      <c r="V2" s="226"/>
      <c r="W2" s="226"/>
      <c r="X2" s="226"/>
      <c r="Y2" s="226"/>
      <c r="Z2" s="226"/>
    </row>
    <row r="3" spans="1:26" ht="15" customHeight="1">
      <c r="A3" s="582" t="s">
        <v>424</v>
      </c>
      <c r="B3" s="561"/>
      <c r="C3" s="561"/>
      <c r="D3" s="561"/>
      <c r="E3" s="561"/>
      <c r="F3" s="561"/>
      <c r="G3" s="561"/>
      <c r="H3" s="561"/>
      <c r="I3" s="561"/>
      <c r="J3" s="561"/>
      <c r="K3" s="561"/>
      <c r="L3" s="561"/>
      <c r="M3" s="561"/>
      <c r="N3" s="561"/>
      <c r="O3" s="561"/>
      <c r="P3" s="561"/>
      <c r="Q3" s="561"/>
      <c r="R3" s="561"/>
      <c r="S3" s="226"/>
      <c r="T3" s="226"/>
      <c r="U3" s="226"/>
      <c r="V3" s="226"/>
      <c r="W3" s="226"/>
      <c r="X3" s="226"/>
      <c r="Y3" s="226"/>
      <c r="Z3" s="226"/>
    </row>
    <row r="4" spans="1:26" ht="15" customHeight="1">
      <c r="A4" s="582" t="s">
        <v>425</v>
      </c>
      <c r="B4" s="561"/>
      <c r="C4" s="561"/>
      <c r="D4" s="561"/>
      <c r="E4" s="561"/>
      <c r="F4" s="561"/>
      <c r="G4" s="561"/>
      <c r="H4" s="561"/>
      <c r="I4" s="561"/>
      <c r="J4" s="561"/>
      <c r="K4" s="561"/>
      <c r="L4" s="561"/>
      <c r="M4" s="561"/>
      <c r="N4" s="561"/>
      <c r="O4" s="561"/>
      <c r="P4" s="561"/>
      <c r="Q4" s="561"/>
      <c r="R4" s="561"/>
      <c r="S4" s="226"/>
      <c r="T4" s="226"/>
      <c r="U4" s="226"/>
      <c r="V4" s="226"/>
      <c r="W4" s="226"/>
      <c r="X4" s="226"/>
      <c r="Y4" s="226"/>
      <c r="Z4" s="226"/>
    </row>
    <row r="5" spans="1:26" ht="11.25" customHeight="1">
      <c r="A5" s="226"/>
      <c r="B5" s="226"/>
      <c r="C5" s="226">
        <v>1</v>
      </c>
      <c r="D5" s="226">
        <v>2</v>
      </c>
      <c r="E5" s="226">
        <v>2</v>
      </c>
      <c r="F5" s="226">
        <v>1</v>
      </c>
      <c r="G5" s="226">
        <v>1</v>
      </c>
      <c r="H5" s="226">
        <v>1</v>
      </c>
      <c r="I5" s="226">
        <v>1</v>
      </c>
      <c r="J5" s="226">
        <v>1</v>
      </c>
      <c r="K5" s="226">
        <v>1</v>
      </c>
      <c r="L5" s="226">
        <v>1</v>
      </c>
      <c r="M5" s="226"/>
      <c r="N5" s="226">
        <v>2</v>
      </c>
      <c r="O5" s="226">
        <v>1</v>
      </c>
      <c r="P5" s="226">
        <v>1</v>
      </c>
      <c r="Q5" s="226">
        <v>1</v>
      </c>
      <c r="R5" s="226"/>
      <c r="S5" s="226"/>
      <c r="T5" s="226"/>
      <c r="U5" s="226"/>
      <c r="V5" s="226"/>
      <c r="W5" s="226"/>
      <c r="X5" s="226"/>
      <c r="Y5" s="226"/>
      <c r="Z5" s="226"/>
    </row>
    <row r="6" spans="1:26" ht="11.25" customHeight="1">
      <c r="A6" s="414" t="s">
        <v>333</v>
      </c>
      <c r="B6" s="585" t="s">
        <v>297</v>
      </c>
      <c r="C6" s="573"/>
      <c r="D6" s="394" t="s">
        <v>334</v>
      </c>
      <c r="E6" s="394" t="s">
        <v>335</v>
      </c>
      <c r="F6" s="415" t="s">
        <v>336</v>
      </c>
      <c r="G6" s="395" t="s">
        <v>426</v>
      </c>
      <c r="H6" s="395" t="s">
        <v>338</v>
      </c>
      <c r="I6" s="395" t="s">
        <v>339</v>
      </c>
      <c r="J6" s="395" t="s">
        <v>427</v>
      </c>
      <c r="K6" s="395" t="s">
        <v>300</v>
      </c>
      <c r="L6" s="395" t="s">
        <v>298</v>
      </c>
      <c r="M6" s="585" t="s">
        <v>341</v>
      </c>
      <c r="N6" s="573"/>
      <c r="O6" s="395" t="s">
        <v>299</v>
      </c>
      <c r="P6" s="395" t="s">
        <v>342</v>
      </c>
      <c r="Q6" s="395" t="s">
        <v>343</v>
      </c>
      <c r="R6" s="417" t="s">
        <v>183</v>
      </c>
      <c r="S6" s="226"/>
      <c r="T6" s="226"/>
      <c r="U6" s="226"/>
      <c r="V6" s="226"/>
      <c r="W6" s="226"/>
      <c r="X6" s="226"/>
      <c r="Y6" s="226"/>
      <c r="Z6" s="226"/>
    </row>
    <row r="7" spans="1:26" ht="11.25" customHeight="1">
      <c r="A7" s="418" t="s">
        <v>268</v>
      </c>
      <c r="B7" s="394" t="s">
        <v>428</v>
      </c>
      <c r="C7" s="395" t="s">
        <v>429</v>
      </c>
      <c r="D7" s="394" t="s">
        <v>430</v>
      </c>
      <c r="E7" s="394" t="s">
        <v>431</v>
      </c>
      <c r="F7" s="415" t="s">
        <v>432</v>
      </c>
      <c r="G7" s="395"/>
      <c r="H7" s="395" t="s">
        <v>433</v>
      </c>
      <c r="I7" s="395" t="s">
        <v>434</v>
      </c>
      <c r="J7" s="395"/>
      <c r="K7" s="395" t="s">
        <v>435</v>
      </c>
      <c r="L7" s="395" t="s">
        <v>436</v>
      </c>
      <c r="M7" s="394" t="s">
        <v>437</v>
      </c>
      <c r="N7" s="395" t="s">
        <v>438</v>
      </c>
      <c r="O7" s="395" t="s">
        <v>439</v>
      </c>
      <c r="P7" s="395" t="s">
        <v>440</v>
      </c>
      <c r="Q7" s="395" t="s">
        <v>441</v>
      </c>
      <c r="R7" s="420"/>
      <c r="S7" s="226"/>
      <c r="T7" s="226"/>
      <c r="U7" s="226"/>
      <c r="V7" s="226"/>
      <c r="W7" s="226"/>
      <c r="X7" s="226"/>
      <c r="Y7" s="226"/>
      <c r="Z7" s="226"/>
    </row>
    <row r="8" spans="1:26" ht="15.75" customHeight="1">
      <c r="A8" s="422" t="s">
        <v>380</v>
      </c>
      <c r="B8" s="428"/>
      <c r="C8" s="429"/>
      <c r="D8" s="428"/>
      <c r="E8" s="428"/>
      <c r="F8" s="430"/>
      <c r="G8" s="429"/>
      <c r="H8" s="429"/>
      <c r="I8" s="429"/>
      <c r="J8" s="429"/>
      <c r="K8" s="429"/>
      <c r="L8" s="429"/>
      <c r="M8" s="428"/>
      <c r="N8" s="429"/>
      <c r="O8" s="429"/>
      <c r="P8" s="429"/>
      <c r="Q8" s="429"/>
      <c r="R8" s="430"/>
      <c r="S8" s="226"/>
      <c r="T8" s="226"/>
      <c r="U8" s="226"/>
      <c r="V8" s="226"/>
      <c r="W8" s="226"/>
      <c r="X8" s="226"/>
      <c r="Y8" s="226"/>
      <c r="Z8" s="226"/>
    </row>
    <row r="9" spans="1:26" ht="11.25" customHeight="1">
      <c r="A9" s="228" t="s">
        <v>442</v>
      </c>
      <c r="B9" s="228"/>
      <c r="C9" s="400"/>
      <c r="D9" s="228"/>
      <c r="E9" s="228"/>
      <c r="F9" s="227"/>
      <c r="G9" s="400"/>
      <c r="H9" s="400"/>
      <c r="I9" s="400"/>
      <c r="J9" s="400"/>
      <c r="K9" s="400"/>
      <c r="L9" s="400"/>
      <c r="M9" s="228"/>
      <c r="N9" s="400"/>
      <c r="O9" s="400"/>
      <c r="P9" s="400"/>
      <c r="Q9" s="400"/>
      <c r="R9" s="227">
        <f t="shared" ref="R9:R11" si="0">SUM(B9:Q9)</f>
        <v>0</v>
      </c>
      <c r="S9" s="226"/>
      <c r="T9" s="226"/>
      <c r="U9" s="226"/>
      <c r="V9" s="226"/>
      <c r="W9" s="226"/>
      <c r="X9" s="226"/>
      <c r="Y9" s="226"/>
      <c r="Z9" s="226"/>
    </row>
    <row r="10" spans="1:26" ht="11.25" customHeight="1">
      <c r="A10" s="402" t="s">
        <v>443</v>
      </c>
      <c r="B10" s="402"/>
      <c r="C10" s="403"/>
      <c r="D10" s="402"/>
      <c r="E10" s="402"/>
      <c r="F10" s="401"/>
      <c r="G10" s="403"/>
      <c r="H10" s="403"/>
      <c r="I10" s="403"/>
      <c r="J10" s="403"/>
      <c r="K10" s="403"/>
      <c r="L10" s="403"/>
      <c r="M10" s="402"/>
      <c r="N10" s="403"/>
      <c r="O10" s="403"/>
      <c r="P10" s="403"/>
      <c r="Q10" s="403"/>
      <c r="R10" s="401">
        <f t="shared" si="0"/>
        <v>0</v>
      </c>
      <c r="S10" s="226"/>
      <c r="T10" s="226"/>
      <c r="U10" s="226"/>
      <c r="V10" s="226"/>
      <c r="W10" s="226"/>
      <c r="X10" s="226"/>
      <c r="Y10" s="226"/>
      <c r="Z10" s="226"/>
    </row>
    <row r="11" spans="1:26" ht="11.25" customHeight="1">
      <c r="A11" s="406" t="s">
        <v>183</v>
      </c>
      <c r="B11" s="406"/>
      <c r="C11" s="407">
        <f>SUM(B9:C10)</f>
        <v>0</v>
      </c>
      <c r="D11" s="406">
        <f t="shared" ref="D11:F11" si="1">SUM(D9:D10)</f>
        <v>0</v>
      </c>
      <c r="E11" s="406">
        <f t="shared" si="1"/>
        <v>0</v>
      </c>
      <c r="F11" s="405">
        <f t="shared" si="1"/>
        <v>0</v>
      </c>
      <c r="G11" s="407"/>
      <c r="H11" s="407">
        <f t="shared" ref="H11:I11" si="2">SUM(H9:H10)</f>
        <v>0</v>
      </c>
      <c r="I11" s="407">
        <f t="shared" si="2"/>
        <v>0</v>
      </c>
      <c r="J11" s="407"/>
      <c r="K11" s="407">
        <f t="shared" ref="K11:L11" si="3">SUM(K9:K10)</f>
        <v>0</v>
      </c>
      <c r="L11" s="407">
        <f t="shared" si="3"/>
        <v>0</v>
      </c>
      <c r="M11" s="406"/>
      <c r="N11" s="407">
        <f>SUM(M9:N10)</f>
        <v>0</v>
      </c>
      <c r="O11" s="407">
        <f t="shared" ref="O11:Q11" si="4">SUM(O9:O10)</f>
        <v>0</v>
      </c>
      <c r="P11" s="407">
        <f t="shared" si="4"/>
        <v>0</v>
      </c>
      <c r="Q11" s="407">
        <f t="shared" si="4"/>
        <v>0</v>
      </c>
      <c r="R11" s="405">
        <f t="shared" si="0"/>
        <v>0</v>
      </c>
      <c r="S11" s="226"/>
      <c r="T11" s="226"/>
      <c r="U11" s="226"/>
      <c r="V11" s="226"/>
      <c r="W11" s="226"/>
      <c r="X11" s="226"/>
      <c r="Y11" s="226"/>
      <c r="Z11" s="226"/>
    </row>
    <row r="12" spans="1:26" ht="11.25" customHeight="1">
      <c r="A12" s="226"/>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row>
    <row r="13" spans="1:26" ht="11.25" customHeight="1">
      <c r="A13" s="226"/>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row>
    <row r="14" spans="1:26" ht="11.25" customHeight="1">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row>
    <row r="15" spans="1:26" ht="11.25" customHeight="1">
      <c r="A15" s="226"/>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row>
    <row r="16" spans="1:26" ht="11.25" customHeight="1">
      <c r="A16" s="226"/>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row>
    <row r="17" spans="1:26" ht="11.25" customHeight="1">
      <c r="A17" s="226"/>
      <c r="B17" s="226"/>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row>
    <row r="18" spans="1:26" ht="11.25" customHeight="1">
      <c r="A18" s="226"/>
      <c r="B18" s="226"/>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row>
    <row r="19" spans="1:26" ht="11.25" customHeight="1">
      <c r="A19" s="226"/>
      <c r="B19" s="226"/>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226"/>
    </row>
    <row r="20" spans="1:26" ht="11.25" customHeight="1">
      <c r="A20" s="226"/>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row>
    <row r="21" spans="1:26" ht="11.25" customHeight="1">
      <c r="A21" s="226"/>
      <c r="B21" s="226"/>
      <c r="C21" s="226"/>
      <c r="D21" s="226"/>
      <c r="E21" s="226"/>
      <c r="F21" s="226"/>
      <c r="G21" s="226"/>
      <c r="H21" s="226"/>
      <c r="I21" s="226"/>
      <c r="J21" s="226"/>
      <c r="K21" s="226"/>
      <c r="L21" s="226"/>
      <c r="M21" s="226"/>
      <c r="N21" s="226"/>
      <c r="O21" s="226"/>
      <c r="P21" s="226"/>
      <c r="Q21" s="226"/>
      <c r="R21" s="226"/>
      <c r="S21" s="226"/>
      <c r="T21" s="226"/>
      <c r="U21" s="226"/>
      <c r="V21" s="226"/>
      <c r="W21" s="226"/>
      <c r="X21" s="226"/>
      <c r="Y21" s="226"/>
      <c r="Z21" s="226"/>
    </row>
    <row r="22" spans="1:26" ht="11.25" customHeight="1">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row>
    <row r="23" spans="1:26" ht="11.25" customHeight="1">
      <c r="A23" s="226"/>
      <c r="B23" s="226"/>
      <c r="C23" s="226"/>
      <c r="D23" s="226"/>
      <c r="E23" s="226"/>
      <c r="F23" s="226"/>
      <c r="G23" s="226"/>
      <c r="H23" s="226"/>
      <c r="I23" s="226"/>
      <c r="J23" s="226"/>
      <c r="K23" s="226"/>
      <c r="L23" s="226"/>
      <c r="M23" s="226"/>
      <c r="N23" s="226"/>
      <c r="O23" s="226"/>
      <c r="P23" s="226"/>
      <c r="Q23" s="226"/>
      <c r="R23" s="226"/>
      <c r="S23" s="226"/>
      <c r="T23" s="226"/>
      <c r="U23" s="226"/>
      <c r="V23" s="226"/>
      <c r="W23" s="226"/>
      <c r="X23" s="226"/>
      <c r="Y23" s="226"/>
      <c r="Z23" s="226"/>
    </row>
    <row r="24" spans="1:26" ht="11.25" customHeight="1">
      <c r="A24" s="226"/>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row>
    <row r="25" spans="1:26" ht="11.25" customHeight="1">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row>
    <row r="26" spans="1:26" ht="11.25" customHeight="1">
      <c r="A26" s="226"/>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row>
    <row r="27" spans="1:26" ht="11.25" customHeight="1">
      <c r="A27" s="226"/>
      <c r="B27" s="226"/>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row>
    <row r="28" spans="1:26" ht="11.25" customHeigh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row>
    <row r="29" spans="1:26" ht="11.25" customHeight="1">
      <c r="A29" s="22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row>
    <row r="30" spans="1:26" ht="11.25" customHeight="1">
      <c r="A30" s="226"/>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row>
    <row r="31" spans="1:26" ht="11.25" customHeight="1">
      <c r="A31" s="226"/>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row>
    <row r="32" spans="1:26" ht="11.25" customHeight="1">
      <c r="A32" s="226"/>
      <c r="B32" s="226"/>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row>
    <row r="33" spans="1:26" ht="11.25" customHeight="1">
      <c r="A33" s="226"/>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row>
    <row r="34" spans="1:26" ht="11.25" customHeight="1">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row>
    <row r="35" spans="1:26" ht="11.25" customHeight="1">
      <c r="A35" s="226"/>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row>
    <row r="36" spans="1:26" ht="11.25" customHeight="1">
      <c r="A36" s="226"/>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row>
    <row r="37" spans="1:26" ht="11.25" customHeight="1">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row>
    <row r="38" spans="1:26" ht="11.2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row>
    <row r="39" spans="1:26" ht="11.25" customHeight="1">
      <c r="A39" s="226"/>
      <c r="B39" s="226"/>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row>
    <row r="40" spans="1:26" ht="11.2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row>
    <row r="41" spans="1:26" ht="11.25" customHeight="1">
      <c r="A41" s="226"/>
      <c r="B41" s="226"/>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row>
    <row r="42" spans="1:26" ht="11.2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row>
    <row r="43" spans="1:26" ht="11.25" customHeight="1">
      <c r="A43" s="226"/>
      <c r="B43" s="226"/>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row>
    <row r="44" spans="1:26" ht="11.2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row>
    <row r="45" spans="1:26" ht="11.25" customHeight="1">
      <c r="A45" s="226"/>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row>
    <row r="46" spans="1:26" ht="11.25" customHeight="1">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row>
    <row r="47" spans="1:26" ht="11.25" customHeight="1">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row>
    <row r="48" spans="1:26" ht="11.25" customHeight="1">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row>
    <row r="49" spans="1:26" ht="11.2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row>
    <row r="50" spans="1:26" ht="11.25" customHeight="1">
      <c r="A50" s="226"/>
      <c r="B50" s="226"/>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row>
    <row r="51" spans="1:26" ht="11.25" customHeight="1">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row>
    <row r="52" spans="1:26" ht="11.25" customHeight="1">
      <c r="A52" s="226"/>
      <c r="B52" s="226"/>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row>
    <row r="53" spans="1:26" ht="11.25" customHeight="1">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row>
    <row r="54" spans="1:26" ht="11.25" customHeight="1">
      <c r="A54" s="226"/>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row>
    <row r="55" spans="1:26" ht="11.25" customHeight="1">
      <c r="A55" s="226"/>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row>
    <row r="56" spans="1:26" ht="11.25" customHeight="1">
      <c r="A56" s="226"/>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row>
    <row r="57" spans="1:26" ht="11.25" customHeight="1">
      <c r="A57" s="226"/>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row>
    <row r="58" spans="1:26" ht="11.25" customHeight="1">
      <c r="A58" s="226"/>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row>
    <row r="59" spans="1:26" ht="11.25" customHeight="1">
      <c r="A59" s="226"/>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row>
    <row r="60" spans="1:26" ht="11.25" customHeight="1">
      <c r="A60" s="226"/>
      <c r="B60" s="226"/>
      <c r="C60" s="226"/>
      <c r="D60" s="226"/>
      <c r="E60" s="226"/>
      <c r="F60" s="226"/>
      <c r="G60" s="226"/>
      <c r="H60" s="226"/>
      <c r="I60" s="226"/>
      <c r="J60" s="226"/>
      <c r="K60" s="226"/>
      <c r="L60" s="226"/>
      <c r="M60" s="226"/>
      <c r="N60" s="226"/>
      <c r="O60" s="226"/>
      <c r="P60" s="226"/>
      <c r="Q60" s="226"/>
      <c r="R60" s="226"/>
      <c r="S60" s="226"/>
      <c r="T60" s="226"/>
      <c r="U60" s="226"/>
      <c r="V60" s="226"/>
      <c r="W60" s="226"/>
      <c r="X60" s="226"/>
      <c r="Y60" s="226"/>
      <c r="Z60" s="226"/>
    </row>
    <row r="61" spans="1:26" ht="11.25" customHeight="1">
      <c r="A61" s="226"/>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row>
    <row r="62" spans="1:26" ht="11.25" customHeight="1">
      <c r="A62" s="226"/>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row>
    <row r="63" spans="1:26" ht="11.25" customHeight="1">
      <c r="A63" s="226"/>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row>
    <row r="64" spans="1:26" ht="11.25" customHeight="1">
      <c r="A64" s="226"/>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row>
    <row r="65" spans="1:26" ht="11.2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row>
    <row r="66" spans="1:26" ht="11.25" customHeight="1">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row>
    <row r="67" spans="1:26" ht="11.25" customHeight="1">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row>
    <row r="68" spans="1:26" ht="11.25" customHeight="1">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row>
    <row r="69" spans="1:26" ht="11.25" customHeight="1">
      <c r="A69" s="226"/>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row>
    <row r="70" spans="1:26" ht="11.25" customHeight="1">
      <c r="A70" s="226"/>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row>
    <row r="71" spans="1:26" ht="11.25" customHeight="1">
      <c r="A71" s="226"/>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row>
    <row r="72" spans="1:26" ht="11.25" customHeight="1">
      <c r="A72" s="226"/>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row>
    <row r="73" spans="1:26" ht="11.25" customHeight="1">
      <c r="A73" s="226"/>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row>
    <row r="74" spans="1:26" ht="11.25" customHeight="1">
      <c r="A74" s="226"/>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row>
    <row r="75" spans="1:26" ht="11.25" customHeight="1">
      <c r="A75" s="226"/>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row>
    <row r="76" spans="1:26" ht="11.25" customHeight="1">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row>
    <row r="77" spans="1:26" ht="11.25" customHeight="1">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row>
    <row r="78" spans="1:26" ht="11.25" customHeight="1">
      <c r="A78" s="226"/>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row>
    <row r="79" spans="1:26" ht="11.25" customHeight="1">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row>
    <row r="80" spans="1:26" ht="11.25" customHeight="1">
      <c r="A80" s="226"/>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row>
    <row r="81" spans="1:26" ht="11.25" customHeight="1">
      <c r="A81" s="226"/>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row>
    <row r="82" spans="1:26" ht="11.25" customHeight="1">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row>
    <row r="83" spans="1:26" ht="11.25" customHeight="1">
      <c r="A83" s="226"/>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row>
    <row r="84" spans="1:26" ht="11.25" customHeight="1">
      <c r="A84" s="226"/>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row>
    <row r="85" spans="1:26" ht="11.25" customHeight="1">
      <c r="A85" s="226"/>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row>
    <row r="86" spans="1:26" ht="11.25" customHeight="1">
      <c r="A86" s="226"/>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row>
    <row r="87" spans="1:26" ht="11.25" customHeight="1">
      <c r="A87" s="226"/>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row>
    <row r="88" spans="1:26" ht="11.25" customHeight="1">
      <c r="A88" s="226"/>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row>
    <row r="89" spans="1:26" ht="11.25" customHeight="1">
      <c r="A89" s="226"/>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row>
    <row r="90" spans="1:26" ht="11.25" customHeight="1">
      <c r="A90" s="226"/>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row>
    <row r="91" spans="1:26" ht="11.25" customHeight="1">
      <c r="A91" s="226"/>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row>
    <row r="92" spans="1:26" ht="11.25" customHeight="1">
      <c r="A92" s="22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row>
    <row r="93" spans="1:26" ht="11.25" customHeight="1">
      <c r="A93" s="226"/>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row>
    <row r="94" spans="1:26" ht="11.25" customHeight="1">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row>
    <row r="95" spans="1:26" ht="11.25" customHeight="1">
      <c r="A95" s="226"/>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row>
    <row r="96" spans="1:26" ht="11.25" customHeight="1">
      <c r="A96" s="226"/>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row>
    <row r="97" spans="1:26" ht="11.25" customHeight="1">
      <c r="A97" s="226"/>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row>
    <row r="98" spans="1:26" ht="11.25" customHeight="1">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row>
    <row r="99" spans="1:26" ht="11.25" customHeight="1">
      <c r="A99" s="226"/>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row>
    <row r="100" spans="1:26" ht="11.25" customHeight="1">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row>
    <row r="101" spans="1:26" ht="11.25" customHeight="1">
      <c r="A101" s="226"/>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row>
    <row r="102" spans="1:26" ht="11.25" customHeight="1">
      <c r="A102" s="22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row>
    <row r="103" spans="1:26" ht="11.25" customHeight="1">
      <c r="A103" s="226"/>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row>
    <row r="104" spans="1:26" ht="11.25" customHeight="1">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row>
    <row r="105" spans="1:26" ht="11.25" customHeight="1">
      <c r="A105" s="226"/>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row>
    <row r="106" spans="1:26" ht="11.25" customHeight="1">
      <c r="A106" s="22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row>
    <row r="107" spans="1:26" ht="11.25" customHeight="1">
      <c r="A107" s="226"/>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row>
    <row r="108" spans="1:26" ht="11.25" customHeight="1">
      <c r="A108" s="22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row>
    <row r="109" spans="1:26" ht="11.25" customHeight="1">
      <c r="A109" s="226"/>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row>
    <row r="110" spans="1:26" ht="11.25" customHeight="1">
      <c r="A110" s="22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row>
    <row r="111" spans="1:26" ht="11.25" customHeight="1">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row>
    <row r="112" spans="1:26" ht="11.25" customHeight="1">
      <c r="A112" s="226"/>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row>
    <row r="113" spans="1:26" ht="11.25" customHeight="1">
      <c r="A113" s="226"/>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row>
    <row r="114" spans="1:26" ht="11.25" customHeight="1">
      <c r="A114" s="226"/>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row>
    <row r="115" spans="1:26" ht="11.25" customHeight="1">
      <c r="A115" s="226"/>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row>
    <row r="116" spans="1:26" ht="11.25" customHeight="1">
      <c r="A116" s="226"/>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row>
    <row r="117" spans="1:26" ht="11.25" customHeight="1">
      <c r="A117" s="226"/>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row>
    <row r="118" spans="1:26" ht="11.25" customHeight="1">
      <c r="A118" s="226"/>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row>
    <row r="119" spans="1:26" ht="11.25" customHeight="1">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row>
    <row r="120" spans="1:26" ht="11.25" customHeight="1">
      <c r="A120" s="226"/>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row>
    <row r="121" spans="1:26" ht="11.25" customHeight="1">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row>
    <row r="122" spans="1:26" ht="11.25" customHeight="1">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row>
    <row r="123" spans="1:26" ht="11.25" customHeight="1">
      <c r="A123" s="226"/>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row>
    <row r="124" spans="1:26" ht="11.25" customHeight="1">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row>
    <row r="125" spans="1:26" ht="11.25" customHeight="1">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row>
    <row r="126" spans="1:26" ht="11.25" customHeight="1">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row>
    <row r="127" spans="1:26" ht="11.25" customHeight="1">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row>
    <row r="128" spans="1:26" ht="11.25" customHeight="1">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row>
    <row r="129" spans="1:26" ht="11.25" customHeight="1">
      <c r="A129" s="22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row>
    <row r="130" spans="1:26" ht="11.25" customHeight="1">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row>
    <row r="131" spans="1:26" ht="11.25" customHeight="1">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row>
    <row r="132" spans="1:26" ht="11.25" customHeight="1">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row>
    <row r="133" spans="1:26" ht="11.25" customHeight="1">
      <c r="A133" s="226"/>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row>
    <row r="134" spans="1:26" ht="11.25" customHeight="1">
      <c r="A134" s="22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row>
    <row r="135" spans="1:26" ht="11.25" customHeight="1">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row>
    <row r="136" spans="1:26" ht="11.25" customHeight="1">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row>
    <row r="137" spans="1:26" ht="11.25" customHeight="1">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row>
    <row r="138" spans="1:26" ht="11.25" customHeight="1">
      <c r="A138" s="226"/>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row>
    <row r="139" spans="1:26" ht="11.25" customHeight="1">
      <c r="A139" s="22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row>
    <row r="140" spans="1:26" ht="11.25" customHeight="1">
      <c r="A140" s="226"/>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row>
    <row r="141" spans="1:26" ht="11.25" customHeight="1">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row>
    <row r="142" spans="1:26" ht="11.25" customHeight="1">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row>
    <row r="143" spans="1:26" ht="11.25" customHeight="1">
      <c r="A143" s="226"/>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row>
    <row r="144" spans="1:26" ht="11.25" customHeight="1">
      <c r="A144" s="226"/>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row>
    <row r="145" spans="1:26" ht="11.25" customHeight="1">
      <c r="A145" s="226"/>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row>
    <row r="146" spans="1:26" ht="11.25" customHeight="1">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row>
    <row r="147" spans="1:26" ht="11.25" customHeight="1">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row>
    <row r="148" spans="1:26" ht="11.25" customHeight="1">
      <c r="A148" s="226"/>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row>
    <row r="149" spans="1:26" ht="11.25" customHeight="1">
      <c r="A149" s="226"/>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row>
    <row r="150" spans="1:26" ht="11.25" customHeight="1">
      <c r="A150" s="226"/>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row>
    <row r="151" spans="1:26" ht="11.25" customHeight="1">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row>
    <row r="152" spans="1:26" ht="11.25" customHeight="1">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row>
    <row r="153" spans="1:26" ht="11.25" customHeight="1">
      <c r="A153" s="226"/>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row>
    <row r="154" spans="1:26" ht="11.25" customHeight="1">
      <c r="A154" s="226"/>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row>
    <row r="155" spans="1:26" ht="11.25" customHeight="1">
      <c r="A155" s="226"/>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row>
    <row r="156" spans="1:26" ht="11.25" customHeight="1">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row>
    <row r="157" spans="1:26" ht="11.25" customHeight="1">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row>
    <row r="158" spans="1:26" ht="11.25" customHeight="1">
      <c r="A158" s="226"/>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row>
    <row r="159" spans="1:26" ht="11.25" customHeight="1">
      <c r="A159" s="226"/>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row>
    <row r="160" spans="1:26" ht="11.25" customHeight="1">
      <c r="A160" s="226"/>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row>
    <row r="161" spans="1:26" ht="11.25" customHeight="1">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row>
    <row r="162" spans="1:26" ht="11.25" customHeight="1">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row>
    <row r="163" spans="1:26" ht="11.25" customHeight="1">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row>
    <row r="164" spans="1:26" ht="11.25" customHeight="1">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row>
    <row r="165" spans="1:26" ht="11.25" customHeight="1">
      <c r="A165" s="226"/>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row>
    <row r="166" spans="1:26" ht="11.25" customHeight="1">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row>
    <row r="167" spans="1:26" ht="11.25" customHeight="1">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row>
    <row r="168" spans="1:26" ht="11.25" customHeight="1">
      <c r="A168" s="226"/>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row>
    <row r="169" spans="1:26" ht="11.25" customHeight="1">
      <c r="A169" s="226"/>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row>
    <row r="170" spans="1:26" ht="11.25" customHeight="1">
      <c r="A170" s="226"/>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row>
    <row r="171" spans="1:26" ht="11.25" customHeight="1">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row>
    <row r="172" spans="1:26" ht="11.25" customHeight="1">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row>
    <row r="173" spans="1:26" ht="11.25" customHeight="1">
      <c r="A173" s="226"/>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row>
    <row r="174" spans="1:26" ht="11.25" customHeight="1">
      <c r="A174" s="226"/>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row>
    <row r="175" spans="1:26" ht="11.25" customHeight="1">
      <c r="A175" s="226"/>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row>
    <row r="176" spans="1:26" ht="11.25" customHeight="1">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row>
    <row r="177" spans="1:26" ht="11.25" customHeight="1">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row>
    <row r="178" spans="1:26" ht="11.25" customHeight="1">
      <c r="A178" s="226"/>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row>
    <row r="179" spans="1:26" ht="11.25" customHeight="1">
      <c r="A179" s="226"/>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row>
    <row r="180" spans="1:26" ht="11.25" customHeight="1">
      <c r="A180" s="226"/>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row>
    <row r="181" spans="1:26" ht="11.25" customHeight="1">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row>
    <row r="182" spans="1:26" ht="11.25" customHeight="1">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row>
    <row r="183" spans="1:26" ht="11.25" customHeight="1">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row>
    <row r="184" spans="1:26" ht="11.25" customHeight="1">
      <c r="A184" s="226"/>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row>
    <row r="185" spans="1:26" ht="11.25" customHeight="1">
      <c r="A185" s="226"/>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row>
    <row r="186" spans="1:26" ht="11.25" customHeight="1">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row>
    <row r="187" spans="1:26" ht="11.25" customHeight="1">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row>
    <row r="188" spans="1:26" ht="11.25" customHeight="1">
      <c r="A188" s="226"/>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row>
    <row r="189" spans="1:26" ht="11.25" customHeight="1">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row>
    <row r="190" spans="1:26" ht="11.25" customHeight="1">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row>
    <row r="191" spans="1:26" ht="11.25" customHeight="1">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row>
    <row r="192" spans="1:26" ht="11.25" customHeight="1">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row>
    <row r="193" spans="1:26" ht="11.25" customHeight="1">
      <c r="A193" s="226"/>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row>
    <row r="194" spans="1:26" ht="11.25" customHeight="1">
      <c r="A194" s="22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row>
    <row r="195" spans="1:26" ht="11.25" customHeight="1">
      <c r="A195" s="226"/>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row>
    <row r="196" spans="1:26" ht="11.25" customHeight="1">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row>
    <row r="197" spans="1:26" ht="11.25" customHeight="1">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row>
    <row r="198" spans="1:26" ht="11.25" customHeight="1">
      <c r="A198" s="226"/>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row>
    <row r="199" spans="1:26" ht="11.25" customHeight="1">
      <c r="A199" s="226"/>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row>
    <row r="200" spans="1:26" ht="11.25" customHeight="1">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row>
    <row r="201" spans="1:26" ht="11.25" customHeight="1">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row>
    <row r="202" spans="1:26" ht="11.25" customHeight="1">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row>
    <row r="203" spans="1:26" ht="11.25" customHeight="1">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row>
    <row r="204" spans="1:26" ht="11.25" customHeight="1">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row>
    <row r="205" spans="1:26" ht="11.25" customHeight="1">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row>
    <row r="206" spans="1:26" ht="11.25" customHeight="1">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row>
    <row r="207" spans="1:26" ht="11.25" customHeight="1">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row>
    <row r="208" spans="1:26" ht="11.25" customHeight="1">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row>
    <row r="209" spans="1:26" ht="11.25" customHeight="1">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row>
    <row r="210" spans="1:26" ht="11.25" customHeight="1">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row>
    <row r="211" spans="1:26" ht="11.25" customHeight="1">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row>
    <row r="212" spans="1:26" ht="11.25" customHeight="1">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row>
    <row r="213" spans="1:26" ht="11.25" customHeight="1">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row>
    <row r="214" spans="1:26" ht="11.25" customHeight="1">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row>
    <row r="215" spans="1:26" ht="11.25" customHeight="1">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row>
    <row r="216" spans="1:26" ht="11.25" customHeight="1">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row>
    <row r="217" spans="1:26" ht="11.25" customHeight="1">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row>
    <row r="218" spans="1:26" ht="11.25" customHeight="1">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row>
    <row r="219" spans="1:26" ht="11.25" customHeight="1">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row>
    <row r="220" spans="1:26" ht="11.25" customHeight="1">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R2"/>
    <mergeCell ref="A3:R3"/>
    <mergeCell ref="A4:R4"/>
    <mergeCell ref="B6:C6"/>
    <mergeCell ref="M6:N6"/>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ySplit="4" topLeftCell="A5" activePane="bottomLeft" state="frozen"/>
      <selection pane="bottomLeft" activeCell="B6" sqref="B6"/>
    </sheetView>
  </sheetViews>
  <sheetFormatPr defaultColWidth="14.44140625" defaultRowHeight="15" customHeight="1"/>
  <cols>
    <col min="1" max="1" width="8" customWidth="1"/>
    <col min="2" max="2" width="37.77734375" customWidth="1"/>
    <col min="3" max="3" width="54.21875" customWidth="1"/>
    <col min="4" max="6" width="10.21875" customWidth="1"/>
    <col min="7" max="26" width="8" customWidth="1"/>
  </cols>
  <sheetData>
    <row r="1" spans="1:26" ht="14.25" customHeight="1">
      <c r="A1" s="560" t="s">
        <v>71</v>
      </c>
      <c r="B1" s="561"/>
      <c r="C1" s="561"/>
      <c r="D1" s="561"/>
      <c r="E1" s="561"/>
      <c r="F1" s="561"/>
      <c r="G1" s="1"/>
      <c r="H1" s="1"/>
      <c r="I1" s="1"/>
      <c r="J1" s="1"/>
      <c r="K1" s="1"/>
      <c r="L1" s="1"/>
      <c r="M1" s="1"/>
      <c r="N1" s="1"/>
      <c r="O1" s="1"/>
      <c r="P1" s="1"/>
      <c r="Q1" s="1"/>
      <c r="R1" s="1"/>
      <c r="S1" s="1"/>
      <c r="T1" s="1"/>
      <c r="U1" s="1"/>
      <c r="V1" s="1"/>
      <c r="W1" s="1"/>
      <c r="X1" s="1"/>
      <c r="Y1" s="1"/>
      <c r="Z1" s="1"/>
    </row>
    <row r="2" spans="1:26" ht="14.25" customHeight="1">
      <c r="A2" s="560" t="s">
        <v>72</v>
      </c>
      <c r="B2" s="561"/>
      <c r="C2" s="561"/>
      <c r="D2" s="561"/>
      <c r="E2" s="561"/>
      <c r="F2" s="561"/>
      <c r="G2" s="1"/>
      <c r="H2" s="1"/>
      <c r="I2" s="1"/>
      <c r="J2" s="1"/>
      <c r="K2" s="1"/>
      <c r="L2" s="1"/>
      <c r="M2" s="1"/>
      <c r="N2" s="1"/>
      <c r="O2" s="1"/>
      <c r="P2" s="1"/>
      <c r="Q2" s="1"/>
      <c r="R2" s="1"/>
      <c r="S2" s="1"/>
      <c r="T2" s="1"/>
      <c r="U2" s="1"/>
      <c r="V2" s="1"/>
      <c r="W2" s="1"/>
      <c r="X2" s="1"/>
      <c r="Y2" s="1"/>
      <c r="Z2" s="1"/>
    </row>
    <row r="3" spans="1:26" ht="12" customHeight="1">
      <c r="A3" s="1"/>
      <c r="B3" s="1"/>
      <c r="C3" s="1"/>
      <c r="D3" s="1"/>
      <c r="E3" s="1"/>
      <c r="F3" s="1"/>
      <c r="G3" s="1"/>
      <c r="H3" s="1"/>
      <c r="I3" s="1"/>
      <c r="J3" s="1"/>
      <c r="K3" s="1"/>
      <c r="L3" s="1"/>
      <c r="M3" s="1"/>
      <c r="N3" s="1"/>
      <c r="O3" s="1"/>
      <c r="P3" s="1"/>
      <c r="Q3" s="1"/>
      <c r="R3" s="1"/>
      <c r="S3" s="1"/>
      <c r="T3" s="1"/>
      <c r="U3" s="1"/>
      <c r="V3" s="1"/>
      <c r="W3" s="1"/>
      <c r="X3" s="1"/>
      <c r="Y3" s="1"/>
      <c r="Z3" s="1"/>
    </row>
    <row r="4" spans="1:26" ht="12" customHeight="1">
      <c r="A4" s="26" t="s">
        <v>73</v>
      </c>
      <c r="B4" s="26" t="s">
        <v>74</v>
      </c>
      <c r="C4" s="26" t="s">
        <v>75</v>
      </c>
      <c r="D4" s="26" t="s">
        <v>76</v>
      </c>
      <c r="E4" s="26" t="s">
        <v>77</v>
      </c>
      <c r="F4" s="26" t="s">
        <v>78</v>
      </c>
      <c r="G4" s="1"/>
      <c r="H4" s="1"/>
      <c r="I4" s="1"/>
      <c r="J4" s="1"/>
      <c r="K4" s="1"/>
      <c r="L4" s="1"/>
      <c r="M4" s="1"/>
      <c r="N4" s="1"/>
      <c r="O4" s="1"/>
      <c r="P4" s="1"/>
      <c r="Q4" s="1"/>
      <c r="R4" s="1"/>
      <c r="S4" s="1"/>
      <c r="T4" s="1"/>
      <c r="U4" s="1"/>
      <c r="V4" s="1"/>
      <c r="W4" s="1"/>
      <c r="X4" s="1"/>
      <c r="Y4" s="1"/>
      <c r="Z4" s="1"/>
    </row>
    <row r="5" spans="1:26" ht="12" customHeight="1">
      <c r="A5" s="27" t="s">
        <v>79</v>
      </c>
      <c r="B5" s="27" t="s">
        <v>80</v>
      </c>
      <c r="C5" s="28" t="s">
        <v>81</v>
      </c>
      <c r="D5" s="6">
        <v>2</v>
      </c>
      <c r="E5" s="28" t="s">
        <v>82</v>
      </c>
      <c r="F5" s="29" t="s">
        <v>83</v>
      </c>
      <c r="G5" s="1"/>
      <c r="H5" s="1"/>
      <c r="I5" s="1"/>
      <c r="J5" s="1"/>
      <c r="K5" s="1"/>
      <c r="L5" s="1"/>
      <c r="M5" s="1"/>
      <c r="N5" s="1"/>
      <c r="O5" s="1"/>
      <c r="P5" s="1"/>
      <c r="Q5" s="1"/>
      <c r="R5" s="1"/>
      <c r="S5" s="1"/>
      <c r="T5" s="1"/>
      <c r="U5" s="1"/>
      <c r="V5" s="1"/>
      <c r="W5" s="1"/>
      <c r="X5" s="1"/>
      <c r="Y5" s="1"/>
      <c r="Z5" s="1"/>
    </row>
    <row r="6" spans="1:26" ht="12" customHeight="1">
      <c r="A6" s="28" t="s">
        <v>84</v>
      </c>
      <c r="B6" s="30" t="s">
        <v>85</v>
      </c>
      <c r="C6" s="30" t="s">
        <v>86</v>
      </c>
      <c r="D6" s="31">
        <v>2</v>
      </c>
      <c r="E6" s="30" t="s">
        <v>87</v>
      </c>
      <c r="F6" s="32" t="s">
        <v>88</v>
      </c>
      <c r="G6" s="1"/>
      <c r="H6" s="1"/>
      <c r="I6" s="1"/>
      <c r="J6" s="1"/>
      <c r="K6" s="1"/>
      <c r="L6" s="1"/>
      <c r="M6" s="1"/>
      <c r="N6" s="1"/>
      <c r="O6" s="1"/>
      <c r="P6" s="1"/>
      <c r="Q6" s="1"/>
      <c r="R6" s="1"/>
      <c r="S6" s="1"/>
      <c r="T6" s="1"/>
      <c r="U6" s="1"/>
      <c r="V6" s="1"/>
      <c r="W6" s="1"/>
      <c r="X6" s="1"/>
      <c r="Y6" s="1"/>
      <c r="Z6" s="1"/>
    </row>
    <row r="7" spans="1:26" ht="12" customHeight="1">
      <c r="A7" s="28"/>
      <c r="B7" s="30"/>
      <c r="C7" s="30" t="s">
        <v>89</v>
      </c>
      <c r="D7" s="31"/>
      <c r="E7" s="30"/>
      <c r="F7" s="32"/>
      <c r="G7" s="1"/>
      <c r="H7" s="1"/>
      <c r="I7" s="1"/>
      <c r="J7" s="1"/>
      <c r="K7" s="1"/>
      <c r="L7" s="1"/>
      <c r="M7" s="1"/>
      <c r="N7" s="1"/>
      <c r="O7" s="1"/>
      <c r="P7" s="1"/>
      <c r="Q7" s="1"/>
      <c r="R7" s="1"/>
      <c r="S7" s="1"/>
      <c r="T7" s="1"/>
      <c r="U7" s="1"/>
      <c r="V7" s="1"/>
      <c r="W7" s="1"/>
      <c r="X7" s="1"/>
      <c r="Y7" s="1"/>
      <c r="Z7" s="1"/>
    </row>
    <row r="8" spans="1:26" ht="12" customHeight="1">
      <c r="A8" s="28"/>
      <c r="B8" s="30"/>
      <c r="C8" s="30" t="s">
        <v>90</v>
      </c>
      <c r="D8" s="31"/>
      <c r="E8" s="30"/>
      <c r="F8" s="32"/>
      <c r="G8" s="1"/>
      <c r="H8" s="1"/>
      <c r="I8" s="1"/>
      <c r="J8" s="1"/>
      <c r="K8" s="1"/>
      <c r="L8" s="1"/>
      <c r="M8" s="1"/>
      <c r="N8" s="1"/>
      <c r="O8" s="1"/>
      <c r="P8" s="1"/>
      <c r="Q8" s="1"/>
      <c r="R8" s="1"/>
      <c r="S8" s="1"/>
      <c r="T8" s="1"/>
      <c r="U8" s="1"/>
      <c r="V8" s="1"/>
      <c r="W8" s="1"/>
      <c r="X8" s="1"/>
      <c r="Y8" s="1"/>
      <c r="Z8" s="1"/>
    </row>
    <row r="9" spans="1:26" ht="12" customHeight="1">
      <c r="A9" s="28"/>
      <c r="B9" s="30"/>
      <c r="C9" s="30" t="s">
        <v>91</v>
      </c>
      <c r="D9" s="31"/>
      <c r="E9" s="30"/>
      <c r="F9" s="32"/>
      <c r="G9" s="1"/>
      <c r="H9" s="1"/>
      <c r="I9" s="1"/>
      <c r="J9" s="1"/>
      <c r="K9" s="1"/>
      <c r="L9" s="1"/>
      <c r="M9" s="1"/>
      <c r="N9" s="1"/>
      <c r="O9" s="1"/>
      <c r="P9" s="1"/>
      <c r="Q9" s="1"/>
      <c r="R9" s="1"/>
      <c r="S9" s="1"/>
      <c r="T9" s="1"/>
      <c r="U9" s="1"/>
      <c r="V9" s="1"/>
      <c r="W9" s="1"/>
      <c r="X9" s="1"/>
      <c r="Y9" s="1"/>
      <c r="Z9" s="1"/>
    </row>
    <row r="10" spans="1:26" ht="12" customHeight="1">
      <c r="A10" s="28"/>
      <c r="B10" s="30"/>
      <c r="C10" s="30" t="s">
        <v>92</v>
      </c>
      <c r="D10" s="31"/>
      <c r="E10" s="30"/>
      <c r="F10" s="32"/>
      <c r="G10" s="1"/>
      <c r="H10" s="1"/>
      <c r="I10" s="1"/>
      <c r="J10" s="1"/>
      <c r="K10" s="1"/>
      <c r="L10" s="1"/>
      <c r="M10" s="1"/>
      <c r="N10" s="1"/>
      <c r="O10" s="1"/>
      <c r="P10" s="1"/>
      <c r="Q10" s="1"/>
      <c r="R10" s="1"/>
      <c r="S10" s="1"/>
      <c r="T10" s="1"/>
      <c r="U10" s="1"/>
      <c r="V10" s="1"/>
      <c r="W10" s="1"/>
      <c r="X10" s="1"/>
      <c r="Y10" s="1"/>
      <c r="Z10" s="1"/>
    </row>
    <row r="11" spans="1:26" ht="12" customHeight="1">
      <c r="A11" s="28"/>
      <c r="B11" s="28"/>
      <c r="C11" s="28" t="s">
        <v>93</v>
      </c>
      <c r="D11" s="6">
        <v>3</v>
      </c>
      <c r="E11" s="28" t="s">
        <v>94</v>
      </c>
      <c r="F11" s="29" t="s">
        <v>95</v>
      </c>
      <c r="G11" s="1"/>
      <c r="H11" s="1"/>
      <c r="I11" s="1"/>
      <c r="J11" s="1"/>
      <c r="K11" s="1"/>
      <c r="L11" s="1"/>
      <c r="M11" s="1"/>
      <c r="N11" s="1"/>
      <c r="O11" s="1"/>
      <c r="P11" s="1"/>
      <c r="Q11" s="1"/>
      <c r="R11" s="1"/>
      <c r="S11" s="1"/>
      <c r="T11" s="1"/>
      <c r="U11" s="1"/>
      <c r="V11" s="1"/>
      <c r="W11" s="1"/>
      <c r="X11" s="1"/>
      <c r="Y11" s="1"/>
      <c r="Z11" s="1"/>
    </row>
    <row r="12" spans="1:26" ht="12" customHeight="1">
      <c r="A12" s="28"/>
      <c r="B12" s="28"/>
      <c r="C12" s="28" t="s">
        <v>96</v>
      </c>
      <c r="D12" s="6"/>
      <c r="E12" s="28"/>
      <c r="F12" s="29"/>
      <c r="G12" s="1"/>
      <c r="H12" s="1"/>
      <c r="I12" s="1"/>
      <c r="J12" s="1"/>
      <c r="K12" s="1"/>
      <c r="L12" s="1"/>
      <c r="M12" s="1"/>
      <c r="N12" s="1"/>
      <c r="O12" s="1"/>
      <c r="P12" s="1"/>
      <c r="Q12" s="1"/>
      <c r="R12" s="1"/>
      <c r="S12" s="1"/>
      <c r="T12" s="1"/>
      <c r="U12" s="1"/>
      <c r="V12" s="1"/>
      <c r="W12" s="1"/>
      <c r="X12" s="1"/>
      <c r="Y12" s="1"/>
      <c r="Z12" s="1"/>
    </row>
    <row r="13" spans="1:26" ht="12" customHeight="1">
      <c r="A13" s="28"/>
      <c r="B13" s="30" t="s">
        <v>97</v>
      </c>
      <c r="C13" s="30"/>
      <c r="D13" s="31">
        <v>3</v>
      </c>
      <c r="E13" s="30" t="s">
        <v>98</v>
      </c>
      <c r="F13" s="32" t="s">
        <v>99</v>
      </c>
      <c r="G13" s="1"/>
      <c r="H13" s="1"/>
      <c r="I13" s="1"/>
      <c r="J13" s="1"/>
      <c r="K13" s="1"/>
      <c r="L13" s="1"/>
      <c r="M13" s="1"/>
      <c r="N13" s="1"/>
      <c r="O13" s="1"/>
      <c r="P13" s="1"/>
      <c r="Q13" s="1"/>
      <c r="R13" s="1"/>
      <c r="S13" s="1"/>
      <c r="T13" s="1"/>
      <c r="U13" s="1"/>
      <c r="V13" s="1"/>
      <c r="W13" s="1"/>
      <c r="X13" s="1"/>
      <c r="Y13" s="1"/>
      <c r="Z13" s="1"/>
    </row>
    <row r="14" spans="1:26" ht="12" customHeight="1">
      <c r="A14" s="28"/>
      <c r="B14" s="28" t="s">
        <v>100</v>
      </c>
      <c r="C14" s="28" t="s">
        <v>101</v>
      </c>
      <c r="D14" s="6">
        <v>4</v>
      </c>
      <c r="E14" s="28" t="s">
        <v>98</v>
      </c>
      <c r="F14" s="29" t="s">
        <v>102</v>
      </c>
      <c r="G14" s="1"/>
      <c r="H14" s="1"/>
      <c r="I14" s="1"/>
      <c r="J14" s="1"/>
      <c r="K14" s="1"/>
      <c r="L14" s="1"/>
      <c r="M14" s="1"/>
      <c r="N14" s="1"/>
      <c r="O14" s="1"/>
      <c r="P14" s="1"/>
      <c r="Q14" s="1"/>
      <c r="R14" s="1"/>
      <c r="S14" s="1"/>
      <c r="T14" s="1"/>
      <c r="U14" s="1"/>
      <c r="V14" s="1"/>
      <c r="W14" s="1"/>
      <c r="X14" s="1"/>
      <c r="Y14" s="1"/>
      <c r="Z14" s="1"/>
    </row>
    <row r="15" spans="1:26" ht="12" customHeight="1">
      <c r="A15" s="28"/>
      <c r="B15" s="28"/>
      <c r="C15" s="28" t="s">
        <v>103</v>
      </c>
      <c r="D15" s="6"/>
      <c r="E15" s="28"/>
      <c r="F15" s="29"/>
      <c r="G15" s="1"/>
      <c r="H15" s="1"/>
      <c r="I15" s="1"/>
      <c r="J15" s="1"/>
      <c r="K15" s="1"/>
      <c r="L15" s="1"/>
      <c r="M15" s="1"/>
      <c r="N15" s="1"/>
      <c r="O15" s="1"/>
      <c r="P15" s="1"/>
      <c r="Q15" s="1"/>
      <c r="R15" s="1"/>
      <c r="S15" s="1"/>
      <c r="T15" s="1"/>
      <c r="U15" s="1"/>
      <c r="V15" s="1"/>
      <c r="W15" s="1"/>
      <c r="X15" s="1"/>
      <c r="Y15" s="1"/>
      <c r="Z15" s="1"/>
    </row>
    <row r="16" spans="1:26" ht="12" customHeight="1">
      <c r="A16" s="28"/>
      <c r="B16" s="30" t="s">
        <v>104</v>
      </c>
      <c r="C16" s="30"/>
      <c r="D16" s="31">
        <v>4</v>
      </c>
      <c r="E16" s="30" t="s">
        <v>82</v>
      </c>
      <c r="F16" s="32" t="s">
        <v>105</v>
      </c>
      <c r="G16" s="1"/>
      <c r="H16" s="1"/>
      <c r="I16" s="1"/>
      <c r="J16" s="1"/>
      <c r="K16" s="1"/>
      <c r="L16" s="1"/>
      <c r="M16" s="1"/>
      <c r="N16" s="1"/>
      <c r="O16" s="1"/>
      <c r="P16" s="1"/>
      <c r="Q16" s="1"/>
      <c r="R16" s="1"/>
      <c r="S16" s="1"/>
      <c r="T16" s="1"/>
      <c r="U16" s="1"/>
      <c r="V16" s="1"/>
      <c r="W16" s="1"/>
      <c r="X16" s="1"/>
      <c r="Y16" s="1"/>
      <c r="Z16" s="1"/>
    </row>
    <row r="17" spans="1:26" ht="12" customHeight="1">
      <c r="A17" s="28"/>
      <c r="B17" s="28" t="s">
        <v>106</v>
      </c>
      <c r="C17" s="28" t="s">
        <v>107</v>
      </c>
      <c r="D17" s="6">
        <v>5</v>
      </c>
      <c r="E17" s="28" t="s">
        <v>108</v>
      </c>
      <c r="F17" s="29" t="s">
        <v>109</v>
      </c>
      <c r="G17" s="1"/>
      <c r="H17" s="1"/>
      <c r="I17" s="1"/>
      <c r="J17" s="1"/>
      <c r="K17" s="1"/>
      <c r="L17" s="1"/>
      <c r="M17" s="1"/>
      <c r="N17" s="1"/>
      <c r="O17" s="1"/>
      <c r="P17" s="1"/>
      <c r="Q17" s="1"/>
      <c r="R17" s="1"/>
      <c r="S17" s="1"/>
      <c r="T17" s="1"/>
      <c r="U17" s="1"/>
      <c r="V17" s="1"/>
      <c r="W17" s="1"/>
      <c r="X17" s="1"/>
      <c r="Y17" s="1"/>
      <c r="Z17" s="1"/>
    </row>
    <row r="18" spans="1:26" ht="12" customHeight="1">
      <c r="A18" s="28"/>
      <c r="B18" s="28" t="s">
        <v>110</v>
      </c>
      <c r="C18" s="28" t="s">
        <v>111</v>
      </c>
      <c r="D18" s="6"/>
      <c r="E18" s="28"/>
      <c r="F18" s="29"/>
      <c r="G18" s="1"/>
      <c r="H18" s="1"/>
      <c r="I18" s="1"/>
      <c r="J18" s="1"/>
      <c r="K18" s="1"/>
      <c r="L18" s="1"/>
      <c r="M18" s="1"/>
      <c r="N18" s="1"/>
      <c r="O18" s="1"/>
      <c r="P18" s="1"/>
      <c r="Q18" s="1"/>
      <c r="R18" s="1"/>
      <c r="S18" s="1"/>
      <c r="T18" s="1"/>
      <c r="U18" s="1"/>
      <c r="V18" s="1"/>
      <c r="W18" s="1"/>
      <c r="X18" s="1"/>
      <c r="Y18" s="1"/>
      <c r="Z18" s="1"/>
    </row>
    <row r="19" spans="1:26" ht="12" customHeight="1">
      <c r="A19" s="28"/>
      <c r="B19" s="28"/>
      <c r="C19" s="28" t="s">
        <v>112</v>
      </c>
      <c r="D19" s="6"/>
      <c r="E19" s="28"/>
      <c r="F19" s="29"/>
      <c r="G19" s="1"/>
      <c r="H19" s="1"/>
      <c r="I19" s="1"/>
      <c r="J19" s="1"/>
      <c r="K19" s="1"/>
      <c r="L19" s="1"/>
      <c r="M19" s="1"/>
      <c r="N19" s="1"/>
      <c r="O19" s="1"/>
      <c r="P19" s="1"/>
      <c r="Q19" s="1"/>
      <c r="R19" s="1"/>
      <c r="S19" s="1"/>
      <c r="T19" s="1"/>
      <c r="U19" s="1"/>
      <c r="V19" s="1"/>
      <c r="W19" s="1"/>
      <c r="X19" s="1"/>
      <c r="Y19" s="1"/>
      <c r="Z19" s="1"/>
    </row>
    <row r="20" spans="1:26" ht="12" customHeight="1">
      <c r="A20" s="28"/>
      <c r="B20" s="30" t="s">
        <v>113</v>
      </c>
      <c r="C20" s="30" t="s">
        <v>114</v>
      </c>
      <c r="D20" s="31">
        <v>5</v>
      </c>
      <c r="E20" s="30" t="s">
        <v>94</v>
      </c>
      <c r="F20" s="32" t="s">
        <v>115</v>
      </c>
      <c r="G20" s="1"/>
      <c r="H20" s="1"/>
      <c r="I20" s="1"/>
      <c r="J20" s="1"/>
      <c r="K20" s="1"/>
      <c r="L20" s="1"/>
      <c r="M20" s="1"/>
      <c r="N20" s="1"/>
      <c r="O20" s="1"/>
      <c r="P20" s="1"/>
      <c r="Q20" s="1"/>
      <c r="R20" s="1"/>
      <c r="S20" s="1"/>
      <c r="T20" s="1"/>
      <c r="U20" s="1"/>
      <c r="V20" s="1"/>
      <c r="W20" s="1"/>
      <c r="X20" s="1"/>
      <c r="Y20" s="1"/>
      <c r="Z20" s="1"/>
    </row>
    <row r="21" spans="1:26" ht="12" customHeight="1">
      <c r="A21" s="28"/>
      <c r="B21" s="28" t="s">
        <v>116</v>
      </c>
      <c r="C21" s="28"/>
      <c r="D21" s="6">
        <v>6</v>
      </c>
      <c r="E21" s="28" t="s">
        <v>98</v>
      </c>
      <c r="F21" s="29" t="s">
        <v>117</v>
      </c>
      <c r="G21" s="1"/>
      <c r="H21" s="1"/>
      <c r="I21" s="1"/>
      <c r="J21" s="1"/>
      <c r="K21" s="1"/>
      <c r="L21" s="1"/>
      <c r="M21" s="1"/>
      <c r="N21" s="1"/>
      <c r="O21" s="1"/>
      <c r="P21" s="1"/>
      <c r="Q21" s="1"/>
      <c r="R21" s="1"/>
      <c r="S21" s="1"/>
      <c r="T21" s="1"/>
      <c r="U21" s="1"/>
      <c r="V21" s="1"/>
      <c r="W21" s="1"/>
      <c r="X21" s="1"/>
      <c r="Y21" s="1"/>
      <c r="Z21" s="1"/>
    </row>
    <row r="22" spans="1:26" ht="12" customHeight="1">
      <c r="A22" s="28"/>
      <c r="B22" s="30" t="s">
        <v>118</v>
      </c>
      <c r="C22" s="30"/>
      <c r="D22" s="31"/>
      <c r="E22" s="30"/>
      <c r="F22" s="32"/>
      <c r="G22" s="1"/>
      <c r="H22" s="1"/>
      <c r="I22" s="1"/>
      <c r="J22" s="1"/>
      <c r="K22" s="1"/>
      <c r="L22" s="1"/>
      <c r="M22" s="1"/>
      <c r="N22" s="1"/>
      <c r="O22" s="1"/>
      <c r="P22" s="1"/>
      <c r="Q22" s="1"/>
      <c r="R22" s="1"/>
      <c r="S22" s="1"/>
      <c r="T22" s="1"/>
      <c r="U22" s="1"/>
      <c r="V22" s="1"/>
      <c r="W22" s="1"/>
      <c r="X22" s="1"/>
      <c r="Y22" s="1"/>
      <c r="Z22" s="1"/>
    </row>
    <row r="23" spans="1:26" ht="12" customHeight="1">
      <c r="A23" s="28"/>
      <c r="B23" s="28"/>
      <c r="C23" s="28" t="s">
        <v>119</v>
      </c>
      <c r="D23" s="6">
        <v>6</v>
      </c>
      <c r="E23" s="28" t="s">
        <v>82</v>
      </c>
      <c r="F23" s="29" t="s">
        <v>120</v>
      </c>
      <c r="G23" s="1"/>
      <c r="H23" s="1"/>
      <c r="I23" s="1"/>
      <c r="J23" s="1"/>
      <c r="K23" s="1"/>
      <c r="L23" s="1"/>
      <c r="M23" s="1"/>
      <c r="N23" s="1"/>
      <c r="O23" s="1"/>
      <c r="P23" s="1"/>
      <c r="Q23" s="1"/>
      <c r="R23" s="1"/>
      <c r="S23" s="1"/>
      <c r="T23" s="1"/>
      <c r="U23" s="1"/>
      <c r="V23" s="1"/>
      <c r="W23" s="1"/>
      <c r="X23" s="1"/>
      <c r="Y23" s="1"/>
      <c r="Z23" s="1"/>
    </row>
    <row r="24" spans="1:26" ht="12" customHeight="1">
      <c r="A24" s="28"/>
      <c r="B24" s="28"/>
      <c r="C24" s="28" t="s">
        <v>121</v>
      </c>
      <c r="D24" s="6"/>
      <c r="E24" s="28"/>
      <c r="F24" s="29"/>
      <c r="G24" s="1"/>
      <c r="H24" s="1"/>
      <c r="I24" s="1"/>
      <c r="J24" s="1"/>
      <c r="K24" s="1"/>
      <c r="L24" s="1"/>
      <c r="M24" s="1"/>
      <c r="N24" s="1"/>
      <c r="O24" s="1"/>
      <c r="P24" s="1"/>
      <c r="Q24" s="1"/>
      <c r="R24" s="1"/>
      <c r="S24" s="1"/>
      <c r="T24" s="1"/>
      <c r="U24" s="1"/>
      <c r="V24" s="1"/>
      <c r="W24" s="1"/>
      <c r="X24" s="1"/>
      <c r="Y24" s="1"/>
      <c r="Z24" s="1"/>
    </row>
    <row r="25" spans="1:26" ht="12" customHeight="1">
      <c r="A25" s="28"/>
      <c r="B25" s="30" t="s">
        <v>122</v>
      </c>
      <c r="C25" s="30"/>
      <c r="D25" s="31">
        <v>7</v>
      </c>
      <c r="E25" s="30" t="s">
        <v>108</v>
      </c>
      <c r="F25" s="32" t="s">
        <v>123</v>
      </c>
      <c r="G25" s="1"/>
      <c r="H25" s="1"/>
      <c r="I25" s="1"/>
      <c r="J25" s="1"/>
      <c r="K25" s="1"/>
      <c r="L25" s="1"/>
      <c r="M25" s="1"/>
      <c r="N25" s="1"/>
      <c r="O25" s="1"/>
      <c r="P25" s="1"/>
      <c r="Q25" s="1"/>
      <c r="R25" s="1"/>
      <c r="S25" s="1"/>
      <c r="T25" s="1"/>
      <c r="U25" s="1"/>
      <c r="V25" s="1"/>
      <c r="W25" s="1"/>
      <c r="X25" s="1"/>
      <c r="Y25" s="1"/>
      <c r="Z25" s="1"/>
    </row>
    <row r="26" spans="1:26" ht="12" customHeight="1">
      <c r="A26" s="28"/>
      <c r="B26" s="33" t="s">
        <v>124</v>
      </c>
      <c r="C26" s="33"/>
      <c r="D26" s="34">
        <v>7</v>
      </c>
      <c r="E26" s="33" t="s">
        <v>82</v>
      </c>
      <c r="F26" s="35" t="s">
        <v>125</v>
      </c>
      <c r="G26" s="1"/>
      <c r="H26" s="1"/>
      <c r="I26" s="1"/>
      <c r="J26" s="1"/>
      <c r="K26" s="1"/>
      <c r="L26" s="1"/>
      <c r="M26" s="1"/>
      <c r="N26" s="1"/>
      <c r="O26" s="1"/>
      <c r="P26" s="1"/>
      <c r="Q26" s="1"/>
      <c r="R26" s="1"/>
      <c r="S26" s="1"/>
      <c r="T26" s="1"/>
      <c r="U26" s="1"/>
      <c r="V26" s="1"/>
      <c r="W26" s="1"/>
      <c r="X26" s="1"/>
      <c r="Y26" s="1"/>
      <c r="Z26" s="1"/>
    </row>
    <row r="27" spans="1:26" ht="12" customHeight="1">
      <c r="A27" s="28"/>
      <c r="B27" s="28" t="s">
        <v>126</v>
      </c>
      <c r="C27" s="28"/>
      <c r="D27" s="6">
        <v>8</v>
      </c>
      <c r="E27" s="28" t="s">
        <v>98</v>
      </c>
      <c r="F27" s="29" t="s">
        <v>127</v>
      </c>
      <c r="G27" s="1"/>
      <c r="H27" s="1"/>
      <c r="I27" s="1"/>
      <c r="J27" s="1"/>
      <c r="K27" s="1"/>
      <c r="L27" s="1"/>
      <c r="M27" s="1"/>
      <c r="N27" s="1"/>
      <c r="O27" s="1"/>
      <c r="P27" s="1"/>
      <c r="Q27" s="1"/>
      <c r="R27" s="1"/>
      <c r="S27" s="1"/>
      <c r="T27" s="1"/>
      <c r="U27" s="1"/>
      <c r="V27" s="1"/>
      <c r="W27" s="1"/>
      <c r="X27" s="1"/>
      <c r="Y27" s="1"/>
      <c r="Z27" s="1"/>
    </row>
    <row r="28" spans="1:26" ht="12" customHeight="1">
      <c r="A28" s="28"/>
      <c r="B28" s="28" t="s">
        <v>128</v>
      </c>
      <c r="C28" s="28"/>
      <c r="D28" s="6"/>
      <c r="E28" s="28"/>
      <c r="F28" s="29"/>
      <c r="G28" s="1"/>
      <c r="H28" s="1"/>
      <c r="I28" s="1"/>
      <c r="J28" s="1"/>
      <c r="K28" s="1"/>
      <c r="L28" s="1"/>
      <c r="M28" s="1"/>
      <c r="N28" s="1"/>
      <c r="O28" s="1"/>
      <c r="P28" s="1"/>
      <c r="Q28" s="1"/>
      <c r="R28" s="1"/>
      <c r="S28" s="1"/>
      <c r="T28" s="1"/>
      <c r="U28" s="1"/>
      <c r="V28" s="1"/>
      <c r="W28" s="1"/>
      <c r="X28" s="1"/>
      <c r="Y28" s="1"/>
      <c r="Z28" s="1"/>
    </row>
    <row r="29" spans="1:26" ht="12" customHeight="1">
      <c r="A29" s="28"/>
      <c r="B29" s="28" t="s">
        <v>129</v>
      </c>
      <c r="C29" s="28"/>
      <c r="D29" s="6">
        <v>8</v>
      </c>
      <c r="E29" s="28" t="s">
        <v>82</v>
      </c>
      <c r="F29" s="29" t="s">
        <v>130</v>
      </c>
      <c r="G29" s="1"/>
      <c r="H29" s="1"/>
      <c r="I29" s="1"/>
      <c r="J29" s="1"/>
      <c r="K29" s="1"/>
      <c r="L29" s="1"/>
      <c r="M29" s="1"/>
      <c r="N29" s="1"/>
      <c r="O29" s="1"/>
      <c r="P29" s="1"/>
      <c r="Q29" s="1"/>
      <c r="R29" s="1"/>
      <c r="S29" s="1"/>
      <c r="T29" s="1"/>
      <c r="U29" s="1"/>
      <c r="V29" s="1"/>
      <c r="W29" s="1"/>
      <c r="X29" s="1"/>
      <c r="Y29" s="1"/>
      <c r="Z29" s="1"/>
    </row>
    <row r="30" spans="1:26" ht="12" customHeight="1">
      <c r="A30" s="28"/>
      <c r="B30" s="30" t="s">
        <v>131</v>
      </c>
      <c r="C30" s="30"/>
      <c r="D30" s="31">
        <v>9</v>
      </c>
      <c r="E30" s="30" t="s">
        <v>108</v>
      </c>
      <c r="F30" s="32" t="s">
        <v>132</v>
      </c>
      <c r="G30" s="1"/>
      <c r="H30" s="1"/>
      <c r="I30" s="1"/>
      <c r="J30" s="1"/>
      <c r="K30" s="1"/>
      <c r="L30" s="1"/>
      <c r="M30" s="1"/>
      <c r="N30" s="1"/>
      <c r="O30" s="1"/>
      <c r="P30" s="1"/>
      <c r="Q30" s="1"/>
      <c r="R30" s="1"/>
      <c r="S30" s="1"/>
      <c r="T30" s="1"/>
      <c r="U30" s="1"/>
      <c r="V30" s="1"/>
      <c r="W30" s="1"/>
      <c r="X30" s="1"/>
      <c r="Y30" s="1"/>
      <c r="Z30" s="1"/>
    </row>
    <row r="31" spans="1:26" ht="12" customHeight="1">
      <c r="A31" s="28"/>
      <c r="B31" s="28" t="s">
        <v>133</v>
      </c>
      <c r="C31" s="28"/>
      <c r="D31" s="6"/>
      <c r="E31" s="28"/>
      <c r="F31" s="29"/>
      <c r="G31" s="1"/>
      <c r="H31" s="1"/>
      <c r="I31" s="1"/>
      <c r="J31" s="1"/>
      <c r="K31" s="1"/>
      <c r="L31" s="1"/>
      <c r="M31" s="1"/>
      <c r="N31" s="1"/>
      <c r="O31" s="1"/>
      <c r="P31" s="1"/>
      <c r="Q31" s="1"/>
      <c r="R31" s="1"/>
      <c r="S31" s="1"/>
      <c r="T31" s="1"/>
      <c r="U31" s="1"/>
      <c r="V31" s="1"/>
      <c r="W31" s="1"/>
      <c r="X31" s="1"/>
      <c r="Y31" s="1"/>
      <c r="Z31" s="1"/>
    </row>
    <row r="32" spans="1:26" ht="12" customHeight="1">
      <c r="A32" s="28"/>
      <c r="B32" s="30"/>
      <c r="C32" s="30" t="s">
        <v>134</v>
      </c>
      <c r="D32" s="31">
        <v>9</v>
      </c>
      <c r="E32" s="30" t="s">
        <v>94</v>
      </c>
      <c r="F32" s="32" t="s">
        <v>135</v>
      </c>
      <c r="G32" s="1"/>
      <c r="H32" s="1"/>
      <c r="I32" s="1"/>
      <c r="J32" s="1"/>
      <c r="K32" s="1"/>
      <c r="L32" s="1"/>
      <c r="M32" s="1"/>
      <c r="N32" s="1"/>
      <c r="O32" s="1"/>
      <c r="P32" s="1"/>
      <c r="Q32" s="1"/>
      <c r="R32" s="1"/>
      <c r="S32" s="1"/>
      <c r="T32" s="1"/>
      <c r="U32" s="1"/>
      <c r="V32" s="1"/>
      <c r="W32" s="1"/>
      <c r="X32" s="1"/>
      <c r="Y32" s="1"/>
      <c r="Z32" s="1"/>
    </row>
    <row r="33" spans="1:26" ht="12" customHeight="1">
      <c r="A33" s="28"/>
      <c r="B33" s="28"/>
      <c r="C33" s="28" t="s">
        <v>136</v>
      </c>
      <c r="D33" s="6">
        <v>9</v>
      </c>
      <c r="E33" s="28" t="s">
        <v>98</v>
      </c>
      <c r="F33" s="29" t="s">
        <v>137</v>
      </c>
      <c r="G33" s="1"/>
      <c r="H33" s="1"/>
      <c r="I33" s="1"/>
      <c r="J33" s="1"/>
      <c r="K33" s="1"/>
      <c r="L33" s="1"/>
      <c r="M33" s="1"/>
      <c r="N33" s="1"/>
      <c r="O33" s="1"/>
      <c r="P33" s="1"/>
      <c r="Q33" s="1"/>
      <c r="R33" s="1"/>
      <c r="S33" s="1"/>
      <c r="T33" s="1"/>
      <c r="U33" s="1"/>
      <c r="V33" s="1"/>
      <c r="W33" s="1"/>
      <c r="X33" s="1"/>
      <c r="Y33" s="1"/>
      <c r="Z33" s="1"/>
    </row>
    <row r="34" spans="1:26" ht="12" customHeight="1">
      <c r="A34" s="28"/>
      <c r="B34" s="30"/>
      <c r="C34" s="30" t="s">
        <v>138</v>
      </c>
      <c r="D34" s="31">
        <v>10</v>
      </c>
      <c r="E34" s="30" t="s">
        <v>98</v>
      </c>
      <c r="F34" s="32" t="s">
        <v>139</v>
      </c>
      <c r="G34" s="1"/>
      <c r="H34" s="1"/>
      <c r="I34" s="1"/>
      <c r="J34" s="1"/>
      <c r="K34" s="1"/>
      <c r="L34" s="1"/>
      <c r="M34" s="1"/>
      <c r="N34" s="1"/>
      <c r="O34" s="1"/>
      <c r="P34" s="1"/>
      <c r="Q34" s="1"/>
      <c r="R34" s="1"/>
      <c r="S34" s="1"/>
      <c r="T34" s="1"/>
      <c r="U34" s="1"/>
      <c r="V34" s="1"/>
      <c r="W34" s="1"/>
      <c r="X34" s="1"/>
      <c r="Y34" s="1"/>
      <c r="Z34" s="1"/>
    </row>
    <row r="35" spans="1:26" ht="12" customHeight="1">
      <c r="A35" s="28"/>
      <c r="B35" s="30"/>
      <c r="C35" s="30" t="s">
        <v>140</v>
      </c>
      <c r="D35" s="31"/>
      <c r="E35" s="30"/>
      <c r="F35" s="32"/>
      <c r="G35" s="1"/>
      <c r="H35" s="1"/>
      <c r="I35" s="1"/>
      <c r="J35" s="1"/>
      <c r="K35" s="1"/>
      <c r="L35" s="1"/>
      <c r="M35" s="1"/>
      <c r="N35" s="1"/>
      <c r="O35" s="1"/>
      <c r="P35" s="1"/>
      <c r="Q35" s="1"/>
      <c r="R35" s="1"/>
      <c r="S35" s="1"/>
      <c r="T35" s="1"/>
      <c r="U35" s="1"/>
      <c r="V35" s="1"/>
      <c r="W35" s="1"/>
      <c r="X35" s="1"/>
      <c r="Y35" s="1"/>
      <c r="Z35" s="1"/>
    </row>
    <row r="36" spans="1:26" ht="12" customHeight="1">
      <c r="A36" s="28"/>
      <c r="B36" s="28" t="s">
        <v>141</v>
      </c>
      <c r="C36" s="28"/>
      <c r="D36" s="6">
        <v>10</v>
      </c>
      <c r="E36" s="28" t="s">
        <v>82</v>
      </c>
      <c r="F36" s="29" t="s">
        <v>142</v>
      </c>
      <c r="G36" s="1"/>
      <c r="H36" s="1"/>
      <c r="I36" s="1"/>
      <c r="J36" s="1"/>
      <c r="K36" s="1"/>
      <c r="L36" s="1"/>
      <c r="M36" s="1"/>
      <c r="N36" s="1"/>
      <c r="O36" s="1"/>
      <c r="P36" s="1"/>
      <c r="Q36" s="1"/>
      <c r="R36" s="1"/>
      <c r="S36" s="1"/>
      <c r="T36" s="1"/>
      <c r="U36" s="1"/>
      <c r="V36" s="1"/>
      <c r="W36" s="1"/>
      <c r="X36" s="1"/>
      <c r="Y36" s="1"/>
      <c r="Z36" s="1"/>
    </row>
    <row r="37" spans="1:26" ht="12" customHeight="1">
      <c r="A37" s="28"/>
      <c r="B37" s="30" t="s">
        <v>143</v>
      </c>
      <c r="C37" s="30"/>
      <c r="D37" s="31"/>
      <c r="E37" s="30"/>
      <c r="F37" s="32"/>
      <c r="G37" s="1"/>
      <c r="H37" s="1"/>
      <c r="I37" s="1"/>
      <c r="J37" s="1"/>
      <c r="K37" s="1"/>
      <c r="L37" s="1"/>
      <c r="M37" s="1"/>
      <c r="N37" s="1"/>
      <c r="O37" s="1"/>
      <c r="P37" s="1"/>
      <c r="Q37" s="1"/>
      <c r="R37" s="1"/>
      <c r="S37" s="1"/>
      <c r="T37" s="1"/>
      <c r="U37" s="1"/>
      <c r="V37" s="1"/>
      <c r="W37" s="1"/>
      <c r="X37" s="1"/>
      <c r="Y37" s="1"/>
      <c r="Z37" s="1"/>
    </row>
    <row r="38" spans="1:26" ht="12" customHeight="1">
      <c r="A38" s="28"/>
      <c r="B38" s="33" t="s">
        <v>144</v>
      </c>
      <c r="C38" s="33"/>
      <c r="D38" s="34">
        <v>11</v>
      </c>
      <c r="E38" s="33" t="s">
        <v>108</v>
      </c>
      <c r="F38" s="35" t="s">
        <v>145</v>
      </c>
      <c r="G38" s="1"/>
      <c r="H38" s="1"/>
      <c r="I38" s="1"/>
      <c r="J38" s="1"/>
      <c r="K38" s="1"/>
      <c r="L38" s="1"/>
      <c r="M38" s="1"/>
      <c r="N38" s="1"/>
      <c r="O38" s="1"/>
      <c r="P38" s="1"/>
      <c r="Q38" s="1"/>
      <c r="R38" s="1"/>
      <c r="S38" s="1"/>
      <c r="T38" s="1"/>
      <c r="U38" s="1"/>
      <c r="V38" s="1"/>
      <c r="W38" s="1"/>
      <c r="X38" s="1"/>
      <c r="Y38" s="1"/>
      <c r="Z38" s="1"/>
    </row>
    <row r="39" spans="1:26" ht="12" customHeight="1">
      <c r="A39" s="36"/>
      <c r="B39" s="36" t="s">
        <v>146</v>
      </c>
      <c r="C39" s="36"/>
      <c r="D39" s="14">
        <v>11</v>
      </c>
      <c r="E39" s="36" t="s">
        <v>94</v>
      </c>
      <c r="F39" s="37" t="s">
        <v>147</v>
      </c>
      <c r="G39" s="1"/>
      <c r="H39" s="1"/>
      <c r="I39" s="1"/>
      <c r="J39" s="1"/>
      <c r="K39" s="1"/>
      <c r="L39" s="1"/>
      <c r="M39" s="1"/>
      <c r="N39" s="1"/>
      <c r="O39" s="1"/>
      <c r="P39" s="1"/>
      <c r="Q39" s="1"/>
      <c r="R39" s="1"/>
      <c r="S39" s="1"/>
      <c r="T39" s="1"/>
      <c r="U39" s="1"/>
      <c r="V39" s="1"/>
      <c r="W39" s="1"/>
      <c r="X39" s="1"/>
      <c r="Y39" s="1"/>
      <c r="Z39" s="1"/>
    </row>
    <row r="40" spans="1:26" ht="13.5" customHeight="1">
      <c r="A40" s="28" t="s">
        <v>148</v>
      </c>
      <c r="B40" s="28" t="s">
        <v>149</v>
      </c>
      <c r="C40" s="28"/>
      <c r="D40" s="6">
        <v>12</v>
      </c>
      <c r="E40" s="28" t="s">
        <v>108</v>
      </c>
      <c r="F40" s="29" t="s">
        <v>150</v>
      </c>
      <c r="G40" s="1"/>
      <c r="H40" s="1"/>
      <c r="I40" s="1"/>
      <c r="J40" s="1"/>
      <c r="K40" s="1"/>
      <c r="L40" s="1"/>
      <c r="M40" s="1"/>
      <c r="N40" s="1"/>
      <c r="O40" s="1"/>
      <c r="P40" s="1"/>
      <c r="Q40" s="1"/>
      <c r="R40" s="1"/>
      <c r="S40" s="1"/>
      <c r="T40" s="1"/>
      <c r="U40" s="1"/>
      <c r="V40" s="1"/>
      <c r="W40" s="1"/>
      <c r="X40" s="1"/>
      <c r="Y40" s="1"/>
      <c r="Z40" s="1"/>
    </row>
    <row r="41" spans="1:26" ht="13.5" customHeight="1">
      <c r="A41" s="28" t="s">
        <v>151</v>
      </c>
      <c r="B41" s="30" t="s">
        <v>152</v>
      </c>
      <c r="C41" s="30" t="s">
        <v>153</v>
      </c>
      <c r="D41" s="31">
        <v>12</v>
      </c>
      <c r="E41" s="30" t="s">
        <v>94</v>
      </c>
      <c r="F41" s="32" t="s">
        <v>154</v>
      </c>
      <c r="G41" s="1"/>
      <c r="H41" s="1"/>
      <c r="I41" s="1"/>
      <c r="J41" s="1"/>
      <c r="K41" s="1"/>
      <c r="L41" s="1"/>
      <c r="M41" s="1"/>
      <c r="N41" s="1"/>
      <c r="O41" s="1"/>
      <c r="P41" s="1"/>
      <c r="Q41" s="1"/>
      <c r="R41" s="1"/>
      <c r="S41" s="1"/>
      <c r="T41" s="1"/>
      <c r="U41" s="1"/>
      <c r="V41" s="1"/>
      <c r="W41" s="1"/>
      <c r="X41" s="1"/>
      <c r="Y41" s="1"/>
      <c r="Z41" s="1"/>
    </row>
    <row r="42" spans="1:26" ht="12" customHeight="1">
      <c r="A42" s="28" t="s">
        <v>67</v>
      </c>
      <c r="B42" s="28" t="s">
        <v>155</v>
      </c>
      <c r="C42" s="28"/>
      <c r="D42" s="6"/>
      <c r="E42" s="28" t="s">
        <v>94</v>
      </c>
      <c r="F42" s="29" t="s">
        <v>156</v>
      </c>
      <c r="G42" s="1"/>
      <c r="H42" s="1"/>
      <c r="I42" s="1"/>
      <c r="J42" s="1"/>
      <c r="K42" s="1"/>
      <c r="L42" s="1"/>
      <c r="M42" s="1"/>
      <c r="N42" s="1"/>
      <c r="O42" s="1"/>
      <c r="P42" s="1"/>
      <c r="Q42" s="1"/>
      <c r="R42" s="1"/>
      <c r="S42" s="1"/>
      <c r="T42" s="1"/>
      <c r="U42" s="1"/>
      <c r="V42" s="1"/>
      <c r="W42" s="1"/>
      <c r="X42" s="1"/>
      <c r="Y42" s="1"/>
      <c r="Z42" s="1"/>
    </row>
    <row r="43" spans="1:26" ht="12" customHeight="1">
      <c r="A43" s="28"/>
      <c r="B43" s="28" t="s">
        <v>157</v>
      </c>
      <c r="C43" s="28"/>
      <c r="D43" s="6"/>
      <c r="E43" s="28"/>
      <c r="F43" s="29"/>
      <c r="G43" s="1"/>
      <c r="H43" s="1"/>
      <c r="I43" s="1"/>
      <c r="J43" s="1"/>
      <c r="K43" s="1"/>
      <c r="L43" s="1"/>
      <c r="M43" s="1"/>
      <c r="N43" s="1"/>
      <c r="O43" s="1"/>
      <c r="P43" s="1"/>
      <c r="Q43" s="1"/>
      <c r="R43" s="1"/>
      <c r="S43" s="1"/>
      <c r="T43" s="1"/>
      <c r="U43" s="1"/>
      <c r="V43" s="1"/>
      <c r="W43" s="1"/>
      <c r="X43" s="1"/>
      <c r="Y43" s="1"/>
      <c r="Z43" s="1"/>
    </row>
    <row r="44" spans="1:26" ht="12" customHeight="1">
      <c r="A44" s="28"/>
      <c r="B44" s="28" t="s">
        <v>158</v>
      </c>
      <c r="C44" s="28"/>
      <c r="D44" s="6"/>
      <c r="E44" s="28" t="s">
        <v>98</v>
      </c>
      <c r="F44" s="29" t="s">
        <v>159</v>
      </c>
      <c r="G44" s="1"/>
      <c r="H44" s="1"/>
      <c r="I44" s="1"/>
      <c r="J44" s="1"/>
      <c r="K44" s="1"/>
      <c r="L44" s="1"/>
      <c r="M44" s="1"/>
      <c r="N44" s="1"/>
      <c r="O44" s="1"/>
      <c r="P44" s="1"/>
      <c r="Q44" s="1"/>
      <c r="R44" s="1"/>
      <c r="S44" s="1"/>
      <c r="T44" s="1"/>
      <c r="U44" s="1"/>
      <c r="V44" s="1"/>
      <c r="W44" s="1"/>
      <c r="X44" s="1"/>
      <c r="Y44" s="1"/>
      <c r="Z44" s="1"/>
    </row>
    <row r="45" spans="1:26" ht="12" customHeight="1">
      <c r="A45" s="28"/>
      <c r="B45" s="28" t="s">
        <v>160</v>
      </c>
      <c r="C45" s="28"/>
      <c r="D45" s="6"/>
      <c r="E45" s="28"/>
      <c r="F45" s="29"/>
      <c r="G45" s="1"/>
      <c r="H45" s="1"/>
      <c r="I45" s="1"/>
      <c r="J45" s="1"/>
      <c r="K45" s="1"/>
      <c r="L45" s="1"/>
      <c r="M45" s="1"/>
      <c r="N45" s="1"/>
      <c r="O45" s="1"/>
      <c r="P45" s="1"/>
      <c r="Q45" s="1"/>
      <c r="R45" s="1"/>
      <c r="S45" s="1"/>
      <c r="T45" s="1"/>
      <c r="U45" s="1"/>
      <c r="V45" s="1"/>
      <c r="W45" s="1"/>
      <c r="X45" s="1"/>
      <c r="Y45" s="1"/>
      <c r="Z45" s="1"/>
    </row>
    <row r="46" spans="1:26" ht="12" customHeight="1">
      <c r="A46" s="36"/>
      <c r="B46" s="38" t="s">
        <v>161</v>
      </c>
      <c r="C46" s="38"/>
      <c r="D46" s="39"/>
      <c r="E46" s="38" t="s">
        <v>82</v>
      </c>
      <c r="F46" s="40" t="s">
        <v>162</v>
      </c>
      <c r="G46" s="1"/>
      <c r="H46" s="1"/>
      <c r="I46" s="1"/>
      <c r="J46" s="1"/>
      <c r="K46" s="1"/>
      <c r="L46" s="1"/>
      <c r="M46" s="1"/>
      <c r="N46" s="1"/>
      <c r="O46" s="1"/>
      <c r="P46" s="1"/>
      <c r="Q46" s="1"/>
      <c r="R46" s="1"/>
      <c r="S46" s="1"/>
      <c r="T46" s="1"/>
      <c r="U46" s="1"/>
      <c r="V46" s="1"/>
      <c r="W46" s="1"/>
      <c r="X46" s="1"/>
      <c r="Y46" s="1"/>
      <c r="Z46" s="1"/>
    </row>
    <row r="47" spans="1:26"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5" customHeight="1">
      <c r="A48" s="41" t="s">
        <v>163</v>
      </c>
      <c r="B48" s="1"/>
      <c r="C48" s="1"/>
      <c r="D48" s="1"/>
      <c r="E48" s="1"/>
      <c r="F48" s="1"/>
      <c r="G48" s="1"/>
      <c r="H48" s="1"/>
      <c r="I48" s="1"/>
      <c r="J48" s="1"/>
      <c r="K48" s="1"/>
      <c r="L48" s="1"/>
      <c r="M48" s="1"/>
      <c r="N48" s="1"/>
      <c r="O48" s="1"/>
      <c r="P48" s="1"/>
      <c r="Q48" s="1"/>
      <c r="R48" s="1"/>
      <c r="S48" s="1"/>
      <c r="T48" s="1"/>
      <c r="U48" s="1"/>
      <c r="V48" s="1"/>
      <c r="W48" s="1"/>
      <c r="X48" s="1"/>
      <c r="Y48" s="1"/>
      <c r="Z48" s="1"/>
    </row>
    <row r="49" spans="1:26" ht="13.5" customHeight="1">
      <c r="A49" s="41" t="s">
        <v>164</v>
      </c>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F1"/>
    <mergeCell ref="A2:F2"/>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9CC00"/>
  </sheetPr>
  <dimension ref="A1:BV1000"/>
  <sheetViews>
    <sheetView showGridLines="0" workbookViewId="0">
      <pane xSplit="1" ySplit="7" topLeftCell="B8" activePane="bottomRight" state="frozen"/>
      <selection activeCell="E1" sqref="E1"/>
      <selection pane="topRight" activeCell="E1" sqref="E1"/>
      <selection pane="bottomLeft" activeCell="E1" sqref="E1"/>
      <selection pane="bottomRight" activeCell="E1" sqref="E1"/>
    </sheetView>
  </sheetViews>
  <sheetFormatPr defaultColWidth="14.44140625" defaultRowHeight="15" customHeight="1"/>
  <cols>
    <col min="1" max="1" width="16.21875" customWidth="1"/>
    <col min="2" max="73" width="4.44140625" customWidth="1"/>
    <col min="74" max="74" width="4.77734375" customWidth="1"/>
  </cols>
  <sheetData>
    <row r="1" spans="1:74" ht="15" customHeight="1">
      <c r="A1" s="553" t="s">
        <v>444</v>
      </c>
      <c r="B1" s="549"/>
      <c r="C1" s="549"/>
      <c r="D1" s="549"/>
      <c r="E1" s="549"/>
      <c r="F1" s="554" t="s">
        <v>573</v>
      </c>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c r="AX1" s="549"/>
      <c r="AY1" s="549"/>
      <c r="AZ1" s="549"/>
      <c r="BA1" s="549"/>
      <c r="BB1" s="549"/>
      <c r="BC1" s="549"/>
      <c r="BD1" s="549"/>
      <c r="BE1" s="549"/>
      <c r="BF1" s="549"/>
      <c r="BG1" s="549"/>
      <c r="BH1" s="549"/>
      <c r="BI1" s="549"/>
      <c r="BJ1" s="549"/>
      <c r="BK1" s="549"/>
      <c r="BL1" s="549"/>
      <c r="BM1" s="549"/>
      <c r="BN1" s="549"/>
      <c r="BO1" s="549"/>
      <c r="BP1" s="549"/>
      <c r="BQ1" s="549"/>
      <c r="BR1" s="549"/>
      <c r="BS1" s="549"/>
      <c r="BT1" s="549"/>
      <c r="BU1" s="549"/>
      <c r="BV1" s="549"/>
    </row>
    <row r="2" spans="1:74" ht="15" customHeight="1">
      <c r="A2" s="582" t="s">
        <v>332</v>
      </c>
      <c r="B2" s="561"/>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561"/>
    </row>
    <row r="3" spans="1:74" ht="15" customHeight="1">
      <c r="A3" s="582" t="s">
        <v>445</v>
      </c>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H3" s="561"/>
      <c r="AI3" s="561"/>
      <c r="AJ3" s="561"/>
      <c r="AK3" s="561"/>
      <c r="AL3" s="561"/>
      <c r="AM3" s="561"/>
      <c r="AN3" s="561"/>
      <c r="AO3" s="561"/>
      <c r="AP3" s="561"/>
      <c r="AQ3" s="561"/>
      <c r="AR3" s="561"/>
      <c r="AS3" s="561"/>
      <c r="AT3" s="561"/>
      <c r="AU3" s="561"/>
      <c r="AV3" s="561"/>
      <c r="AW3" s="561"/>
      <c r="AX3" s="561"/>
      <c r="AY3" s="561"/>
      <c r="AZ3" s="561"/>
      <c r="BA3" s="561"/>
      <c r="BB3" s="561"/>
      <c r="BC3" s="561"/>
      <c r="BD3" s="561"/>
      <c r="BE3" s="561"/>
      <c r="BF3" s="561"/>
      <c r="BG3" s="561"/>
      <c r="BH3" s="561"/>
      <c r="BI3" s="561"/>
      <c r="BJ3" s="561"/>
      <c r="BK3" s="561"/>
      <c r="BL3" s="561"/>
      <c r="BM3" s="561"/>
      <c r="BN3" s="561"/>
      <c r="BO3" s="561"/>
      <c r="BP3" s="561"/>
      <c r="BQ3" s="561"/>
      <c r="BR3" s="561"/>
      <c r="BS3" s="561"/>
      <c r="BT3" s="561"/>
      <c r="BU3" s="561"/>
      <c r="BV3" s="561"/>
    </row>
    <row r="4" spans="1:74" ht="15" customHeight="1">
      <c r="A4" s="582" t="s">
        <v>78</v>
      </c>
      <c r="B4" s="561"/>
      <c r="C4" s="561"/>
      <c r="D4" s="561"/>
      <c r="E4" s="561"/>
      <c r="F4" s="561"/>
      <c r="G4" s="561"/>
      <c r="H4" s="561"/>
      <c r="I4" s="561"/>
      <c r="J4" s="561"/>
      <c r="K4" s="561"/>
      <c r="L4" s="561"/>
      <c r="M4" s="561"/>
      <c r="N4" s="561"/>
      <c r="O4" s="561"/>
      <c r="P4" s="561"/>
      <c r="Q4" s="561"/>
      <c r="R4" s="561"/>
      <c r="S4" s="561"/>
      <c r="T4" s="561"/>
      <c r="U4" s="561"/>
      <c r="V4" s="561"/>
      <c r="W4" s="561"/>
      <c r="X4" s="561"/>
      <c r="Y4" s="561"/>
      <c r="Z4" s="561"/>
      <c r="AA4" s="561"/>
      <c r="AB4" s="561"/>
      <c r="AC4" s="561"/>
      <c r="AD4" s="561"/>
      <c r="AE4" s="561"/>
      <c r="AF4" s="561"/>
      <c r="AG4" s="561"/>
      <c r="AH4" s="561"/>
      <c r="AI4" s="561"/>
      <c r="AJ4" s="561"/>
      <c r="AK4" s="561"/>
      <c r="AL4" s="561"/>
      <c r="AM4" s="561"/>
      <c r="AN4" s="561"/>
      <c r="AO4" s="561"/>
      <c r="AP4" s="561"/>
      <c r="AQ4" s="561"/>
      <c r="AR4" s="561"/>
      <c r="AS4" s="561"/>
      <c r="AT4" s="561"/>
      <c r="AU4" s="561"/>
      <c r="AV4" s="561"/>
      <c r="AW4" s="561"/>
      <c r="AX4" s="561"/>
      <c r="AY4" s="561"/>
      <c r="AZ4" s="561"/>
      <c r="BA4" s="561"/>
      <c r="BB4" s="561"/>
      <c r="BC4" s="561"/>
      <c r="BD4" s="561"/>
      <c r="BE4" s="561"/>
      <c r="BF4" s="561"/>
      <c r="BG4" s="561"/>
      <c r="BH4" s="561"/>
      <c r="BI4" s="561"/>
      <c r="BJ4" s="561"/>
      <c r="BK4" s="561"/>
      <c r="BL4" s="561"/>
      <c r="BM4" s="561"/>
      <c r="BN4" s="561"/>
      <c r="BO4" s="561"/>
      <c r="BP4" s="561"/>
      <c r="BQ4" s="561"/>
      <c r="BR4" s="561"/>
      <c r="BS4" s="561"/>
      <c r="BT4" s="561"/>
      <c r="BU4" s="561"/>
      <c r="BV4" s="561"/>
    </row>
    <row r="5" spans="1:74" ht="11.25" customHeight="1">
      <c r="A5" s="226"/>
      <c r="B5" s="226"/>
      <c r="C5" s="226"/>
      <c r="D5" s="226">
        <v>3</v>
      </c>
      <c r="E5" s="226"/>
      <c r="F5" s="226"/>
      <c r="G5" s="226"/>
      <c r="H5" s="226"/>
      <c r="I5" s="226"/>
      <c r="J5" s="226">
        <v>5</v>
      </c>
      <c r="K5" s="226"/>
      <c r="L5" s="226"/>
      <c r="M5" s="226"/>
      <c r="N5" s="226"/>
      <c r="O5" s="226"/>
      <c r="P5" s="226">
        <v>6</v>
      </c>
      <c r="Q5" s="226"/>
      <c r="R5" s="226"/>
      <c r="S5" s="226"/>
      <c r="T5" s="226"/>
      <c r="U5" s="226">
        <v>6</v>
      </c>
      <c r="V5" s="226"/>
      <c r="W5" s="226"/>
      <c r="X5" s="226"/>
      <c r="Y5" s="226">
        <v>4</v>
      </c>
      <c r="Z5" s="226"/>
      <c r="AA5" s="226"/>
      <c r="AB5" s="226"/>
      <c r="AC5" s="226">
        <v>4</v>
      </c>
      <c r="AD5" s="226"/>
      <c r="AE5" s="226"/>
      <c r="AF5" s="226"/>
      <c r="AG5" s="226">
        <v>4</v>
      </c>
      <c r="AH5" s="226"/>
      <c r="AI5" s="226"/>
      <c r="AJ5" s="226"/>
      <c r="AK5" s="226">
        <v>4</v>
      </c>
      <c r="AL5" s="226"/>
      <c r="AM5" s="226"/>
      <c r="AN5" s="226"/>
      <c r="AO5" s="226">
        <v>4</v>
      </c>
      <c r="AP5" s="226"/>
      <c r="AQ5" s="226"/>
      <c r="AR5" s="226"/>
      <c r="AS5" s="226"/>
      <c r="AT5" s="226">
        <v>5</v>
      </c>
      <c r="AU5" s="226"/>
      <c r="AV5" s="226"/>
      <c r="AW5" s="226"/>
      <c r="AX5" s="226"/>
      <c r="AY5" s="226"/>
      <c r="AZ5" s="226">
        <v>6</v>
      </c>
      <c r="BA5" s="226"/>
      <c r="BB5" s="226"/>
      <c r="BC5" s="226"/>
      <c r="BD5" s="226"/>
      <c r="BE5" s="226"/>
      <c r="BF5" s="226">
        <v>6</v>
      </c>
      <c r="BG5" s="226"/>
      <c r="BH5" s="226"/>
      <c r="BI5" s="226"/>
      <c r="BJ5" s="226">
        <v>4</v>
      </c>
      <c r="BK5" s="226"/>
      <c r="BL5" s="226"/>
      <c r="BM5" s="226"/>
      <c r="BN5" s="226">
        <v>4</v>
      </c>
      <c r="BO5" s="226"/>
      <c r="BP5" s="226"/>
      <c r="BQ5" s="226"/>
      <c r="BR5" s="226">
        <v>4</v>
      </c>
      <c r="BS5" s="226"/>
      <c r="BT5" s="226"/>
      <c r="BU5" s="226">
        <v>3</v>
      </c>
      <c r="BV5" s="226"/>
    </row>
    <row r="6" spans="1:74" ht="11.25" customHeight="1">
      <c r="A6" s="417" t="s">
        <v>333</v>
      </c>
      <c r="B6" s="585" t="s">
        <v>297</v>
      </c>
      <c r="C6" s="572"/>
      <c r="D6" s="572"/>
      <c r="E6" s="394"/>
      <c r="F6" s="396"/>
      <c r="G6" s="396" t="s">
        <v>334</v>
      </c>
      <c r="H6" s="396"/>
      <c r="I6" s="396"/>
      <c r="J6" s="396"/>
      <c r="K6" s="585" t="s">
        <v>335</v>
      </c>
      <c r="L6" s="572"/>
      <c r="M6" s="572"/>
      <c r="N6" s="572"/>
      <c r="O6" s="572"/>
      <c r="P6" s="573"/>
      <c r="Q6" s="585" t="s">
        <v>336</v>
      </c>
      <c r="R6" s="572"/>
      <c r="S6" s="572"/>
      <c r="T6" s="572"/>
      <c r="U6" s="573"/>
      <c r="V6" s="585" t="s">
        <v>337</v>
      </c>
      <c r="W6" s="572"/>
      <c r="X6" s="572"/>
      <c r="Y6" s="573"/>
      <c r="Z6" s="585" t="s">
        <v>338</v>
      </c>
      <c r="AA6" s="572"/>
      <c r="AB6" s="572"/>
      <c r="AC6" s="573"/>
      <c r="AD6" s="585" t="s">
        <v>339</v>
      </c>
      <c r="AE6" s="572"/>
      <c r="AF6" s="572"/>
      <c r="AG6" s="573"/>
      <c r="AH6" s="585" t="s">
        <v>340</v>
      </c>
      <c r="AI6" s="572"/>
      <c r="AJ6" s="572"/>
      <c r="AK6" s="573"/>
      <c r="AL6" s="585" t="s">
        <v>300</v>
      </c>
      <c r="AM6" s="572"/>
      <c r="AN6" s="572"/>
      <c r="AO6" s="573"/>
      <c r="AP6" s="585" t="s">
        <v>298</v>
      </c>
      <c r="AQ6" s="572"/>
      <c r="AR6" s="572"/>
      <c r="AS6" s="572"/>
      <c r="AT6" s="573"/>
      <c r="AU6" s="585" t="s">
        <v>341</v>
      </c>
      <c r="AV6" s="572"/>
      <c r="AW6" s="572"/>
      <c r="AX6" s="572"/>
      <c r="AY6" s="572"/>
      <c r="AZ6" s="573"/>
      <c r="BA6" s="585" t="s">
        <v>299</v>
      </c>
      <c r="BB6" s="572"/>
      <c r="BC6" s="572"/>
      <c r="BD6" s="572"/>
      <c r="BE6" s="572"/>
      <c r="BF6" s="573"/>
      <c r="BG6" s="585" t="s">
        <v>342</v>
      </c>
      <c r="BH6" s="572"/>
      <c r="BI6" s="572"/>
      <c r="BJ6" s="573"/>
      <c r="BK6" s="585" t="s">
        <v>343</v>
      </c>
      <c r="BL6" s="572"/>
      <c r="BM6" s="572"/>
      <c r="BN6" s="573"/>
      <c r="BO6" s="585" t="s">
        <v>344</v>
      </c>
      <c r="BP6" s="572"/>
      <c r="BQ6" s="572"/>
      <c r="BR6" s="573"/>
      <c r="BS6" s="585" t="s">
        <v>446</v>
      </c>
      <c r="BT6" s="572"/>
      <c r="BU6" s="573"/>
      <c r="BV6" s="417" t="s">
        <v>183</v>
      </c>
    </row>
    <row r="7" spans="1:74" ht="11.25" customHeight="1">
      <c r="A7" s="420" t="s">
        <v>268</v>
      </c>
      <c r="B7" s="394"/>
      <c r="C7" s="396"/>
      <c r="D7" s="396"/>
      <c r="E7" s="394"/>
      <c r="F7" s="396"/>
      <c r="G7" s="396"/>
      <c r="H7" s="396"/>
      <c r="I7" s="396"/>
      <c r="J7" s="396"/>
      <c r="K7" s="394"/>
      <c r="L7" s="396"/>
      <c r="M7" s="396"/>
      <c r="N7" s="396"/>
      <c r="O7" s="396"/>
      <c r="P7" s="395"/>
      <c r="Q7" s="394"/>
      <c r="R7" s="396"/>
      <c r="S7" s="396"/>
      <c r="T7" s="396"/>
      <c r="U7" s="395"/>
      <c r="V7" s="394"/>
      <c r="W7" s="396"/>
      <c r="X7" s="396"/>
      <c r="Y7" s="395"/>
      <c r="Z7" s="394"/>
      <c r="AA7" s="396"/>
      <c r="AB7" s="396"/>
      <c r="AC7" s="395"/>
      <c r="AD7" s="394"/>
      <c r="AE7" s="396"/>
      <c r="AF7" s="396"/>
      <c r="AG7" s="395"/>
      <c r="AH7" s="394"/>
      <c r="AI7" s="396"/>
      <c r="AJ7" s="396"/>
      <c r="AK7" s="395"/>
      <c r="AL7" s="394"/>
      <c r="AM7" s="396"/>
      <c r="AN7" s="396"/>
      <c r="AO7" s="395"/>
      <c r="AP7" s="394"/>
      <c r="AQ7" s="396"/>
      <c r="AR7" s="396"/>
      <c r="AS7" s="396"/>
      <c r="AT7" s="395"/>
      <c r="AU7" s="394"/>
      <c r="AV7" s="396"/>
      <c r="AW7" s="396"/>
      <c r="AX7" s="396"/>
      <c r="AY7" s="396"/>
      <c r="AZ7" s="395"/>
      <c r="BA7" s="394"/>
      <c r="BB7" s="396"/>
      <c r="BC7" s="396"/>
      <c r="BD7" s="396"/>
      <c r="BE7" s="396"/>
      <c r="BF7" s="395"/>
      <c r="BG7" s="394"/>
      <c r="BH7" s="396"/>
      <c r="BI7" s="396"/>
      <c r="BJ7" s="395"/>
      <c r="BK7" s="394"/>
      <c r="BL7" s="396"/>
      <c r="BM7" s="396"/>
      <c r="BN7" s="395"/>
      <c r="BO7" s="394"/>
      <c r="BP7" s="396"/>
      <c r="BQ7" s="396"/>
      <c r="BR7" s="395"/>
      <c r="BS7" s="394"/>
      <c r="BT7" s="396"/>
      <c r="BU7" s="395"/>
      <c r="BV7" s="420"/>
    </row>
    <row r="8" spans="1:74" ht="15.75" customHeight="1">
      <c r="A8" s="422" t="s">
        <v>380</v>
      </c>
      <c r="B8" s="423"/>
      <c r="C8" s="423"/>
      <c r="D8" s="423"/>
      <c r="E8" s="431"/>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423"/>
      <c r="BT8" s="423"/>
      <c r="BU8" s="423"/>
      <c r="BV8" s="424"/>
    </row>
    <row r="9" spans="1:74" ht="11.25" customHeight="1">
      <c r="A9" s="227" t="s">
        <v>447</v>
      </c>
      <c r="B9" s="228"/>
      <c r="C9" s="226"/>
      <c r="D9" s="226"/>
      <c r="E9" s="228"/>
      <c r="F9" s="226"/>
      <c r="G9" s="226"/>
      <c r="H9" s="226"/>
      <c r="I9" s="226"/>
      <c r="J9" s="226"/>
      <c r="K9" s="228"/>
      <c r="L9" s="226"/>
      <c r="M9" s="226"/>
      <c r="N9" s="226"/>
      <c r="O9" s="226"/>
      <c r="P9" s="400"/>
      <c r="Q9" s="228"/>
      <c r="R9" s="226"/>
      <c r="S9" s="226"/>
      <c r="T9" s="226"/>
      <c r="U9" s="400"/>
      <c r="V9" s="228"/>
      <c r="W9" s="226"/>
      <c r="X9" s="226"/>
      <c r="Y9" s="400"/>
      <c r="Z9" s="228"/>
      <c r="AA9" s="226"/>
      <c r="AB9" s="226"/>
      <c r="AC9" s="400"/>
      <c r="AD9" s="228"/>
      <c r="AE9" s="226"/>
      <c r="AF9" s="226"/>
      <c r="AG9" s="400"/>
      <c r="AH9" s="228"/>
      <c r="AI9" s="226"/>
      <c r="AJ9" s="226"/>
      <c r="AK9" s="400"/>
      <c r="AL9" s="228"/>
      <c r="AM9" s="226"/>
      <c r="AN9" s="226"/>
      <c r="AO9" s="400"/>
      <c r="AP9" s="228"/>
      <c r="AQ9" s="226"/>
      <c r="AR9" s="226"/>
      <c r="AS9" s="226"/>
      <c r="AT9" s="400"/>
      <c r="AU9" s="228"/>
      <c r="AV9" s="226"/>
      <c r="AW9" s="226"/>
      <c r="AX9" s="226"/>
      <c r="AY9" s="226"/>
      <c r="AZ9" s="400"/>
      <c r="BA9" s="228"/>
      <c r="BB9" s="226"/>
      <c r="BC9" s="226"/>
      <c r="BD9" s="226"/>
      <c r="BE9" s="226"/>
      <c r="BF9" s="400"/>
      <c r="BG9" s="228"/>
      <c r="BH9" s="226"/>
      <c r="BI9" s="226"/>
      <c r="BJ9" s="400"/>
      <c r="BK9" s="228"/>
      <c r="BL9" s="226"/>
      <c r="BM9" s="226"/>
      <c r="BN9" s="400"/>
      <c r="BO9" s="228"/>
      <c r="BP9" s="226"/>
      <c r="BQ9" s="226"/>
      <c r="BR9" s="400"/>
      <c r="BS9" s="228"/>
      <c r="BT9" s="226"/>
      <c r="BU9" s="400"/>
      <c r="BV9" s="227">
        <f t="shared" ref="BV9:BV15" si="0">SUM(B9:BU9)</f>
        <v>0</v>
      </c>
    </row>
    <row r="10" spans="1:74" ht="11.25" customHeight="1">
      <c r="A10" s="405" t="s">
        <v>448</v>
      </c>
      <c r="B10" s="406"/>
      <c r="C10" s="408"/>
      <c r="D10" s="408">
        <f>SUM(B9:D9)</f>
        <v>0</v>
      </c>
      <c r="E10" s="406"/>
      <c r="F10" s="408"/>
      <c r="G10" s="408"/>
      <c r="H10" s="408"/>
      <c r="I10" s="408"/>
      <c r="J10" s="408">
        <f>SUM(E9:J9)</f>
        <v>0</v>
      </c>
      <c r="K10" s="406"/>
      <c r="L10" s="408"/>
      <c r="M10" s="408"/>
      <c r="N10" s="408"/>
      <c r="O10" s="408"/>
      <c r="P10" s="407">
        <f>SUM(K9:P9)</f>
        <v>0</v>
      </c>
      <c r="Q10" s="406"/>
      <c r="R10" s="408"/>
      <c r="S10" s="408"/>
      <c r="T10" s="408"/>
      <c r="U10" s="407">
        <f>SUM(Q9:U9)</f>
        <v>0</v>
      </c>
      <c r="V10" s="406"/>
      <c r="W10" s="408"/>
      <c r="X10" s="408"/>
      <c r="Y10" s="407">
        <f>SUM(V9:Y9)</f>
        <v>0</v>
      </c>
      <c r="Z10" s="406"/>
      <c r="AA10" s="408"/>
      <c r="AB10" s="408"/>
      <c r="AC10" s="407">
        <f>SUM(Z9:AC9)</f>
        <v>0</v>
      </c>
      <c r="AD10" s="406"/>
      <c r="AE10" s="408"/>
      <c r="AF10" s="408"/>
      <c r="AG10" s="407">
        <f>SUM(AD9:AG9)</f>
        <v>0</v>
      </c>
      <c r="AH10" s="406"/>
      <c r="AI10" s="408"/>
      <c r="AJ10" s="408"/>
      <c r="AK10" s="407">
        <f>SUM(AH9:AK9)</f>
        <v>0</v>
      </c>
      <c r="AL10" s="406"/>
      <c r="AM10" s="408"/>
      <c r="AN10" s="408"/>
      <c r="AO10" s="407">
        <f>SUM(AL9:AO9)</f>
        <v>0</v>
      </c>
      <c r="AP10" s="406"/>
      <c r="AQ10" s="408"/>
      <c r="AR10" s="408"/>
      <c r="AS10" s="408"/>
      <c r="AT10" s="407">
        <f>SUM(AP9:AT9)</f>
        <v>0</v>
      </c>
      <c r="AU10" s="406"/>
      <c r="AV10" s="408"/>
      <c r="AW10" s="408"/>
      <c r="AX10" s="408"/>
      <c r="AY10" s="408"/>
      <c r="AZ10" s="407">
        <f>SUM(AU9:AZ9)</f>
        <v>0</v>
      </c>
      <c r="BA10" s="406"/>
      <c r="BB10" s="408"/>
      <c r="BC10" s="408"/>
      <c r="BD10" s="408"/>
      <c r="BE10" s="408"/>
      <c r="BF10" s="407">
        <f>SUM(BA9:BF9)</f>
        <v>0</v>
      </c>
      <c r="BG10" s="406"/>
      <c r="BH10" s="408"/>
      <c r="BI10" s="408"/>
      <c r="BJ10" s="407">
        <f>SUM(BG9:BJ9)</f>
        <v>0</v>
      </c>
      <c r="BK10" s="406"/>
      <c r="BL10" s="408"/>
      <c r="BM10" s="408"/>
      <c r="BN10" s="407">
        <f>SUM(BK9:BN9)</f>
        <v>0</v>
      </c>
      <c r="BO10" s="406"/>
      <c r="BP10" s="408"/>
      <c r="BQ10" s="408"/>
      <c r="BR10" s="407">
        <f>SUM(BO9:BR9)</f>
        <v>0</v>
      </c>
      <c r="BS10" s="406"/>
      <c r="BT10" s="408"/>
      <c r="BU10" s="407">
        <f>SUM(BS9:BU9)</f>
        <v>0</v>
      </c>
      <c r="BV10" s="405">
        <f t="shared" si="0"/>
        <v>0</v>
      </c>
    </row>
    <row r="11" spans="1:74" ht="11.25" customHeight="1">
      <c r="A11" s="227" t="s">
        <v>447</v>
      </c>
      <c r="B11" s="228"/>
      <c r="C11" s="226"/>
      <c r="D11" s="226"/>
      <c r="E11" s="228"/>
      <c r="F11" s="226"/>
      <c r="G11" s="226"/>
      <c r="H11" s="226"/>
      <c r="I11" s="226"/>
      <c r="J11" s="226"/>
      <c r="K11" s="228"/>
      <c r="L11" s="226"/>
      <c r="M11" s="226"/>
      <c r="N11" s="226"/>
      <c r="O11" s="226"/>
      <c r="P11" s="400"/>
      <c r="Q11" s="228"/>
      <c r="R11" s="226"/>
      <c r="S11" s="226"/>
      <c r="T11" s="226"/>
      <c r="U11" s="400"/>
      <c r="V11" s="228"/>
      <c r="W11" s="226"/>
      <c r="X11" s="226"/>
      <c r="Y11" s="400"/>
      <c r="Z11" s="228"/>
      <c r="AA11" s="226"/>
      <c r="AB11" s="226"/>
      <c r="AC11" s="400"/>
      <c r="AD11" s="228"/>
      <c r="AE11" s="226"/>
      <c r="AF11" s="226"/>
      <c r="AG11" s="400"/>
      <c r="AH11" s="228"/>
      <c r="AI11" s="226"/>
      <c r="AJ11" s="226"/>
      <c r="AK11" s="400"/>
      <c r="AL11" s="228"/>
      <c r="AM11" s="226"/>
      <c r="AN11" s="226"/>
      <c r="AO11" s="400"/>
      <c r="AP11" s="228"/>
      <c r="AQ11" s="226"/>
      <c r="AR11" s="226"/>
      <c r="AS11" s="226"/>
      <c r="AT11" s="400"/>
      <c r="AU11" s="228"/>
      <c r="AV11" s="226"/>
      <c r="AW11" s="226"/>
      <c r="AX11" s="226"/>
      <c r="AY11" s="226"/>
      <c r="AZ11" s="400"/>
      <c r="BA11" s="228"/>
      <c r="BB11" s="226"/>
      <c r="BC11" s="226"/>
      <c r="BD11" s="226"/>
      <c r="BE11" s="226"/>
      <c r="BF11" s="400"/>
      <c r="BG11" s="228"/>
      <c r="BH11" s="226"/>
      <c r="BI11" s="226"/>
      <c r="BJ11" s="400"/>
      <c r="BK11" s="228"/>
      <c r="BL11" s="226"/>
      <c r="BM11" s="226"/>
      <c r="BN11" s="400"/>
      <c r="BO11" s="228"/>
      <c r="BP11" s="226"/>
      <c r="BQ11" s="226"/>
      <c r="BR11" s="400"/>
      <c r="BS11" s="228"/>
      <c r="BT11" s="226"/>
      <c r="BU11" s="400"/>
      <c r="BV11" s="227">
        <f t="shared" si="0"/>
        <v>0</v>
      </c>
    </row>
    <row r="12" spans="1:74" ht="11.25" customHeight="1">
      <c r="A12" s="405" t="s">
        <v>449</v>
      </c>
      <c r="B12" s="406"/>
      <c r="C12" s="408"/>
      <c r="D12" s="408">
        <f>SUM(B11:D11)</f>
        <v>0</v>
      </c>
      <c r="E12" s="406"/>
      <c r="F12" s="408"/>
      <c r="G12" s="408"/>
      <c r="H12" s="408"/>
      <c r="I12" s="408"/>
      <c r="J12" s="408">
        <f>SUM(E11:J11)</f>
        <v>0</v>
      </c>
      <c r="K12" s="406"/>
      <c r="L12" s="408"/>
      <c r="M12" s="408"/>
      <c r="N12" s="408"/>
      <c r="O12" s="408"/>
      <c r="P12" s="407">
        <f>SUM(K11:P11)</f>
        <v>0</v>
      </c>
      <c r="Q12" s="406"/>
      <c r="R12" s="408"/>
      <c r="S12" s="408"/>
      <c r="T12" s="408"/>
      <c r="U12" s="407">
        <f>SUM(Q11:U11)</f>
        <v>0</v>
      </c>
      <c r="V12" s="406"/>
      <c r="W12" s="408"/>
      <c r="X12" s="408"/>
      <c r="Y12" s="407">
        <f>SUM(V11:Y11)</f>
        <v>0</v>
      </c>
      <c r="Z12" s="406"/>
      <c r="AA12" s="408"/>
      <c r="AB12" s="408"/>
      <c r="AC12" s="407">
        <f>SUM(Z11:AC11)</f>
        <v>0</v>
      </c>
      <c r="AD12" s="406"/>
      <c r="AE12" s="408"/>
      <c r="AF12" s="408"/>
      <c r="AG12" s="407">
        <f>SUM(AD11:AG11)</f>
        <v>0</v>
      </c>
      <c r="AH12" s="406"/>
      <c r="AI12" s="408"/>
      <c r="AJ12" s="408"/>
      <c r="AK12" s="407">
        <f>SUM(AH11:AK11)</f>
        <v>0</v>
      </c>
      <c r="AL12" s="406"/>
      <c r="AM12" s="408"/>
      <c r="AN12" s="408"/>
      <c r="AO12" s="407">
        <f>SUM(AL11:AO11)</f>
        <v>0</v>
      </c>
      <c r="AP12" s="406"/>
      <c r="AQ12" s="408"/>
      <c r="AR12" s="408"/>
      <c r="AS12" s="408"/>
      <c r="AT12" s="407">
        <f>SUM(AP11:AT11)</f>
        <v>0</v>
      </c>
      <c r="AU12" s="406"/>
      <c r="AV12" s="408"/>
      <c r="AW12" s="408"/>
      <c r="AX12" s="408"/>
      <c r="AY12" s="408"/>
      <c r="AZ12" s="407">
        <f>SUM(AU11:AZ11)</f>
        <v>0</v>
      </c>
      <c r="BA12" s="406"/>
      <c r="BB12" s="408"/>
      <c r="BC12" s="408"/>
      <c r="BD12" s="408"/>
      <c r="BE12" s="408"/>
      <c r="BF12" s="407">
        <f>SUM(BA11:BF11)</f>
        <v>0</v>
      </c>
      <c r="BG12" s="406"/>
      <c r="BH12" s="408"/>
      <c r="BI12" s="408"/>
      <c r="BJ12" s="407">
        <f>SUM(BG11:BJ11)</f>
        <v>0</v>
      </c>
      <c r="BK12" s="406"/>
      <c r="BL12" s="408"/>
      <c r="BM12" s="408"/>
      <c r="BN12" s="407">
        <f>SUM(BK11:BN11)</f>
        <v>0</v>
      </c>
      <c r="BO12" s="406"/>
      <c r="BP12" s="408"/>
      <c r="BQ12" s="408"/>
      <c r="BR12" s="407">
        <f>SUM(BO11:BR11)</f>
        <v>0</v>
      </c>
      <c r="BS12" s="406"/>
      <c r="BT12" s="408"/>
      <c r="BU12" s="407">
        <f>SUM(BS11:BU11)</f>
        <v>0</v>
      </c>
      <c r="BV12" s="405">
        <f t="shared" si="0"/>
        <v>0</v>
      </c>
    </row>
    <row r="13" spans="1:74" ht="11.25" customHeight="1">
      <c r="A13" s="227" t="s">
        <v>447</v>
      </c>
      <c r="B13" s="228"/>
      <c r="C13" s="226"/>
      <c r="D13" s="226"/>
      <c r="E13" s="228"/>
      <c r="F13" s="226"/>
      <c r="G13" s="226"/>
      <c r="H13" s="226"/>
      <c r="I13" s="226"/>
      <c r="J13" s="226"/>
      <c r="K13" s="228"/>
      <c r="L13" s="226"/>
      <c r="M13" s="226"/>
      <c r="N13" s="226"/>
      <c r="O13" s="226"/>
      <c r="P13" s="400"/>
      <c r="Q13" s="228"/>
      <c r="R13" s="226"/>
      <c r="S13" s="226"/>
      <c r="T13" s="226"/>
      <c r="U13" s="400"/>
      <c r="V13" s="228"/>
      <c r="W13" s="226"/>
      <c r="X13" s="226"/>
      <c r="Y13" s="400"/>
      <c r="Z13" s="228"/>
      <c r="AA13" s="226"/>
      <c r="AB13" s="226"/>
      <c r="AC13" s="400"/>
      <c r="AD13" s="228"/>
      <c r="AE13" s="226"/>
      <c r="AF13" s="226"/>
      <c r="AG13" s="400"/>
      <c r="AH13" s="228"/>
      <c r="AI13" s="226"/>
      <c r="AJ13" s="226"/>
      <c r="AK13" s="400"/>
      <c r="AL13" s="228"/>
      <c r="AM13" s="226"/>
      <c r="AN13" s="226"/>
      <c r="AO13" s="400"/>
      <c r="AP13" s="228"/>
      <c r="AQ13" s="226"/>
      <c r="AR13" s="226"/>
      <c r="AS13" s="226"/>
      <c r="AT13" s="400"/>
      <c r="AU13" s="228"/>
      <c r="AV13" s="226"/>
      <c r="AW13" s="226"/>
      <c r="AX13" s="226"/>
      <c r="AY13" s="226"/>
      <c r="AZ13" s="400"/>
      <c r="BA13" s="228"/>
      <c r="BB13" s="226"/>
      <c r="BC13" s="226"/>
      <c r="BD13" s="226"/>
      <c r="BE13" s="226"/>
      <c r="BF13" s="400"/>
      <c r="BG13" s="228"/>
      <c r="BH13" s="226"/>
      <c r="BI13" s="226"/>
      <c r="BJ13" s="400"/>
      <c r="BK13" s="228"/>
      <c r="BL13" s="226"/>
      <c r="BM13" s="226"/>
      <c r="BN13" s="400"/>
      <c r="BO13" s="228"/>
      <c r="BP13" s="226"/>
      <c r="BQ13" s="226"/>
      <c r="BR13" s="400"/>
      <c r="BS13" s="228"/>
      <c r="BT13" s="226"/>
      <c r="BU13" s="400"/>
      <c r="BV13" s="227">
        <f t="shared" si="0"/>
        <v>0</v>
      </c>
    </row>
    <row r="14" spans="1:74" ht="11.25" customHeight="1">
      <c r="A14" s="405" t="s">
        <v>450</v>
      </c>
      <c r="B14" s="406"/>
      <c r="C14" s="408"/>
      <c r="D14" s="408">
        <f>SUM(B13:D13)</f>
        <v>0</v>
      </c>
      <c r="E14" s="406"/>
      <c r="F14" s="408"/>
      <c r="G14" s="408"/>
      <c r="H14" s="408"/>
      <c r="I14" s="408"/>
      <c r="J14" s="408">
        <f>SUM(E13:J13)</f>
        <v>0</v>
      </c>
      <c r="K14" s="406"/>
      <c r="L14" s="408"/>
      <c r="M14" s="408"/>
      <c r="N14" s="408"/>
      <c r="O14" s="408"/>
      <c r="P14" s="407">
        <f>SUM(K13:P13)</f>
        <v>0</v>
      </c>
      <c r="Q14" s="406"/>
      <c r="R14" s="408"/>
      <c r="S14" s="408"/>
      <c r="T14" s="408"/>
      <c r="U14" s="407">
        <f>SUM(Q13:U13)</f>
        <v>0</v>
      </c>
      <c r="V14" s="406"/>
      <c r="W14" s="408"/>
      <c r="X14" s="408"/>
      <c r="Y14" s="407">
        <f>SUM(V13:Y13)</f>
        <v>0</v>
      </c>
      <c r="Z14" s="406"/>
      <c r="AA14" s="408"/>
      <c r="AB14" s="408"/>
      <c r="AC14" s="407">
        <f>SUM(Z13:AC13)</f>
        <v>0</v>
      </c>
      <c r="AD14" s="406"/>
      <c r="AE14" s="408"/>
      <c r="AF14" s="408"/>
      <c r="AG14" s="407">
        <f>SUM(AD13:AG13)</f>
        <v>0</v>
      </c>
      <c r="AH14" s="406"/>
      <c r="AI14" s="408"/>
      <c r="AJ14" s="408"/>
      <c r="AK14" s="407">
        <f>SUM(AH13:AK13)</f>
        <v>0</v>
      </c>
      <c r="AL14" s="406"/>
      <c r="AM14" s="408"/>
      <c r="AN14" s="408"/>
      <c r="AO14" s="407">
        <f>SUM(AL13:AO13)</f>
        <v>0</v>
      </c>
      <c r="AP14" s="406"/>
      <c r="AQ14" s="408"/>
      <c r="AR14" s="408"/>
      <c r="AS14" s="408"/>
      <c r="AT14" s="407">
        <f>SUM(AP13:AT13)</f>
        <v>0</v>
      </c>
      <c r="AU14" s="406"/>
      <c r="AV14" s="408"/>
      <c r="AW14" s="408"/>
      <c r="AX14" s="408"/>
      <c r="AY14" s="408"/>
      <c r="AZ14" s="407">
        <f>SUM(AU13:AZ13)</f>
        <v>0</v>
      </c>
      <c r="BA14" s="406"/>
      <c r="BB14" s="408"/>
      <c r="BC14" s="408"/>
      <c r="BD14" s="408"/>
      <c r="BE14" s="408"/>
      <c r="BF14" s="407">
        <f>SUM(BA13:BF13)</f>
        <v>0</v>
      </c>
      <c r="BG14" s="406"/>
      <c r="BH14" s="408"/>
      <c r="BI14" s="408"/>
      <c r="BJ14" s="407">
        <f>SUM(BG13:BJ13)</f>
        <v>0</v>
      </c>
      <c r="BK14" s="406"/>
      <c r="BL14" s="408"/>
      <c r="BM14" s="408"/>
      <c r="BN14" s="407">
        <f>SUM(BK13:BN13)</f>
        <v>0</v>
      </c>
      <c r="BO14" s="406"/>
      <c r="BP14" s="408"/>
      <c r="BQ14" s="408"/>
      <c r="BR14" s="407">
        <f>SUM(BO13:BR13)</f>
        <v>0</v>
      </c>
      <c r="BS14" s="406"/>
      <c r="BT14" s="408"/>
      <c r="BU14" s="407">
        <f>SUM(BS13:BU13)</f>
        <v>0</v>
      </c>
      <c r="BV14" s="405">
        <f t="shared" si="0"/>
        <v>0</v>
      </c>
    </row>
    <row r="15" spans="1:74" ht="12" customHeight="1">
      <c r="A15" s="405" t="s">
        <v>183</v>
      </c>
      <c r="B15" s="406"/>
      <c r="C15" s="408"/>
      <c r="D15" s="408">
        <f>SUM(D10,D12,D14)</f>
        <v>0</v>
      </c>
      <c r="E15" s="406"/>
      <c r="F15" s="408"/>
      <c r="G15" s="408"/>
      <c r="H15" s="408"/>
      <c r="I15" s="408"/>
      <c r="J15" s="408">
        <f>SUM(J10,J12,J14)</f>
        <v>0</v>
      </c>
      <c r="K15" s="406"/>
      <c r="L15" s="408"/>
      <c r="M15" s="408"/>
      <c r="N15" s="408"/>
      <c r="O15" s="408"/>
      <c r="P15" s="407">
        <f>SUM(P10,P12,P14)</f>
        <v>0</v>
      </c>
      <c r="Q15" s="406"/>
      <c r="R15" s="408"/>
      <c r="S15" s="408"/>
      <c r="T15" s="408"/>
      <c r="U15" s="407">
        <f>SUM(U10,U12,U14)</f>
        <v>0</v>
      </c>
      <c r="V15" s="406"/>
      <c r="W15" s="408"/>
      <c r="X15" s="408"/>
      <c r="Y15" s="407">
        <f>SUM(Y10,Y12,Y14)</f>
        <v>0</v>
      </c>
      <c r="Z15" s="406"/>
      <c r="AA15" s="408"/>
      <c r="AB15" s="408"/>
      <c r="AC15" s="407">
        <f>SUM(AC10,AC12,AC14)</f>
        <v>0</v>
      </c>
      <c r="AD15" s="406"/>
      <c r="AE15" s="408"/>
      <c r="AF15" s="408"/>
      <c r="AG15" s="407">
        <f>SUM(AG10,AG12,AG14)</f>
        <v>0</v>
      </c>
      <c r="AH15" s="406"/>
      <c r="AI15" s="408"/>
      <c r="AJ15" s="408"/>
      <c r="AK15" s="407">
        <f>SUM(AK10,AK12,AK14)</f>
        <v>0</v>
      </c>
      <c r="AL15" s="406"/>
      <c r="AM15" s="408"/>
      <c r="AN15" s="408"/>
      <c r="AO15" s="407">
        <f>SUM(AO10,AO12,AO14)</f>
        <v>0</v>
      </c>
      <c r="AP15" s="406"/>
      <c r="AQ15" s="408"/>
      <c r="AR15" s="408"/>
      <c r="AS15" s="408"/>
      <c r="AT15" s="407">
        <f>SUM(AT10,AT12,AT14)</f>
        <v>0</v>
      </c>
      <c r="AU15" s="406"/>
      <c r="AV15" s="408"/>
      <c r="AW15" s="408"/>
      <c r="AX15" s="408"/>
      <c r="AY15" s="408"/>
      <c r="AZ15" s="407">
        <f>SUM(AZ10,AZ12,AZ14)</f>
        <v>0</v>
      </c>
      <c r="BA15" s="406"/>
      <c r="BB15" s="408"/>
      <c r="BC15" s="408"/>
      <c r="BD15" s="408"/>
      <c r="BE15" s="408"/>
      <c r="BF15" s="407">
        <f>SUM(BF10,BF12,BF14)</f>
        <v>0</v>
      </c>
      <c r="BG15" s="406"/>
      <c r="BH15" s="408"/>
      <c r="BI15" s="408"/>
      <c r="BJ15" s="407">
        <f>SUM(BJ10,BJ12,BJ14)</f>
        <v>0</v>
      </c>
      <c r="BK15" s="406"/>
      <c r="BL15" s="408"/>
      <c r="BM15" s="408"/>
      <c r="BN15" s="407">
        <f>SUM(BN10,BN12,BN14)</f>
        <v>0</v>
      </c>
      <c r="BO15" s="406"/>
      <c r="BP15" s="408"/>
      <c r="BQ15" s="408"/>
      <c r="BR15" s="407">
        <f>SUM(BR10,BR12,BR14)</f>
        <v>0</v>
      </c>
      <c r="BS15" s="406"/>
      <c r="BT15" s="408"/>
      <c r="BU15" s="407">
        <f>SUM(BU10,BU12,BU14)</f>
        <v>0</v>
      </c>
      <c r="BV15" s="405">
        <f t="shared" si="0"/>
        <v>0</v>
      </c>
    </row>
    <row r="16" spans="1:74" ht="11.25" customHeight="1">
      <c r="A16" s="226"/>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row>
    <row r="17" spans="1:74" ht="11.25" customHeight="1">
      <c r="A17" s="226"/>
      <c r="B17" s="226"/>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row>
    <row r="18" spans="1:74" ht="11.25" customHeight="1">
      <c r="A18" s="226"/>
      <c r="B18" s="226"/>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row>
    <row r="19" spans="1:74" ht="11.25" customHeight="1">
      <c r="A19" s="226"/>
      <c r="B19" s="226"/>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226"/>
      <c r="AA19" s="226"/>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row>
    <row r="20" spans="1:74" ht="11.25" customHeight="1">
      <c r="A20" s="226"/>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row>
    <row r="21" spans="1:74" ht="11.25" customHeight="1">
      <c r="A21" s="226"/>
      <c r="B21" s="226"/>
      <c r="C21" s="226"/>
      <c r="D21" s="226"/>
      <c r="E21" s="226"/>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row>
    <row r="22" spans="1:74" ht="11.25" customHeight="1">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row>
    <row r="23" spans="1:74" ht="11.25" customHeight="1">
      <c r="A23" s="226"/>
      <c r="B23" s="226"/>
      <c r="C23" s="226"/>
      <c r="D23" s="226"/>
      <c r="E23" s="226"/>
      <c r="F23" s="226"/>
      <c r="G23" s="226"/>
      <c r="H23" s="226"/>
      <c r="I23" s="226"/>
      <c r="J23" s="226"/>
      <c r="K23" s="226"/>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row>
    <row r="24" spans="1:74" ht="11.25" customHeight="1">
      <c r="A24" s="226"/>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row>
    <row r="25" spans="1:74" ht="11.25" customHeight="1">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226"/>
    </row>
    <row r="26" spans="1:74" ht="11.25" customHeight="1">
      <c r="A26" s="226"/>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row>
    <row r="27" spans="1:74" ht="11.25" customHeight="1">
      <c r="A27" s="226"/>
      <c r="B27" s="226"/>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row>
    <row r="28" spans="1:74" ht="11.25" customHeigh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row>
    <row r="29" spans="1:74" ht="11.25" customHeight="1">
      <c r="A29" s="22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row>
    <row r="30" spans="1:74" ht="11.25" customHeight="1">
      <c r="A30" s="226"/>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row>
    <row r="31" spans="1:74" ht="11.25" customHeight="1">
      <c r="A31" s="226"/>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row>
    <row r="32" spans="1:74" ht="11.25" customHeight="1">
      <c r="A32" s="226"/>
      <c r="B32" s="226"/>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row>
    <row r="33" spans="1:74" ht="11.25" customHeight="1">
      <c r="A33" s="226"/>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row>
    <row r="34" spans="1:74" ht="11.25" customHeight="1">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row>
    <row r="35" spans="1:74" ht="11.25" customHeight="1">
      <c r="A35" s="226"/>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row>
    <row r="36" spans="1:74" ht="11.25" customHeight="1">
      <c r="A36" s="226"/>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row>
    <row r="37" spans="1:74" ht="11.25" customHeight="1">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c r="BT37" s="226"/>
      <c r="BU37" s="226"/>
      <c r="BV37" s="226"/>
    </row>
    <row r="38" spans="1:74" ht="11.2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c r="BV38" s="226"/>
    </row>
    <row r="39" spans="1:74" ht="11.25" customHeight="1">
      <c r="A39" s="226"/>
      <c r="B39" s="226"/>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6"/>
      <c r="BK39" s="226"/>
      <c r="BL39" s="226"/>
      <c r="BM39" s="226"/>
      <c r="BN39" s="226"/>
      <c r="BO39" s="226"/>
      <c r="BP39" s="226"/>
      <c r="BQ39" s="226"/>
      <c r="BR39" s="226"/>
      <c r="BS39" s="226"/>
      <c r="BT39" s="226"/>
      <c r="BU39" s="226"/>
      <c r="BV39" s="226"/>
    </row>
    <row r="40" spans="1:74" ht="11.2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row>
    <row r="41" spans="1:74" ht="11.25" customHeight="1">
      <c r="A41" s="226"/>
      <c r="B41" s="226"/>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c r="BQ41" s="226"/>
      <c r="BR41" s="226"/>
      <c r="BS41" s="226"/>
      <c r="BT41" s="226"/>
      <c r="BU41" s="226"/>
      <c r="BV41" s="226"/>
    </row>
    <row r="42" spans="1:74" ht="11.2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c r="BV42" s="226"/>
    </row>
    <row r="43" spans="1:74" ht="11.25" customHeight="1">
      <c r="A43" s="226"/>
      <c r="B43" s="226"/>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c r="BP43" s="226"/>
      <c r="BQ43" s="226"/>
      <c r="BR43" s="226"/>
      <c r="BS43" s="226"/>
      <c r="BT43" s="226"/>
      <c r="BU43" s="226"/>
      <c r="BV43" s="226"/>
    </row>
    <row r="44" spans="1:74" ht="11.2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c r="BV44" s="226"/>
    </row>
    <row r="45" spans="1:74" ht="11.25" customHeight="1">
      <c r="A45" s="226"/>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c r="BS45" s="226"/>
      <c r="BT45" s="226"/>
      <c r="BU45" s="226"/>
      <c r="BV45" s="226"/>
    </row>
    <row r="46" spans="1:74" ht="11.25" customHeight="1">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26"/>
      <c r="BP46" s="226"/>
      <c r="BQ46" s="226"/>
      <c r="BR46" s="226"/>
      <c r="BS46" s="226"/>
      <c r="BT46" s="226"/>
      <c r="BU46" s="226"/>
      <c r="BV46" s="226"/>
    </row>
    <row r="47" spans="1:74" ht="11.25" customHeight="1">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c r="BP47" s="226"/>
      <c r="BQ47" s="226"/>
      <c r="BR47" s="226"/>
      <c r="BS47" s="226"/>
      <c r="BT47" s="226"/>
      <c r="BU47" s="226"/>
      <c r="BV47" s="226"/>
    </row>
    <row r="48" spans="1:74" ht="11.25" customHeight="1">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c r="BQ48" s="226"/>
      <c r="BR48" s="226"/>
      <c r="BS48" s="226"/>
      <c r="BT48" s="226"/>
      <c r="BU48" s="226"/>
      <c r="BV48" s="226"/>
    </row>
    <row r="49" spans="1:74" ht="11.2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c r="BT49" s="226"/>
      <c r="BU49" s="226"/>
      <c r="BV49" s="226"/>
    </row>
    <row r="50" spans="1:74" ht="11.25" customHeight="1">
      <c r="A50" s="226"/>
      <c r="B50" s="226"/>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226"/>
      <c r="BK50" s="226"/>
      <c r="BL50" s="226"/>
      <c r="BM50" s="226"/>
      <c r="BN50" s="226"/>
      <c r="BO50" s="226"/>
      <c r="BP50" s="226"/>
      <c r="BQ50" s="226"/>
      <c r="BR50" s="226"/>
      <c r="BS50" s="226"/>
      <c r="BT50" s="226"/>
      <c r="BU50" s="226"/>
      <c r="BV50" s="226"/>
    </row>
    <row r="51" spans="1:74" ht="11.25" customHeight="1">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N51" s="226"/>
      <c r="BO51" s="226"/>
      <c r="BP51" s="226"/>
      <c r="BQ51" s="226"/>
      <c r="BR51" s="226"/>
      <c r="BS51" s="226"/>
      <c r="BT51" s="226"/>
      <c r="BU51" s="226"/>
      <c r="BV51" s="226"/>
    </row>
    <row r="52" spans="1:74" ht="11.25" customHeight="1">
      <c r="A52" s="226"/>
      <c r="B52" s="226"/>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c r="BS52" s="226"/>
      <c r="BT52" s="226"/>
      <c r="BU52" s="226"/>
      <c r="BV52" s="226"/>
    </row>
    <row r="53" spans="1:74" ht="11.25" customHeight="1">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c r="BU53" s="226"/>
      <c r="BV53" s="226"/>
    </row>
    <row r="54" spans="1:74" ht="11.25" customHeight="1">
      <c r="A54" s="226"/>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c r="BV54" s="226"/>
    </row>
    <row r="55" spans="1:74" ht="11.25" customHeight="1">
      <c r="A55" s="226"/>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c r="BE55" s="226"/>
      <c r="BF55" s="226"/>
      <c r="BG55" s="226"/>
      <c r="BH55" s="226"/>
      <c r="BI55" s="226"/>
      <c r="BJ55" s="226"/>
      <c r="BK55" s="226"/>
      <c r="BL55" s="226"/>
      <c r="BM55" s="226"/>
      <c r="BN55" s="226"/>
      <c r="BO55" s="226"/>
      <c r="BP55" s="226"/>
      <c r="BQ55" s="226"/>
      <c r="BR55" s="226"/>
      <c r="BS55" s="226"/>
      <c r="BT55" s="226"/>
      <c r="BU55" s="226"/>
      <c r="BV55" s="226"/>
    </row>
    <row r="56" spans="1:74" ht="11.25" customHeight="1">
      <c r="A56" s="226"/>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226"/>
      <c r="BL56" s="226"/>
      <c r="BM56" s="226"/>
      <c r="BN56" s="226"/>
      <c r="BO56" s="226"/>
      <c r="BP56" s="226"/>
      <c r="BQ56" s="226"/>
      <c r="BR56" s="226"/>
      <c r="BS56" s="226"/>
      <c r="BT56" s="226"/>
      <c r="BU56" s="226"/>
      <c r="BV56" s="226"/>
    </row>
    <row r="57" spans="1:74" ht="11.25" customHeight="1">
      <c r="A57" s="226"/>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AX57" s="226"/>
      <c r="AY57" s="226"/>
      <c r="AZ57" s="226"/>
      <c r="BA57" s="226"/>
      <c r="BB57" s="226"/>
      <c r="BC57" s="226"/>
      <c r="BD57" s="226"/>
      <c r="BE57" s="226"/>
      <c r="BF57" s="226"/>
      <c r="BG57" s="226"/>
      <c r="BH57" s="226"/>
      <c r="BI57" s="226"/>
      <c r="BJ57" s="226"/>
      <c r="BK57" s="226"/>
      <c r="BL57" s="226"/>
      <c r="BM57" s="226"/>
      <c r="BN57" s="226"/>
      <c r="BO57" s="226"/>
      <c r="BP57" s="226"/>
      <c r="BQ57" s="226"/>
      <c r="BR57" s="226"/>
      <c r="BS57" s="226"/>
      <c r="BT57" s="226"/>
      <c r="BU57" s="226"/>
      <c r="BV57" s="226"/>
    </row>
    <row r="58" spans="1:74" ht="11.25" customHeight="1">
      <c r="A58" s="226"/>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c r="BS58" s="226"/>
      <c r="BT58" s="226"/>
      <c r="BU58" s="226"/>
      <c r="BV58" s="226"/>
    </row>
    <row r="59" spans="1:74" ht="11.25" customHeight="1">
      <c r="A59" s="226"/>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AZ59" s="226"/>
      <c r="BA59" s="226"/>
      <c r="BB59" s="226"/>
      <c r="BC59" s="226"/>
      <c r="BD59" s="226"/>
      <c r="BE59" s="226"/>
      <c r="BF59" s="226"/>
      <c r="BG59" s="226"/>
      <c r="BH59" s="226"/>
      <c r="BI59" s="226"/>
      <c r="BJ59" s="226"/>
      <c r="BK59" s="226"/>
      <c r="BL59" s="226"/>
      <c r="BM59" s="226"/>
      <c r="BN59" s="226"/>
      <c r="BO59" s="226"/>
      <c r="BP59" s="226"/>
      <c r="BQ59" s="226"/>
      <c r="BR59" s="226"/>
      <c r="BS59" s="226"/>
      <c r="BT59" s="226"/>
      <c r="BU59" s="226"/>
      <c r="BV59" s="226"/>
    </row>
    <row r="60" spans="1:74" ht="11.25" customHeight="1">
      <c r="A60" s="226"/>
      <c r="B60" s="226"/>
      <c r="C60" s="226"/>
      <c r="D60" s="226"/>
      <c r="E60" s="226"/>
      <c r="F60" s="226"/>
      <c r="G60" s="226"/>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c r="BT60" s="226"/>
      <c r="BU60" s="226"/>
      <c r="BV60" s="226"/>
    </row>
    <row r="61" spans="1:74" ht="11.25" customHeight="1">
      <c r="A61" s="226"/>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AZ61" s="226"/>
      <c r="BA61" s="226"/>
      <c r="BB61" s="226"/>
      <c r="BC61" s="226"/>
      <c r="BD61" s="226"/>
      <c r="BE61" s="226"/>
      <c r="BF61" s="226"/>
      <c r="BG61" s="226"/>
      <c r="BH61" s="226"/>
      <c r="BI61" s="226"/>
      <c r="BJ61" s="226"/>
      <c r="BK61" s="226"/>
      <c r="BL61" s="226"/>
      <c r="BM61" s="226"/>
      <c r="BN61" s="226"/>
      <c r="BO61" s="226"/>
      <c r="BP61" s="226"/>
      <c r="BQ61" s="226"/>
      <c r="BR61" s="226"/>
      <c r="BS61" s="226"/>
      <c r="BT61" s="226"/>
      <c r="BU61" s="226"/>
      <c r="BV61" s="226"/>
    </row>
    <row r="62" spans="1:74" ht="11.25" customHeight="1">
      <c r="A62" s="226"/>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226"/>
      <c r="BE62" s="226"/>
      <c r="BF62" s="226"/>
      <c r="BG62" s="226"/>
      <c r="BH62" s="226"/>
      <c r="BI62" s="226"/>
      <c r="BJ62" s="226"/>
      <c r="BK62" s="226"/>
      <c r="BL62" s="226"/>
      <c r="BM62" s="226"/>
      <c r="BN62" s="226"/>
      <c r="BO62" s="226"/>
      <c r="BP62" s="226"/>
      <c r="BQ62" s="226"/>
      <c r="BR62" s="226"/>
      <c r="BS62" s="226"/>
      <c r="BT62" s="226"/>
      <c r="BU62" s="226"/>
      <c r="BV62" s="226"/>
    </row>
    <row r="63" spans="1:74" ht="11.25" customHeight="1">
      <c r="A63" s="226"/>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226"/>
      <c r="BE63" s="226"/>
      <c r="BF63" s="226"/>
      <c r="BG63" s="226"/>
      <c r="BH63" s="226"/>
      <c r="BI63" s="226"/>
      <c r="BJ63" s="226"/>
      <c r="BK63" s="226"/>
      <c r="BL63" s="226"/>
      <c r="BM63" s="226"/>
      <c r="BN63" s="226"/>
      <c r="BO63" s="226"/>
      <c r="BP63" s="226"/>
      <c r="BQ63" s="226"/>
      <c r="BR63" s="226"/>
      <c r="BS63" s="226"/>
      <c r="BT63" s="226"/>
      <c r="BU63" s="226"/>
      <c r="BV63" s="226"/>
    </row>
    <row r="64" spans="1:74" ht="11.25" customHeight="1">
      <c r="A64" s="226"/>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D64" s="226"/>
      <c r="BE64" s="226"/>
      <c r="BF64" s="226"/>
      <c r="BG64" s="226"/>
      <c r="BH64" s="226"/>
      <c r="BI64" s="226"/>
      <c r="BJ64" s="226"/>
      <c r="BK64" s="226"/>
      <c r="BL64" s="226"/>
      <c r="BM64" s="226"/>
      <c r="BN64" s="226"/>
      <c r="BO64" s="226"/>
      <c r="BP64" s="226"/>
      <c r="BQ64" s="226"/>
      <c r="BR64" s="226"/>
      <c r="BS64" s="226"/>
      <c r="BT64" s="226"/>
      <c r="BU64" s="226"/>
      <c r="BV64" s="226"/>
    </row>
    <row r="65" spans="1:74" ht="11.2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226"/>
      <c r="BI65" s="226"/>
      <c r="BJ65" s="226"/>
      <c r="BK65" s="226"/>
      <c r="BL65" s="226"/>
      <c r="BM65" s="226"/>
      <c r="BN65" s="226"/>
      <c r="BO65" s="226"/>
      <c r="BP65" s="226"/>
      <c r="BQ65" s="226"/>
      <c r="BR65" s="226"/>
      <c r="BS65" s="226"/>
      <c r="BT65" s="226"/>
      <c r="BU65" s="226"/>
      <c r="BV65" s="226"/>
    </row>
    <row r="66" spans="1:74" ht="11.25" customHeight="1">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c r="BM66" s="226"/>
      <c r="BN66" s="226"/>
      <c r="BO66" s="226"/>
      <c r="BP66" s="226"/>
      <c r="BQ66" s="226"/>
      <c r="BR66" s="226"/>
      <c r="BS66" s="226"/>
      <c r="BT66" s="226"/>
      <c r="BU66" s="226"/>
      <c r="BV66" s="226"/>
    </row>
    <row r="67" spans="1:74" ht="11.25" customHeight="1">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6"/>
      <c r="BC67" s="226"/>
      <c r="BD67" s="226"/>
      <c r="BE67" s="226"/>
      <c r="BF67" s="226"/>
      <c r="BG67" s="226"/>
      <c r="BH67" s="226"/>
      <c r="BI67" s="226"/>
      <c r="BJ67" s="226"/>
      <c r="BK67" s="226"/>
      <c r="BL67" s="226"/>
      <c r="BM67" s="226"/>
      <c r="BN67" s="226"/>
      <c r="BO67" s="226"/>
      <c r="BP67" s="226"/>
      <c r="BQ67" s="226"/>
      <c r="BR67" s="226"/>
      <c r="BS67" s="226"/>
      <c r="BT67" s="226"/>
      <c r="BU67" s="226"/>
      <c r="BV67" s="226"/>
    </row>
    <row r="68" spans="1:74" ht="11.25" customHeight="1">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c r="BK68" s="226"/>
      <c r="BL68" s="226"/>
      <c r="BM68" s="226"/>
      <c r="BN68" s="226"/>
      <c r="BO68" s="226"/>
      <c r="BP68" s="226"/>
      <c r="BQ68" s="226"/>
      <c r="BR68" s="226"/>
      <c r="BS68" s="226"/>
      <c r="BT68" s="226"/>
      <c r="BU68" s="226"/>
      <c r="BV68" s="226"/>
    </row>
    <row r="69" spans="1:74" ht="11.25" customHeight="1">
      <c r="A69" s="226"/>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c r="AX69" s="226"/>
      <c r="AY69" s="226"/>
      <c r="AZ69" s="226"/>
      <c r="BA69" s="226"/>
      <c r="BB69" s="226"/>
      <c r="BC69" s="226"/>
      <c r="BD69" s="226"/>
      <c r="BE69" s="226"/>
      <c r="BF69" s="226"/>
      <c r="BG69" s="226"/>
      <c r="BH69" s="226"/>
      <c r="BI69" s="226"/>
      <c r="BJ69" s="226"/>
      <c r="BK69" s="226"/>
      <c r="BL69" s="226"/>
      <c r="BM69" s="226"/>
      <c r="BN69" s="226"/>
      <c r="BO69" s="226"/>
      <c r="BP69" s="226"/>
      <c r="BQ69" s="226"/>
      <c r="BR69" s="226"/>
      <c r="BS69" s="226"/>
      <c r="BT69" s="226"/>
      <c r="BU69" s="226"/>
      <c r="BV69" s="226"/>
    </row>
    <row r="70" spans="1:74" ht="11.25" customHeight="1">
      <c r="A70" s="226"/>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c r="AA70" s="226"/>
      <c r="AB70" s="226"/>
      <c r="AC70" s="226"/>
      <c r="AD70" s="226"/>
      <c r="AE70" s="226"/>
      <c r="AF70" s="226"/>
      <c r="AG70" s="226"/>
      <c r="AH70" s="226"/>
      <c r="AI70" s="226"/>
      <c r="AJ70" s="226"/>
      <c r="AK70" s="226"/>
      <c r="AL70" s="226"/>
      <c r="AM70" s="226"/>
      <c r="AN70" s="226"/>
      <c r="AO70" s="226"/>
      <c r="AP70" s="226"/>
      <c r="AQ70" s="226"/>
      <c r="AR70" s="226"/>
      <c r="AS70" s="226"/>
      <c r="AT70" s="226"/>
      <c r="AU70" s="226"/>
      <c r="AV70" s="226"/>
      <c r="AW70" s="226"/>
      <c r="AX70" s="226"/>
      <c r="AY70" s="226"/>
      <c r="AZ70" s="226"/>
      <c r="BA70" s="226"/>
      <c r="BB70" s="226"/>
      <c r="BC70" s="226"/>
      <c r="BD70" s="226"/>
      <c r="BE70" s="226"/>
      <c r="BF70" s="226"/>
      <c r="BG70" s="226"/>
      <c r="BH70" s="226"/>
      <c r="BI70" s="226"/>
      <c r="BJ70" s="226"/>
      <c r="BK70" s="226"/>
      <c r="BL70" s="226"/>
      <c r="BM70" s="226"/>
      <c r="BN70" s="226"/>
      <c r="BO70" s="226"/>
      <c r="BP70" s="226"/>
      <c r="BQ70" s="226"/>
      <c r="BR70" s="226"/>
      <c r="BS70" s="226"/>
      <c r="BT70" s="226"/>
      <c r="BU70" s="226"/>
      <c r="BV70" s="226"/>
    </row>
    <row r="71" spans="1:74" ht="11.25" customHeight="1">
      <c r="A71" s="226"/>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c r="AA71" s="226"/>
      <c r="AB71" s="226"/>
      <c r="AC71" s="226"/>
      <c r="AD71" s="226"/>
      <c r="AE71" s="226"/>
      <c r="AF71" s="226"/>
      <c r="AG71" s="226"/>
      <c r="AH71" s="226"/>
      <c r="AI71" s="226"/>
      <c r="AJ71" s="226"/>
      <c r="AK71" s="226"/>
      <c r="AL71" s="226"/>
      <c r="AM71" s="226"/>
      <c r="AN71" s="226"/>
      <c r="AO71" s="226"/>
      <c r="AP71" s="226"/>
      <c r="AQ71" s="226"/>
      <c r="AR71" s="226"/>
      <c r="AS71" s="226"/>
      <c r="AT71" s="226"/>
      <c r="AU71" s="226"/>
      <c r="AV71" s="226"/>
      <c r="AW71" s="226"/>
      <c r="AX71" s="226"/>
      <c r="AY71" s="226"/>
      <c r="AZ71" s="226"/>
      <c r="BA71" s="226"/>
      <c r="BB71" s="226"/>
      <c r="BC71" s="226"/>
      <c r="BD71" s="226"/>
      <c r="BE71" s="226"/>
      <c r="BF71" s="226"/>
      <c r="BG71" s="226"/>
      <c r="BH71" s="226"/>
      <c r="BI71" s="226"/>
      <c r="BJ71" s="226"/>
      <c r="BK71" s="226"/>
      <c r="BL71" s="226"/>
      <c r="BM71" s="226"/>
      <c r="BN71" s="226"/>
      <c r="BO71" s="226"/>
      <c r="BP71" s="226"/>
      <c r="BQ71" s="226"/>
      <c r="BR71" s="226"/>
      <c r="BS71" s="226"/>
      <c r="BT71" s="226"/>
      <c r="BU71" s="226"/>
      <c r="BV71" s="226"/>
    </row>
    <row r="72" spans="1:74" ht="11.25" customHeight="1">
      <c r="A72" s="226"/>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c r="AA72" s="226"/>
      <c r="AB72" s="226"/>
      <c r="AC72" s="226"/>
      <c r="AD72" s="226"/>
      <c r="AE72" s="226"/>
      <c r="AF72" s="226"/>
      <c r="AG72" s="226"/>
      <c r="AH72" s="226"/>
      <c r="AI72" s="226"/>
      <c r="AJ72" s="226"/>
      <c r="AK72" s="226"/>
      <c r="AL72" s="226"/>
      <c r="AM72" s="226"/>
      <c r="AN72" s="226"/>
      <c r="AO72" s="226"/>
      <c r="AP72" s="226"/>
      <c r="AQ72" s="226"/>
      <c r="AR72" s="226"/>
      <c r="AS72" s="226"/>
      <c r="AT72" s="226"/>
      <c r="AU72" s="226"/>
      <c r="AV72" s="226"/>
      <c r="AW72" s="226"/>
      <c r="AX72" s="226"/>
      <c r="AY72" s="226"/>
      <c r="AZ72" s="226"/>
      <c r="BA72" s="226"/>
      <c r="BB72" s="226"/>
      <c r="BC72" s="226"/>
      <c r="BD72" s="226"/>
      <c r="BE72" s="226"/>
      <c r="BF72" s="226"/>
      <c r="BG72" s="226"/>
      <c r="BH72" s="226"/>
      <c r="BI72" s="226"/>
      <c r="BJ72" s="226"/>
      <c r="BK72" s="226"/>
      <c r="BL72" s="226"/>
      <c r="BM72" s="226"/>
      <c r="BN72" s="226"/>
      <c r="BO72" s="226"/>
      <c r="BP72" s="226"/>
      <c r="BQ72" s="226"/>
      <c r="BR72" s="226"/>
      <c r="BS72" s="226"/>
      <c r="BT72" s="226"/>
      <c r="BU72" s="226"/>
      <c r="BV72" s="226"/>
    </row>
    <row r="73" spans="1:74" ht="11.25" customHeight="1">
      <c r="A73" s="226"/>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c r="AX73" s="226"/>
      <c r="AY73" s="226"/>
      <c r="AZ73" s="226"/>
      <c r="BA73" s="226"/>
      <c r="BB73" s="226"/>
      <c r="BC73" s="226"/>
      <c r="BD73" s="226"/>
      <c r="BE73" s="226"/>
      <c r="BF73" s="226"/>
      <c r="BG73" s="226"/>
      <c r="BH73" s="226"/>
      <c r="BI73" s="226"/>
      <c r="BJ73" s="226"/>
      <c r="BK73" s="226"/>
      <c r="BL73" s="226"/>
      <c r="BM73" s="226"/>
      <c r="BN73" s="226"/>
      <c r="BO73" s="226"/>
      <c r="BP73" s="226"/>
      <c r="BQ73" s="226"/>
      <c r="BR73" s="226"/>
      <c r="BS73" s="226"/>
      <c r="BT73" s="226"/>
      <c r="BU73" s="226"/>
      <c r="BV73" s="226"/>
    </row>
    <row r="74" spans="1:74" ht="11.25" customHeight="1">
      <c r="A74" s="226"/>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226"/>
      <c r="AB74" s="226"/>
      <c r="AC74" s="226"/>
      <c r="AD74" s="226"/>
      <c r="AE74" s="226"/>
      <c r="AF74" s="226"/>
      <c r="AG74" s="226"/>
      <c r="AH74" s="226"/>
      <c r="AI74" s="226"/>
      <c r="AJ74" s="226"/>
      <c r="AK74" s="226"/>
      <c r="AL74" s="226"/>
      <c r="AM74" s="226"/>
      <c r="AN74" s="226"/>
      <c r="AO74" s="226"/>
      <c r="AP74" s="226"/>
      <c r="AQ74" s="226"/>
      <c r="AR74" s="226"/>
      <c r="AS74" s="226"/>
      <c r="AT74" s="226"/>
      <c r="AU74" s="226"/>
      <c r="AV74" s="226"/>
      <c r="AW74" s="226"/>
      <c r="AX74" s="226"/>
      <c r="AY74" s="226"/>
      <c r="AZ74" s="226"/>
      <c r="BA74" s="226"/>
      <c r="BB74" s="226"/>
      <c r="BC74" s="226"/>
      <c r="BD74" s="226"/>
      <c r="BE74" s="226"/>
      <c r="BF74" s="226"/>
      <c r="BG74" s="226"/>
      <c r="BH74" s="226"/>
      <c r="BI74" s="226"/>
      <c r="BJ74" s="226"/>
      <c r="BK74" s="226"/>
      <c r="BL74" s="226"/>
      <c r="BM74" s="226"/>
      <c r="BN74" s="226"/>
      <c r="BO74" s="226"/>
      <c r="BP74" s="226"/>
      <c r="BQ74" s="226"/>
      <c r="BR74" s="226"/>
      <c r="BS74" s="226"/>
      <c r="BT74" s="226"/>
      <c r="BU74" s="226"/>
      <c r="BV74" s="226"/>
    </row>
    <row r="75" spans="1:74" ht="11.25" customHeight="1">
      <c r="A75" s="226"/>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c r="BI75" s="226"/>
      <c r="BJ75" s="226"/>
      <c r="BK75" s="226"/>
      <c r="BL75" s="226"/>
      <c r="BM75" s="226"/>
      <c r="BN75" s="226"/>
      <c r="BO75" s="226"/>
      <c r="BP75" s="226"/>
      <c r="BQ75" s="226"/>
      <c r="BR75" s="226"/>
      <c r="BS75" s="226"/>
      <c r="BT75" s="226"/>
      <c r="BU75" s="226"/>
      <c r="BV75" s="226"/>
    </row>
    <row r="76" spans="1:74" ht="11.25" customHeight="1">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c r="BE76" s="226"/>
      <c r="BF76" s="226"/>
      <c r="BG76" s="226"/>
      <c r="BH76" s="226"/>
      <c r="BI76" s="226"/>
      <c r="BJ76" s="226"/>
      <c r="BK76" s="226"/>
      <c r="BL76" s="226"/>
      <c r="BM76" s="226"/>
      <c r="BN76" s="226"/>
      <c r="BO76" s="226"/>
      <c r="BP76" s="226"/>
      <c r="BQ76" s="226"/>
      <c r="BR76" s="226"/>
      <c r="BS76" s="226"/>
      <c r="BT76" s="226"/>
      <c r="BU76" s="226"/>
      <c r="BV76" s="226"/>
    </row>
    <row r="77" spans="1:74" ht="11.25" customHeight="1">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226"/>
      <c r="BI77" s="226"/>
      <c r="BJ77" s="226"/>
      <c r="BK77" s="226"/>
      <c r="BL77" s="226"/>
      <c r="BM77" s="226"/>
      <c r="BN77" s="226"/>
      <c r="BO77" s="226"/>
      <c r="BP77" s="226"/>
      <c r="BQ77" s="226"/>
      <c r="BR77" s="226"/>
      <c r="BS77" s="226"/>
      <c r="BT77" s="226"/>
      <c r="BU77" s="226"/>
      <c r="BV77" s="226"/>
    </row>
    <row r="78" spans="1:74" ht="11.25" customHeight="1">
      <c r="A78" s="226"/>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6"/>
      <c r="AG78" s="226"/>
      <c r="AH78" s="226"/>
      <c r="AI78" s="226"/>
      <c r="AJ78" s="226"/>
      <c r="AK78" s="226"/>
      <c r="AL78" s="226"/>
      <c r="AM78" s="226"/>
      <c r="AN78" s="226"/>
      <c r="AO78" s="226"/>
      <c r="AP78" s="226"/>
      <c r="AQ78" s="226"/>
      <c r="AR78" s="226"/>
      <c r="AS78" s="226"/>
      <c r="AT78" s="226"/>
      <c r="AU78" s="226"/>
      <c r="AV78" s="226"/>
      <c r="AW78" s="226"/>
      <c r="AX78" s="226"/>
      <c r="AY78" s="226"/>
      <c r="AZ78" s="226"/>
      <c r="BA78" s="226"/>
      <c r="BB78" s="226"/>
      <c r="BC78" s="226"/>
      <c r="BD78" s="226"/>
      <c r="BE78" s="226"/>
      <c r="BF78" s="226"/>
      <c r="BG78" s="226"/>
      <c r="BH78" s="226"/>
      <c r="BI78" s="226"/>
      <c r="BJ78" s="226"/>
      <c r="BK78" s="226"/>
      <c r="BL78" s="226"/>
      <c r="BM78" s="226"/>
      <c r="BN78" s="226"/>
      <c r="BO78" s="226"/>
      <c r="BP78" s="226"/>
      <c r="BQ78" s="226"/>
      <c r="BR78" s="226"/>
      <c r="BS78" s="226"/>
      <c r="BT78" s="226"/>
      <c r="BU78" s="226"/>
      <c r="BV78" s="226"/>
    </row>
    <row r="79" spans="1:74" ht="11.25" customHeight="1">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c r="AZ79" s="226"/>
      <c r="BA79" s="226"/>
      <c r="BB79" s="226"/>
      <c r="BC79" s="226"/>
      <c r="BD79" s="226"/>
      <c r="BE79" s="226"/>
      <c r="BF79" s="226"/>
      <c r="BG79" s="226"/>
      <c r="BH79" s="226"/>
      <c r="BI79" s="226"/>
      <c r="BJ79" s="226"/>
      <c r="BK79" s="226"/>
      <c r="BL79" s="226"/>
      <c r="BM79" s="226"/>
      <c r="BN79" s="226"/>
      <c r="BO79" s="226"/>
      <c r="BP79" s="226"/>
      <c r="BQ79" s="226"/>
      <c r="BR79" s="226"/>
      <c r="BS79" s="226"/>
      <c r="BT79" s="226"/>
      <c r="BU79" s="226"/>
      <c r="BV79" s="226"/>
    </row>
    <row r="80" spans="1:74" ht="11.25" customHeight="1">
      <c r="A80" s="226"/>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226"/>
      <c r="BI80" s="226"/>
      <c r="BJ80" s="226"/>
      <c r="BK80" s="226"/>
      <c r="BL80" s="226"/>
      <c r="BM80" s="226"/>
      <c r="BN80" s="226"/>
      <c r="BO80" s="226"/>
      <c r="BP80" s="226"/>
      <c r="BQ80" s="226"/>
      <c r="BR80" s="226"/>
      <c r="BS80" s="226"/>
      <c r="BT80" s="226"/>
      <c r="BU80" s="226"/>
      <c r="BV80" s="226"/>
    </row>
    <row r="81" spans="1:74" ht="11.25" customHeight="1">
      <c r="A81" s="226"/>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c r="AZ81" s="226"/>
      <c r="BA81" s="226"/>
      <c r="BB81" s="226"/>
      <c r="BC81" s="226"/>
      <c r="BD81" s="226"/>
      <c r="BE81" s="226"/>
      <c r="BF81" s="226"/>
      <c r="BG81" s="226"/>
      <c r="BH81" s="226"/>
      <c r="BI81" s="226"/>
      <c r="BJ81" s="226"/>
      <c r="BK81" s="226"/>
      <c r="BL81" s="226"/>
      <c r="BM81" s="226"/>
      <c r="BN81" s="226"/>
      <c r="BO81" s="226"/>
      <c r="BP81" s="226"/>
      <c r="BQ81" s="226"/>
      <c r="BR81" s="226"/>
      <c r="BS81" s="226"/>
      <c r="BT81" s="226"/>
      <c r="BU81" s="226"/>
      <c r="BV81" s="226"/>
    </row>
    <row r="82" spans="1:74" ht="11.25" customHeight="1">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6"/>
      <c r="AE82" s="226"/>
      <c r="AF82" s="226"/>
      <c r="AG82" s="226"/>
      <c r="AH82" s="226"/>
      <c r="AI82" s="226"/>
      <c r="AJ82" s="226"/>
      <c r="AK82" s="226"/>
      <c r="AL82" s="226"/>
      <c r="AM82" s="226"/>
      <c r="AN82" s="226"/>
      <c r="AO82" s="226"/>
      <c r="AP82" s="226"/>
      <c r="AQ82" s="226"/>
      <c r="AR82" s="226"/>
      <c r="AS82" s="226"/>
      <c r="AT82" s="226"/>
      <c r="AU82" s="226"/>
      <c r="AV82" s="226"/>
      <c r="AW82" s="226"/>
      <c r="AX82" s="226"/>
      <c r="AY82" s="226"/>
      <c r="AZ82" s="226"/>
      <c r="BA82" s="226"/>
      <c r="BB82" s="226"/>
      <c r="BC82" s="226"/>
      <c r="BD82" s="226"/>
      <c r="BE82" s="226"/>
      <c r="BF82" s="226"/>
      <c r="BG82" s="226"/>
      <c r="BH82" s="226"/>
      <c r="BI82" s="226"/>
      <c r="BJ82" s="226"/>
      <c r="BK82" s="226"/>
      <c r="BL82" s="226"/>
      <c r="BM82" s="226"/>
      <c r="BN82" s="226"/>
      <c r="BO82" s="226"/>
      <c r="BP82" s="226"/>
      <c r="BQ82" s="226"/>
      <c r="BR82" s="226"/>
      <c r="BS82" s="226"/>
      <c r="BT82" s="226"/>
      <c r="BU82" s="226"/>
      <c r="BV82" s="226"/>
    </row>
    <row r="83" spans="1:74" ht="11.25" customHeight="1">
      <c r="A83" s="226"/>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226"/>
      <c r="BI83" s="226"/>
      <c r="BJ83" s="226"/>
      <c r="BK83" s="226"/>
      <c r="BL83" s="226"/>
      <c r="BM83" s="226"/>
      <c r="BN83" s="226"/>
      <c r="BO83" s="226"/>
      <c r="BP83" s="226"/>
      <c r="BQ83" s="226"/>
      <c r="BR83" s="226"/>
      <c r="BS83" s="226"/>
      <c r="BT83" s="226"/>
      <c r="BU83" s="226"/>
      <c r="BV83" s="226"/>
    </row>
    <row r="84" spans="1:74" ht="11.25" customHeight="1">
      <c r="A84" s="226"/>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c r="AA84" s="226"/>
      <c r="AB84" s="226"/>
      <c r="AC84" s="226"/>
      <c r="AD84" s="226"/>
      <c r="AE84" s="226"/>
      <c r="AF84" s="226"/>
      <c r="AG84" s="226"/>
      <c r="AH84" s="226"/>
      <c r="AI84" s="226"/>
      <c r="AJ84" s="226"/>
      <c r="AK84" s="226"/>
      <c r="AL84" s="226"/>
      <c r="AM84" s="226"/>
      <c r="AN84" s="226"/>
      <c r="AO84" s="226"/>
      <c r="AP84" s="226"/>
      <c r="AQ84" s="226"/>
      <c r="AR84" s="226"/>
      <c r="AS84" s="226"/>
      <c r="AT84" s="226"/>
      <c r="AU84" s="226"/>
      <c r="AV84" s="226"/>
      <c r="AW84" s="226"/>
      <c r="AX84" s="226"/>
      <c r="AY84" s="226"/>
      <c r="AZ84" s="226"/>
      <c r="BA84" s="226"/>
      <c r="BB84" s="226"/>
      <c r="BC84" s="226"/>
      <c r="BD84" s="226"/>
      <c r="BE84" s="226"/>
      <c r="BF84" s="226"/>
      <c r="BG84" s="226"/>
      <c r="BH84" s="226"/>
      <c r="BI84" s="226"/>
      <c r="BJ84" s="226"/>
      <c r="BK84" s="226"/>
      <c r="BL84" s="226"/>
      <c r="BM84" s="226"/>
      <c r="BN84" s="226"/>
      <c r="BO84" s="226"/>
      <c r="BP84" s="226"/>
      <c r="BQ84" s="226"/>
      <c r="BR84" s="226"/>
      <c r="BS84" s="226"/>
      <c r="BT84" s="226"/>
      <c r="BU84" s="226"/>
      <c r="BV84" s="226"/>
    </row>
    <row r="85" spans="1:74" ht="11.25" customHeight="1">
      <c r="A85" s="226"/>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c r="AA85" s="226"/>
      <c r="AB85" s="226"/>
      <c r="AC85" s="226"/>
      <c r="AD85" s="226"/>
      <c r="AE85" s="226"/>
      <c r="AF85" s="226"/>
      <c r="AG85" s="226"/>
      <c r="AH85" s="226"/>
      <c r="AI85" s="226"/>
      <c r="AJ85" s="226"/>
      <c r="AK85" s="226"/>
      <c r="AL85" s="226"/>
      <c r="AM85" s="226"/>
      <c r="AN85" s="226"/>
      <c r="AO85" s="226"/>
      <c r="AP85" s="226"/>
      <c r="AQ85" s="226"/>
      <c r="AR85" s="226"/>
      <c r="AS85" s="226"/>
      <c r="AT85" s="226"/>
      <c r="AU85" s="226"/>
      <c r="AV85" s="226"/>
      <c r="AW85" s="226"/>
      <c r="AX85" s="226"/>
      <c r="AY85" s="226"/>
      <c r="AZ85" s="226"/>
      <c r="BA85" s="226"/>
      <c r="BB85" s="226"/>
      <c r="BC85" s="226"/>
      <c r="BD85" s="226"/>
      <c r="BE85" s="226"/>
      <c r="BF85" s="226"/>
      <c r="BG85" s="226"/>
      <c r="BH85" s="226"/>
      <c r="BI85" s="226"/>
      <c r="BJ85" s="226"/>
      <c r="BK85" s="226"/>
      <c r="BL85" s="226"/>
      <c r="BM85" s="226"/>
      <c r="BN85" s="226"/>
      <c r="BO85" s="226"/>
      <c r="BP85" s="226"/>
      <c r="BQ85" s="226"/>
      <c r="BR85" s="226"/>
      <c r="BS85" s="226"/>
      <c r="BT85" s="226"/>
      <c r="BU85" s="226"/>
      <c r="BV85" s="226"/>
    </row>
    <row r="86" spans="1:74" ht="11.25" customHeight="1">
      <c r="A86" s="226"/>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226"/>
      <c r="AX86" s="226"/>
      <c r="AY86" s="226"/>
      <c r="AZ86" s="226"/>
      <c r="BA86" s="226"/>
      <c r="BB86" s="226"/>
      <c r="BC86" s="226"/>
      <c r="BD86" s="226"/>
      <c r="BE86" s="226"/>
      <c r="BF86" s="226"/>
      <c r="BG86" s="226"/>
      <c r="BH86" s="226"/>
      <c r="BI86" s="226"/>
      <c r="BJ86" s="226"/>
      <c r="BK86" s="226"/>
      <c r="BL86" s="226"/>
      <c r="BM86" s="226"/>
      <c r="BN86" s="226"/>
      <c r="BO86" s="226"/>
      <c r="BP86" s="226"/>
      <c r="BQ86" s="226"/>
      <c r="BR86" s="226"/>
      <c r="BS86" s="226"/>
      <c r="BT86" s="226"/>
      <c r="BU86" s="226"/>
      <c r="BV86" s="226"/>
    </row>
    <row r="87" spans="1:74" ht="11.25" customHeight="1">
      <c r="A87" s="226"/>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226"/>
      <c r="AC87" s="226"/>
      <c r="AD87" s="226"/>
      <c r="AE87" s="226"/>
      <c r="AF87" s="226"/>
      <c r="AG87" s="226"/>
      <c r="AH87" s="226"/>
      <c r="AI87" s="226"/>
      <c r="AJ87" s="226"/>
      <c r="AK87" s="226"/>
      <c r="AL87" s="226"/>
      <c r="AM87" s="226"/>
      <c r="AN87" s="226"/>
      <c r="AO87" s="226"/>
      <c r="AP87" s="226"/>
      <c r="AQ87" s="226"/>
      <c r="AR87" s="226"/>
      <c r="AS87" s="226"/>
      <c r="AT87" s="226"/>
      <c r="AU87" s="226"/>
      <c r="AV87" s="226"/>
      <c r="AW87" s="226"/>
      <c r="AX87" s="226"/>
      <c r="AY87" s="226"/>
      <c r="AZ87" s="226"/>
      <c r="BA87" s="226"/>
      <c r="BB87" s="226"/>
      <c r="BC87" s="226"/>
      <c r="BD87" s="226"/>
      <c r="BE87" s="226"/>
      <c r="BF87" s="226"/>
      <c r="BG87" s="226"/>
      <c r="BH87" s="226"/>
      <c r="BI87" s="226"/>
      <c r="BJ87" s="226"/>
      <c r="BK87" s="226"/>
      <c r="BL87" s="226"/>
      <c r="BM87" s="226"/>
      <c r="BN87" s="226"/>
      <c r="BO87" s="226"/>
      <c r="BP87" s="226"/>
      <c r="BQ87" s="226"/>
      <c r="BR87" s="226"/>
      <c r="BS87" s="226"/>
      <c r="BT87" s="226"/>
      <c r="BU87" s="226"/>
      <c r="BV87" s="226"/>
    </row>
    <row r="88" spans="1:74" ht="11.25" customHeight="1">
      <c r="A88" s="226"/>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c r="AA88" s="226"/>
      <c r="AB88" s="226"/>
      <c r="AC88" s="226"/>
      <c r="AD88" s="226"/>
      <c r="AE88" s="226"/>
      <c r="AF88" s="226"/>
      <c r="AG88" s="226"/>
      <c r="AH88" s="226"/>
      <c r="AI88" s="226"/>
      <c r="AJ88" s="226"/>
      <c r="AK88" s="226"/>
      <c r="AL88" s="226"/>
      <c r="AM88" s="226"/>
      <c r="AN88" s="226"/>
      <c r="AO88" s="226"/>
      <c r="AP88" s="226"/>
      <c r="AQ88" s="226"/>
      <c r="AR88" s="226"/>
      <c r="AS88" s="226"/>
      <c r="AT88" s="226"/>
      <c r="AU88" s="226"/>
      <c r="AV88" s="226"/>
      <c r="AW88" s="226"/>
      <c r="AX88" s="226"/>
      <c r="AY88" s="226"/>
      <c r="AZ88" s="226"/>
      <c r="BA88" s="226"/>
      <c r="BB88" s="226"/>
      <c r="BC88" s="226"/>
      <c r="BD88" s="226"/>
      <c r="BE88" s="226"/>
      <c r="BF88" s="226"/>
      <c r="BG88" s="226"/>
      <c r="BH88" s="226"/>
      <c r="BI88" s="226"/>
      <c r="BJ88" s="226"/>
      <c r="BK88" s="226"/>
      <c r="BL88" s="226"/>
      <c r="BM88" s="226"/>
      <c r="BN88" s="226"/>
      <c r="BO88" s="226"/>
      <c r="BP88" s="226"/>
      <c r="BQ88" s="226"/>
      <c r="BR88" s="226"/>
      <c r="BS88" s="226"/>
      <c r="BT88" s="226"/>
      <c r="BU88" s="226"/>
      <c r="BV88" s="226"/>
    </row>
    <row r="89" spans="1:74" ht="11.25" customHeight="1">
      <c r="A89" s="226"/>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c r="AB89" s="226"/>
      <c r="AC89" s="226"/>
      <c r="AD89" s="226"/>
      <c r="AE89" s="226"/>
      <c r="AF89" s="226"/>
      <c r="AG89" s="226"/>
      <c r="AH89" s="226"/>
      <c r="AI89" s="226"/>
      <c r="AJ89" s="226"/>
      <c r="AK89" s="226"/>
      <c r="AL89" s="226"/>
      <c r="AM89" s="226"/>
      <c r="AN89" s="226"/>
      <c r="AO89" s="226"/>
      <c r="AP89" s="226"/>
      <c r="AQ89" s="226"/>
      <c r="AR89" s="226"/>
      <c r="AS89" s="226"/>
      <c r="AT89" s="226"/>
      <c r="AU89" s="226"/>
      <c r="AV89" s="226"/>
      <c r="AW89" s="226"/>
      <c r="AX89" s="226"/>
      <c r="AY89" s="226"/>
      <c r="AZ89" s="226"/>
      <c r="BA89" s="226"/>
      <c r="BB89" s="226"/>
      <c r="BC89" s="226"/>
      <c r="BD89" s="226"/>
      <c r="BE89" s="226"/>
      <c r="BF89" s="226"/>
      <c r="BG89" s="226"/>
      <c r="BH89" s="226"/>
      <c r="BI89" s="226"/>
      <c r="BJ89" s="226"/>
      <c r="BK89" s="226"/>
      <c r="BL89" s="226"/>
      <c r="BM89" s="226"/>
      <c r="BN89" s="226"/>
      <c r="BO89" s="226"/>
      <c r="BP89" s="226"/>
      <c r="BQ89" s="226"/>
      <c r="BR89" s="226"/>
      <c r="BS89" s="226"/>
      <c r="BT89" s="226"/>
      <c r="BU89" s="226"/>
      <c r="BV89" s="226"/>
    </row>
    <row r="90" spans="1:74" ht="11.25" customHeight="1">
      <c r="A90" s="226"/>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226"/>
      <c r="AG90" s="226"/>
      <c r="AH90" s="226"/>
      <c r="AI90" s="226"/>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c r="BQ90" s="226"/>
      <c r="BR90" s="226"/>
      <c r="BS90" s="226"/>
      <c r="BT90" s="226"/>
      <c r="BU90" s="226"/>
      <c r="BV90" s="226"/>
    </row>
    <row r="91" spans="1:74" ht="11.25" customHeight="1">
      <c r="A91" s="226"/>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c r="AZ91" s="226"/>
      <c r="BA91" s="226"/>
      <c r="BB91" s="226"/>
      <c r="BC91" s="226"/>
      <c r="BD91" s="226"/>
      <c r="BE91" s="226"/>
      <c r="BF91" s="226"/>
      <c r="BG91" s="226"/>
      <c r="BH91" s="226"/>
      <c r="BI91" s="226"/>
      <c r="BJ91" s="226"/>
      <c r="BK91" s="226"/>
      <c r="BL91" s="226"/>
      <c r="BM91" s="226"/>
      <c r="BN91" s="226"/>
      <c r="BO91" s="226"/>
      <c r="BP91" s="226"/>
      <c r="BQ91" s="226"/>
      <c r="BR91" s="226"/>
      <c r="BS91" s="226"/>
      <c r="BT91" s="226"/>
      <c r="BU91" s="226"/>
      <c r="BV91" s="226"/>
    </row>
    <row r="92" spans="1:74" ht="11.25" customHeight="1">
      <c r="A92" s="22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226"/>
      <c r="BL92" s="226"/>
      <c r="BM92" s="226"/>
      <c r="BN92" s="226"/>
      <c r="BO92" s="226"/>
      <c r="BP92" s="226"/>
      <c r="BQ92" s="226"/>
      <c r="BR92" s="226"/>
      <c r="BS92" s="226"/>
      <c r="BT92" s="226"/>
      <c r="BU92" s="226"/>
      <c r="BV92" s="226"/>
    </row>
    <row r="93" spans="1:74" ht="11.25" customHeight="1">
      <c r="A93" s="226"/>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226"/>
      <c r="BL93" s="226"/>
      <c r="BM93" s="226"/>
      <c r="BN93" s="226"/>
      <c r="BO93" s="226"/>
      <c r="BP93" s="226"/>
      <c r="BQ93" s="226"/>
      <c r="BR93" s="226"/>
      <c r="BS93" s="226"/>
      <c r="BT93" s="226"/>
      <c r="BU93" s="226"/>
      <c r="BV93" s="226"/>
    </row>
    <row r="94" spans="1:74" ht="11.25" customHeight="1">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c r="BK94" s="226"/>
      <c r="BL94" s="226"/>
      <c r="BM94" s="226"/>
      <c r="BN94" s="226"/>
      <c r="BO94" s="226"/>
      <c r="BP94" s="226"/>
      <c r="BQ94" s="226"/>
      <c r="BR94" s="226"/>
      <c r="BS94" s="226"/>
      <c r="BT94" s="226"/>
      <c r="BU94" s="226"/>
      <c r="BV94" s="226"/>
    </row>
    <row r="95" spans="1:74" ht="11.25" customHeight="1">
      <c r="A95" s="226"/>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c r="BA95" s="226"/>
      <c r="BB95" s="226"/>
      <c r="BC95" s="226"/>
      <c r="BD95" s="226"/>
      <c r="BE95" s="226"/>
      <c r="BF95" s="226"/>
      <c r="BG95" s="226"/>
      <c r="BH95" s="226"/>
      <c r="BI95" s="226"/>
      <c r="BJ95" s="226"/>
      <c r="BK95" s="226"/>
      <c r="BL95" s="226"/>
      <c r="BM95" s="226"/>
      <c r="BN95" s="226"/>
      <c r="BO95" s="226"/>
      <c r="BP95" s="226"/>
      <c r="BQ95" s="226"/>
      <c r="BR95" s="226"/>
      <c r="BS95" s="226"/>
      <c r="BT95" s="226"/>
      <c r="BU95" s="226"/>
      <c r="BV95" s="226"/>
    </row>
    <row r="96" spans="1:74" ht="11.25" customHeight="1">
      <c r="A96" s="226"/>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226"/>
      <c r="BL96" s="226"/>
      <c r="BM96" s="226"/>
      <c r="BN96" s="226"/>
      <c r="BO96" s="226"/>
      <c r="BP96" s="226"/>
      <c r="BQ96" s="226"/>
      <c r="BR96" s="226"/>
      <c r="BS96" s="226"/>
      <c r="BT96" s="226"/>
      <c r="BU96" s="226"/>
      <c r="BV96" s="226"/>
    </row>
    <row r="97" spans="1:74" ht="11.25" customHeight="1">
      <c r="A97" s="226"/>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c r="BE97" s="226"/>
      <c r="BF97" s="226"/>
      <c r="BG97" s="226"/>
      <c r="BH97" s="226"/>
      <c r="BI97" s="226"/>
      <c r="BJ97" s="226"/>
      <c r="BK97" s="226"/>
      <c r="BL97" s="226"/>
      <c r="BM97" s="226"/>
      <c r="BN97" s="226"/>
      <c r="BO97" s="226"/>
      <c r="BP97" s="226"/>
      <c r="BQ97" s="226"/>
      <c r="BR97" s="226"/>
      <c r="BS97" s="226"/>
      <c r="BT97" s="226"/>
      <c r="BU97" s="226"/>
      <c r="BV97" s="226"/>
    </row>
    <row r="98" spans="1:74" ht="11.25" customHeight="1">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26"/>
      <c r="BF98" s="226"/>
      <c r="BG98" s="226"/>
      <c r="BH98" s="226"/>
      <c r="BI98" s="226"/>
      <c r="BJ98" s="226"/>
      <c r="BK98" s="226"/>
      <c r="BL98" s="226"/>
      <c r="BM98" s="226"/>
      <c r="BN98" s="226"/>
      <c r="BO98" s="226"/>
      <c r="BP98" s="226"/>
      <c r="BQ98" s="226"/>
      <c r="BR98" s="226"/>
      <c r="BS98" s="226"/>
      <c r="BT98" s="226"/>
      <c r="BU98" s="226"/>
      <c r="BV98" s="226"/>
    </row>
    <row r="99" spans="1:74" ht="11.25" customHeight="1">
      <c r="A99" s="226"/>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226"/>
      <c r="BL99" s="226"/>
      <c r="BM99" s="226"/>
      <c r="BN99" s="226"/>
      <c r="BO99" s="226"/>
      <c r="BP99" s="226"/>
      <c r="BQ99" s="226"/>
      <c r="BR99" s="226"/>
      <c r="BS99" s="226"/>
      <c r="BT99" s="226"/>
      <c r="BU99" s="226"/>
      <c r="BV99" s="226"/>
    </row>
    <row r="100" spans="1:74" ht="11.25" customHeight="1">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c r="BK100" s="226"/>
      <c r="BL100" s="226"/>
      <c r="BM100" s="226"/>
      <c r="BN100" s="226"/>
      <c r="BO100" s="226"/>
      <c r="BP100" s="226"/>
      <c r="BQ100" s="226"/>
      <c r="BR100" s="226"/>
      <c r="BS100" s="226"/>
      <c r="BT100" s="226"/>
      <c r="BU100" s="226"/>
      <c r="BV100" s="226"/>
    </row>
    <row r="101" spans="1:74" ht="11.25" customHeight="1">
      <c r="A101" s="226"/>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c r="AZ101" s="226"/>
      <c r="BA101" s="226"/>
      <c r="BB101" s="226"/>
      <c r="BC101" s="226"/>
      <c r="BD101" s="226"/>
      <c r="BE101" s="226"/>
      <c r="BF101" s="226"/>
      <c r="BG101" s="226"/>
      <c r="BH101" s="226"/>
      <c r="BI101" s="226"/>
      <c r="BJ101" s="226"/>
      <c r="BK101" s="226"/>
      <c r="BL101" s="226"/>
      <c r="BM101" s="226"/>
      <c r="BN101" s="226"/>
      <c r="BO101" s="226"/>
      <c r="BP101" s="226"/>
      <c r="BQ101" s="226"/>
      <c r="BR101" s="226"/>
      <c r="BS101" s="226"/>
      <c r="BT101" s="226"/>
      <c r="BU101" s="226"/>
      <c r="BV101" s="226"/>
    </row>
    <row r="102" spans="1:74" ht="11.25" customHeight="1">
      <c r="A102" s="22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c r="BK102" s="226"/>
      <c r="BL102" s="226"/>
      <c r="BM102" s="226"/>
      <c r="BN102" s="226"/>
      <c r="BO102" s="226"/>
      <c r="BP102" s="226"/>
      <c r="BQ102" s="226"/>
      <c r="BR102" s="226"/>
      <c r="BS102" s="226"/>
      <c r="BT102" s="226"/>
      <c r="BU102" s="226"/>
      <c r="BV102" s="226"/>
    </row>
    <row r="103" spans="1:74" ht="11.25" customHeight="1">
      <c r="A103" s="226"/>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26"/>
      <c r="BK103" s="226"/>
      <c r="BL103" s="226"/>
      <c r="BM103" s="226"/>
      <c r="BN103" s="226"/>
      <c r="BO103" s="226"/>
      <c r="BP103" s="226"/>
      <c r="BQ103" s="226"/>
      <c r="BR103" s="226"/>
      <c r="BS103" s="226"/>
      <c r="BT103" s="226"/>
      <c r="BU103" s="226"/>
      <c r="BV103" s="226"/>
    </row>
    <row r="104" spans="1:74" ht="11.25" customHeight="1">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226"/>
      <c r="BL104" s="226"/>
      <c r="BM104" s="226"/>
      <c r="BN104" s="226"/>
      <c r="BO104" s="226"/>
      <c r="BP104" s="226"/>
      <c r="BQ104" s="226"/>
      <c r="BR104" s="226"/>
      <c r="BS104" s="226"/>
      <c r="BT104" s="226"/>
      <c r="BU104" s="226"/>
      <c r="BV104" s="226"/>
    </row>
    <row r="105" spans="1:74" ht="11.25" customHeight="1">
      <c r="A105" s="226"/>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c r="AO105" s="226"/>
      <c r="AP105" s="226"/>
      <c r="AQ105" s="226"/>
      <c r="AR105" s="226"/>
      <c r="AS105" s="226"/>
      <c r="AT105" s="226"/>
      <c r="AU105" s="226"/>
      <c r="AV105" s="226"/>
      <c r="AW105" s="226"/>
      <c r="AX105" s="226"/>
      <c r="AY105" s="226"/>
      <c r="AZ105" s="226"/>
      <c r="BA105" s="226"/>
      <c r="BB105" s="226"/>
      <c r="BC105" s="226"/>
      <c r="BD105" s="226"/>
      <c r="BE105" s="226"/>
      <c r="BF105" s="226"/>
      <c r="BG105" s="226"/>
      <c r="BH105" s="226"/>
      <c r="BI105" s="226"/>
      <c r="BJ105" s="226"/>
      <c r="BK105" s="226"/>
      <c r="BL105" s="226"/>
      <c r="BM105" s="226"/>
      <c r="BN105" s="226"/>
      <c r="BO105" s="226"/>
      <c r="BP105" s="226"/>
      <c r="BQ105" s="226"/>
      <c r="BR105" s="226"/>
      <c r="BS105" s="226"/>
      <c r="BT105" s="226"/>
      <c r="BU105" s="226"/>
      <c r="BV105" s="226"/>
    </row>
    <row r="106" spans="1:74" ht="11.25" customHeight="1">
      <c r="A106" s="22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c r="BE106" s="226"/>
      <c r="BF106" s="226"/>
      <c r="BG106" s="226"/>
      <c r="BH106" s="226"/>
      <c r="BI106" s="226"/>
      <c r="BJ106" s="226"/>
      <c r="BK106" s="226"/>
      <c r="BL106" s="226"/>
      <c r="BM106" s="226"/>
      <c r="BN106" s="226"/>
      <c r="BO106" s="226"/>
      <c r="BP106" s="226"/>
      <c r="BQ106" s="226"/>
      <c r="BR106" s="226"/>
      <c r="BS106" s="226"/>
      <c r="BT106" s="226"/>
      <c r="BU106" s="226"/>
      <c r="BV106" s="226"/>
    </row>
    <row r="107" spans="1:74" ht="11.25" customHeight="1">
      <c r="A107" s="226"/>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c r="BA107" s="226"/>
      <c r="BB107" s="226"/>
      <c r="BC107" s="226"/>
      <c r="BD107" s="226"/>
      <c r="BE107" s="226"/>
      <c r="BF107" s="226"/>
      <c r="BG107" s="226"/>
      <c r="BH107" s="226"/>
      <c r="BI107" s="226"/>
      <c r="BJ107" s="226"/>
      <c r="BK107" s="226"/>
      <c r="BL107" s="226"/>
      <c r="BM107" s="226"/>
      <c r="BN107" s="226"/>
      <c r="BO107" s="226"/>
      <c r="BP107" s="226"/>
      <c r="BQ107" s="226"/>
      <c r="BR107" s="226"/>
      <c r="BS107" s="226"/>
      <c r="BT107" s="226"/>
      <c r="BU107" s="226"/>
      <c r="BV107" s="226"/>
    </row>
    <row r="108" spans="1:74" ht="11.25" customHeight="1">
      <c r="A108" s="22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c r="BM108" s="226"/>
      <c r="BN108" s="226"/>
      <c r="BO108" s="226"/>
      <c r="BP108" s="226"/>
      <c r="BQ108" s="226"/>
      <c r="BR108" s="226"/>
      <c r="BS108" s="226"/>
      <c r="BT108" s="226"/>
      <c r="BU108" s="226"/>
      <c r="BV108" s="226"/>
    </row>
    <row r="109" spans="1:74" ht="11.25" customHeight="1">
      <c r="A109" s="226"/>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c r="BE109" s="226"/>
      <c r="BF109" s="226"/>
      <c r="BG109" s="226"/>
      <c r="BH109" s="226"/>
      <c r="BI109" s="226"/>
      <c r="BJ109" s="226"/>
      <c r="BK109" s="226"/>
      <c r="BL109" s="226"/>
      <c r="BM109" s="226"/>
      <c r="BN109" s="226"/>
      <c r="BO109" s="226"/>
      <c r="BP109" s="226"/>
      <c r="BQ109" s="226"/>
      <c r="BR109" s="226"/>
      <c r="BS109" s="226"/>
      <c r="BT109" s="226"/>
      <c r="BU109" s="226"/>
      <c r="BV109" s="226"/>
    </row>
    <row r="110" spans="1:74" ht="11.25" customHeight="1">
      <c r="A110" s="22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226"/>
      <c r="BL110" s="226"/>
      <c r="BM110" s="226"/>
      <c r="BN110" s="226"/>
      <c r="BO110" s="226"/>
      <c r="BP110" s="226"/>
      <c r="BQ110" s="226"/>
      <c r="BR110" s="226"/>
      <c r="BS110" s="226"/>
      <c r="BT110" s="226"/>
      <c r="BU110" s="226"/>
      <c r="BV110" s="226"/>
    </row>
    <row r="111" spans="1:74" ht="11.25" customHeight="1">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226"/>
      <c r="AX111" s="226"/>
      <c r="AY111" s="226"/>
      <c r="AZ111" s="226"/>
      <c r="BA111" s="226"/>
      <c r="BB111" s="226"/>
      <c r="BC111" s="226"/>
      <c r="BD111" s="226"/>
      <c r="BE111" s="226"/>
      <c r="BF111" s="226"/>
      <c r="BG111" s="226"/>
      <c r="BH111" s="226"/>
      <c r="BI111" s="226"/>
      <c r="BJ111" s="226"/>
      <c r="BK111" s="226"/>
      <c r="BL111" s="226"/>
      <c r="BM111" s="226"/>
      <c r="BN111" s="226"/>
      <c r="BO111" s="226"/>
      <c r="BP111" s="226"/>
      <c r="BQ111" s="226"/>
      <c r="BR111" s="226"/>
      <c r="BS111" s="226"/>
      <c r="BT111" s="226"/>
      <c r="BU111" s="226"/>
      <c r="BV111" s="226"/>
    </row>
    <row r="112" spans="1:74" ht="11.25" customHeight="1">
      <c r="A112" s="226"/>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226"/>
      <c r="AL112" s="226"/>
      <c r="AM112" s="226"/>
      <c r="AN112" s="226"/>
      <c r="AO112" s="226"/>
      <c r="AP112" s="226"/>
      <c r="AQ112" s="226"/>
      <c r="AR112" s="226"/>
      <c r="AS112" s="226"/>
      <c r="AT112" s="226"/>
      <c r="AU112" s="226"/>
      <c r="AV112" s="226"/>
      <c r="AW112" s="226"/>
      <c r="AX112" s="226"/>
      <c r="AY112" s="226"/>
      <c r="AZ112" s="226"/>
      <c r="BA112" s="226"/>
      <c r="BB112" s="226"/>
      <c r="BC112" s="226"/>
      <c r="BD112" s="226"/>
      <c r="BE112" s="226"/>
      <c r="BF112" s="226"/>
      <c r="BG112" s="226"/>
      <c r="BH112" s="226"/>
      <c r="BI112" s="226"/>
      <c r="BJ112" s="226"/>
      <c r="BK112" s="226"/>
      <c r="BL112" s="226"/>
      <c r="BM112" s="226"/>
      <c r="BN112" s="226"/>
      <c r="BO112" s="226"/>
      <c r="BP112" s="226"/>
      <c r="BQ112" s="226"/>
      <c r="BR112" s="226"/>
      <c r="BS112" s="226"/>
      <c r="BT112" s="226"/>
      <c r="BU112" s="226"/>
      <c r="BV112" s="226"/>
    </row>
    <row r="113" spans="1:74" ht="11.25" customHeight="1">
      <c r="A113" s="226"/>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26"/>
      <c r="AS113" s="226"/>
      <c r="AT113" s="226"/>
      <c r="AU113" s="226"/>
      <c r="AV113" s="226"/>
      <c r="AW113" s="226"/>
      <c r="AX113" s="226"/>
      <c r="AY113" s="226"/>
      <c r="AZ113" s="226"/>
      <c r="BA113" s="226"/>
      <c r="BB113" s="226"/>
      <c r="BC113" s="226"/>
      <c r="BD113" s="226"/>
      <c r="BE113" s="226"/>
      <c r="BF113" s="226"/>
      <c r="BG113" s="226"/>
      <c r="BH113" s="226"/>
      <c r="BI113" s="226"/>
      <c r="BJ113" s="226"/>
      <c r="BK113" s="226"/>
      <c r="BL113" s="226"/>
      <c r="BM113" s="226"/>
      <c r="BN113" s="226"/>
      <c r="BO113" s="226"/>
      <c r="BP113" s="226"/>
      <c r="BQ113" s="226"/>
      <c r="BR113" s="226"/>
      <c r="BS113" s="226"/>
      <c r="BT113" s="226"/>
      <c r="BU113" s="226"/>
      <c r="BV113" s="226"/>
    </row>
    <row r="114" spans="1:74" ht="11.25" customHeight="1">
      <c r="A114" s="226"/>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c r="AO114" s="226"/>
      <c r="AP114" s="226"/>
      <c r="AQ114" s="226"/>
      <c r="AR114" s="226"/>
      <c r="AS114" s="226"/>
      <c r="AT114" s="226"/>
      <c r="AU114" s="226"/>
      <c r="AV114" s="226"/>
      <c r="AW114" s="226"/>
      <c r="AX114" s="226"/>
      <c r="AY114" s="226"/>
      <c r="AZ114" s="226"/>
      <c r="BA114" s="226"/>
      <c r="BB114" s="226"/>
      <c r="BC114" s="226"/>
      <c r="BD114" s="226"/>
      <c r="BE114" s="226"/>
      <c r="BF114" s="226"/>
      <c r="BG114" s="226"/>
      <c r="BH114" s="226"/>
      <c r="BI114" s="226"/>
      <c r="BJ114" s="226"/>
      <c r="BK114" s="226"/>
      <c r="BL114" s="226"/>
      <c r="BM114" s="226"/>
      <c r="BN114" s="226"/>
      <c r="BO114" s="226"/>
      <c r="BP114" s="226"/>
      <c r="BQ114" s="226"/>
      <c r="BR114" s="226"/>
      <c r="BS114" s="226"/>
      <c r="BT114" s="226"/>
      <c r="BU114" s="226"/>
      <c r="BV114" s="226"/>
    </row>
    <row r="115" spans="1:74" ht="11.25" customHeight="1">
      <c r="A115" s="226"/>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c r="AT115" s="226"/>
      <c r="AU115" s="226"/>
      <c r="AV115" s="226"/>
      <c r="AW115" s="226"/>
      <c r="AX115" s="226"/>
      <c r="AY115" s="226"/>
      <c r="AZ115" s="226"/>
      <c r="BA115" s="226"/>
      <c r="BB115" s="226"/>
      <c r="BC115" s="226"/>
      <c r="BD115" s="226"/>
      <c r="BE115" s="226"/>
      <c r="BF115" s="226"/>
      <c r="BG115" s="226"/>
      <c r="BH115" s="226"/>
      <c r="BI115" s="226"/>
      <c r="BJ115" s="226"/>
      <c r="BK115" s="226"/>
      <c r="BL115" s="226"/>
      <c r="BM115" s="226"/>
      <c r="BN115" s="226"/>
      <c r="BO115" s="226"/>
      <c r="BP115" s="226"/>
      <c r="BQ115" s="226"/>
      <c r="BR115" s="226"/>
      <c r="BS115" s="226"/>
      <c r="BT115" s="226"/>
      <c r="BU115" s="226"/>
      <c r="BV115" s="226"/>
    </row>
    <row r="116" spans="1:74" ht="11.25" customHeight="1">
      <c r="A116" s="226"/>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c r="BF116" s="226"/>
      <c r="BG116" s="226"/>
      <c r="BH116" s="226"/>
      <c r="BI116" s="226"/>
      <c r="BJ116" s="226"/>
      <c r="BK116" s="226"/>
      <c r="BL116" s="226"/>
      <c r="BM116" s="226"/>
      <c r="BN116" s="226"/>
      <c r="BO116" s="226"/>
      <c r="BP116" s="226"/>
      <c r="BQ116" s="226"/>
      <c r="BR116" s="226"/>
      <c r="BS116" s="226"/>
      <c r="BT116" s="226"/>
      <c r="BU116" s="226"/>
      <c r="BV116" s="226"/>
    </row>
    <row r="117" spans="1:74" ht="11.25" customHeight="1">
      <c r="A117" s="226"/>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c r="AT117" s="226"/>
      <c r="AU117" s="226"/>
      <c r="AV117" s="226"/>
      <c r="AW117" s="226"/>
      <c r="AX117" s="226"/>
      <c r="AY117" s="226"/>
      <c r="AZ117" s="226"/>
      <c r="BA117" s="226"/>
      <c r="BB117" s="226"/>
      <c r="BC117" s="226"/>
      <c r="BD117" s="226"/>
      <c r="BE117" s="226"/>
      <c r="BF117" s="226"/>
      <c r="BG117" s="226"/>
      <c r="BH117" s="226"/>
      <c r="BI117" s="226"/>
      <c r="BJ117" s="226"/>
      <c r="BK117" s="226"/>
      <c r="BL117" s="226"/>
      <c r="BM117" s="226"/>
      <c r="BN117" s="226"/>
      <c r="BO117" s="226"/>
      <c r="BP117" s="226"/>
      <c r="BQ117" s="226"/>
      <c r="BR117" s="226"/>
      <c r="BS117" s="226"/>
      <c r="BT117" s="226"/>
      <c r="BU117" s="226"/>
      <c r="BV117" s="226"/>
    </row>
    <row r="118" spans="1:74" ht="11.25" customHeight="1">
      <c r="A118" s="226"/>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c r="AG118" s="226"/>
      <c r="AH118" s="226"/>
      <c r="AI118" s="226"/>
      <c r="AJ118" s="226"/>
      <c r="AK118" s="226"/>
      <c r="AL118" s="226"/>
      <c r="AM118" s="226"/>
      <c r="AN118" s="226"/>
      <c r="AO118" s="226"/>
      <c r="AP118" s="226"/>
      <c r="AQ118" s="226"/>
      <c r="AR118" s="226"/>
      <c r="AS118" s="226"/>
      <c r="AT118" s="226"/>
      <c r="AU118" s="226"/>
      <c r="AV118" s="226"/>
      <c r="AW118" s="226"/>
      <c r="AX118" s="226"/>
      <c r="AY118" s="226"/>
      <c r="AZ118" s="226"/>
      <c r="BA118" s="226"/>
      <c r="BB118" s="226"/>
      <c r="BC118" s="226"/>
      <c r="BD118" s="226"/>
      <c r="BE118" s="226"/>
      <c r="BF118" s="226"/>
      <c r="BG118" s="226"/>
      <c r="BH118" s="226"/>
      <c r="BI118" s="226"/>
      <c r="BJ118" s="226"/>
      <c r="BK118" s="226"/>
      <c r="BL118" s="226"/>
      <c r="BM118" s="226"/>
      <c r="BN118" s="226"/>
      <c r="BO118" s="226"/>
      <c r="BP118" s="226"/>
      <c r="BQ118" s="226"/>
      <c r="BR118" s="226"/>
      <c r="BS118" s="226"/>
      <c r="BT118" s="226"/>
      <c r="BU118" s="226"/>
      <c r="BV118" s="226"/>
    </row>
    <row r="119" spans="1:74" ht="11.25" customHeight="1">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c r="AG119" s="226"/>
      <c r="AH119" s="226"/>
      <c r="AI119" s="226"/>
      <c r="AJ119" s="226"/>
      <c r="AK119" s="226"/>
      <c r="AL119" s="226"/>
      <c r="AM119" s="226"/>
      <c r="AN119" s="226"/>
      <c r="AO119" s="226"/>
      <c r="AP119" s="226"/>
      <c r="AQ119" s="226"/>
      <c r="AR119" s="226"/>
      <c r="AS119" s="226"/>
      <c r="AT119" s="226"/>
      <c r="AU119" s="226"/>
      <c r="AV119" s="226"/>
      <c r="AW119" s="226"/>
      <c r="AX119" s="226"/>
      <c r="AY119" s="226"/>
      <c r="AZ119" s="226"/>
      <c r="BA119" s="226"/>
      <c r="BB119" s="226"/>
      <c r="BC119" s="226"/>
      <c r="BD119" s="226"/>
      <c r="BE119" s="226"/>
      <c r="BF119" s="226"/>
      <c r="BG119" s="226"/>
      <c r="BH119" s="226"/>
      <c r="BI119" s="226"/>
      <c r="BJ119" s="226"/>
      <c r="BK119" s="226"/>
      <c r="BL119" s="226"/>
      <c r="BM119" s="226"/>
      <c r="BN119" s="226"/>
      <c r="BO119" s="226"/>
      <c r="BP119" s="226"/>
      <c r="BQ119" s="226"/>
      <c r="BR119" s="226"/>
      <c r="BS119" s="226"/>
      <c r="BT119" s="226"/>
      <c r="BU119" s="226"/>
      <c r="BV119" s="226"/>
    </row>
    <row r="120" spans="1:74" ht="11.25" customHeight="1">
      <c r="A120" s="226"/>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c r="AB120" s="226"/>
      <c r="AC120" s="226"/>
      <c r="AD120" s="226"/>
      <c r="AE120" s="226"/>
      <c r="AF120" s="226"/>
      <c r="AG120" s="226"/>
      <c r="AH120" s="226"/>
      <c r="AI120" s="226"/>
      <c r="AJ120" s="226"/>
      <c r="AK120" s="226"/>
      <c r="AL120" s="226"/>
      <c r="AM120" s="226"/>
      <c r="AN120" s="226"/>
      <c r="AO120" s="226"/>
      <c r="AP120" s="226"/>
      <c r="AQ120" s="226"/>
      <c r="AR120" s="226"/>
      <c r="AS120" s="226"/>
      <c r="AT120" s="226"/>
      <c r="AU120" s="226"/>
      <c r="AV120" s="226"/>
      <c r="AW120" s="226"/>
      <c r="AX120" s="226"/>
      <c r="AY120" s="226"/>
      <c r="AZ120" s="226"/>
      <c r="BA120" s="226"/>
      <c r="BB120" s="226"/>
      <c r="BC120" s="226"/>
      <c r="BD120" s="226"/>
      <c r="BE120" s="226"/>
      <c r="BF120" s="226"/>
      <c r="BG120" s="226"/>
      <c r="BH120" s="226"/>
      <c r="BI120" s="226"/>
      <c r="BJ120" s="226"/>
      <c r="BK120" s="226"/>
      <c r="BL120" s="226"/>
      <c r="BM120" s="226"/>
      <c r="BN120" s="226"/>
      <c r="BO120" s="226"/>
      <c r="BP120" s="226"/>
      <c r="BQ120" s="226"/>
      <c r="BR120" s="226"/>
      <c r="BS120" s="226"/>
      <c r="BT120" s="226"/>
      <c r="BU120" s="226"/>
      <c r="BV120" s="226"/>
    </row>
    <row r="121" spans="1:74" ht="11.25" customHeight="1">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c r="BA121" s="226"/>
      <c r="BB121" s="226"/>
      <c r="BC121" s="226"/>
      <c r="BD121" s="226"/>
      <c r="BE121" s="226"/>
      <c r="BF121" s="226"/>
      <c r="BG121" s="226"/>
      <c r="BH121" s="226"/>
      <c r="BI121" s="226"/>
      <c r="BJ121" s="226"/>
      <c r="BK121" s="226"/>
      <c r="BL121" s="226"/>
      <c r="BM121" s="226"/>
      <c r="BN121" s="226"/>
      <c r="BO121" s="226"/>
      <c r="BP121" s="226"/>
      <c r="BQ121" s="226"/>
      <c r="BR121" s="226"/>
      <c r="BS121" s="226"/>
      <c r="BT121" s="226"/>
      <c r="BU121" s="226"/>
      <c r="BV121" s="226"/>
    </row>
    <row r="122" spans="1:74" ht="11.25" customHeight="1">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c r="AG122" s="226"/>
      <c r="AH122" s="226"/>
      <c r="AI122" s="226"/>
      <c r="AJ122" s="226"/>
      <c r="AK122" s="226"/>
      <c r="AL122" s="226"/>
      <c r="AM122" s="226"/>
      <c r="AN122" s="226"/>
      <c r="AO122" s="226"/>
      <c r="AP122" s="226"/>
      <c r="AQ122" s="226"/>
      <c r="AR122" s="226"/>
      <c r="AS122" s="226"/>
      <c r="AT122" s="226"/>
      <c r="AU122" s="226"/>
      <c r="AV122" s="226"/>
      <c r="AW122" s="226"/>
      <c r="AX122" s="226"/>
      <c r="AY122" s="226"/>
      <c r="AZ122" s="226"/>
      <c r="BA122" s="226"/>
      <c r="BB122" s="226"/>
      <c r="BC122" s="226"/>
      <c r="BD122" s="226"/>
      <c r="BE122" s="226"/>
      <c r="BF122" s="226"/>
      <c r="BG122" s="226"/>
      <c r="BH122" s="226"/>
      <c r="BI122" s="226"/>
      <c r="BJ122" s="226"/>
      <c r="BK122" s="226"/>
      <c r="BL122" s="226"/>
      <c r="BM122" s="226"/>
      <c r="BN122" s="226"/>
      <c r="BO122" s="226"/>
      <c r="BP122" s="226"/>
      <c r="BQ122" s="226"/>
      <c r="BR122" s="226"/>
      <c r="BS122" s="226"/>
      <c r="BT122" s="226"/>
      <c r="BU122" s="226"/>
      <c r="BV122" s="226"/>
    </row>
    <row r="123" spans="1:74" ht="11.25" customHeight="1">
      <c r="A123" s="226"/>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c r="AG123" s="226"/>
      <c r="AH123" s="226"/>
      <c r="AI123" s="226"/>
      <c r="AJ123" s="226"/>
      <c r="AK123" s="226"/>
      <c r="AL123" s="226"/>
      <c r="AM123" s="226"/>
      <c r="AN123" s="226"/>
      <c r="AO123" s="226"/>
      <c r="AP123" s="226"/>
      <c r="AQ123" s="226"/>
      <c r="AR123" s="226"/>
      <c r="AS123" s="226"/>
      <c r="AT123" s="226"/>
      <c r="AU123" s="226"/>
      <c r="AV123" s="226"/>
      <c r="AW123" s="226"/>
      <c r="AX123" s="226"/>
      <c r="AY123" s="226"/>
      <c r="AZ123" s="226"/>
      <c r="BA123" s="226"/>
      <c r="BB123" s="226"/>
      <c r="BC123" s="226"/>
      <c r="BD123" s="226"/>
      <c r="BE123" s="226"/>
      <c r="BF123" s="226"/>
      <c r="BG123" s="226"/>
      <c r="BH123" s="226"/>
      <c r="BI123" s="226"/>
      <c r="BJ123" s="226"/>
      <c r="BK123" s="226"/>
      <c r="BL123" s="226"/>
      <c r="BM123" s="226"/>
      <c r="BN123" s="226"/>
      <c r="BO123" s="226"/>
      <c r="BP123" s="226"/>
      <c r="BQ123" s="226"/>
      <c r="BR123" s="226"/>
      <c r="BS123" s="226"/>
      <c r="BT123" s="226"/>
      <c r="BU123" s="226"/>
      <c r="BV123" s="226"/>
    </row>
    <row r="124" spans="1:74" ht="11.25" customHeight="1">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c r="AG124" s="226"/>
      <c r="AH124" s="226"/>
      <c r="AI124" s="226"/>
      <c r="AJ124" s="226"/>
      <c r="AK124" s="226"/>
      <c r="AL124" s="226"/>
      <c r="AM124" s="226"/>
      <c r="AN124" s="226"/>
      <c r="AO124" s="226"/>
      <c r="AP124" s="226"/>
      <c r="AQ124" s="226"/>
      <c r="AR124" s="226"/>
      <c r="AS124" s="226"/>
      <c r="AT124" s="226"/>
      <c r="AU124" s="226"/>
      <c r="AV124" s="226"/>
      <c r="AW124" s="226"/>
      <c r="AX124" s="226"/>
      <c r="AY124" s="226"/>
      <c r="AZ124" s="226"/>
      <c r="BA124" s="226"/>
      <c r="BB124" s="226"/>
      <c r="BC124" s="226"/>
      <c r="BD124" s="226"/>
      <c r="BE124" s="226"/>
      <c r="BF124" s="226"/>
      <c r="BG124" s="226"/>
      <c r="BH124" s="226"/>
      <c r="BI124" s="226"/>
      <c r="BJ124" s="226"/>
      <c r="BK124" s="226"/>
      <c r="BL124" s="226"/>
      <c r="BM124" s="226"/>
      <c r="BN124" s="226"/>
      <c r="BO124" s="226"/>
      <c r="BP124" s="226"/>
      <c r="BQ124" s="226"/>
      <c r="BR124" s="226"/>
      <c r="BS124" s="226"/>
      <c r="BT124" s="226"/>
      <c r="BU124" s="226"/>
      <c r="BV124" s="226"/>
    </row>
    <row r="125" spans="1:74" ht="11.25" customHeight="1">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c r="BK125" s="226"/>
      <c r="BL125" s="226"/>
      <c r="BM125" s="226"/>
      <c r="BN125" s="226"/>
      <c r="BO125" s="226"/>
      <c r="BP125" s="226"/>
      <c r="BQ125" s="226"/>
      <c r="BR125" s="226"/>
      <c r="BS125" s="226"/>
      <c r="BT125" s="226"/>
      <c r="BU125" s="226"/>
      <c r="BV125" s="226"/>
    </row>
    <row r="126" spans="1:74" ht="11.25" customHeight="1">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226"/>
      <c r="BL126" s="226"/>
      <c r="BM126" s="226"/>
      <c r="BN126" s="226"/>
      <c r="BO126" s="226"/>
      <c r="BP126" s="226"/>
      <c r="BQ126" s="226"/>
      <c r="BR126" s="226"/>
      <c r="BS126" s="226"/>
      <c r="BT126" s="226"/>
      <c r="BU126" s="226"/>
      <c r="BV126" s="226"/>
    </row>
    <row r="127" spans="1:74" ht="11.25" customHeight="1">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226"/>
      <c r="BL127" s="226"/>
      <c r="BM127" s="226"/>
      <c r="BN127" s="226"/>
      <c r="BO127" s="226"/>
      <c r="BP127" s="226"/>
      <c r="BQ127" s="226"/>
      <c r="BR127" s="226"/>
      <c r="BS127" s="226"/>
      <c r="BT127" s="226"/>
      <c r="BU127" s="226"/>
      <c r="BV127" s="226"/>
    </row>
    <row r="128" spans="1:74" ht="11.25" customHeight="1">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c r="BK128" s="226"/>
      <c r="BL128" s="226"/>
      <c r="BM128" s="226"/>
      <c r="BN128" s="226"/>
      <c r="BO128" s="226"/>
      <c r="BP128" s="226"/>
      <c r="BQ128" s="226"/>
      <c r="BR128" s="226"/>
      <c r="BS128" s="226"/>
      <c r="BT128" s="226"/>
      <c r="BU128" s="226"/>
      <c r="BV128" s="226"/>
    </row>
    <row r="129" spans="1:74" ht="11.25" customHeight="1">
      <c r="A129" s="22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6"/>
      <c r="BD129" s="226"/>
      <c r="BE129" s="226"/>
      <c r="BF129" s="226"/>
      <c r="BG129" s="226"/>
      <c r="BH129" s="226"/>
      <c r="BI129" s="226"/>
      <c r="BJ129" s="226"/>
      <c r="BK129" s="226"/>
      <c r="BL129" s="226"/>
      <c r="BM129" s="226"/>
      <c r="BN129" s="226"/>
      <c r="BO129" s="226"/>
      <c r="BP129" s="226"/>
      <c r="BQ129" s="226"/>
      <c r="BR129" s="226"/>
      <c r="BS129" s="226"/>
      <c r="BT129" s="226"/>
      <c r="BU129" s="226"/>
      <c r="BV129" s="226"/>
    </row>
    <row r="130" spans="1:74" ht="11.25" customHeight="1">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c r="AG130" s="226"/>
      <c r="AH130" s="226"/>
      <c r="AI130" s="226"/>
      <c r="AJ130" s="226"/>
      <c r="AK130" s="226"/>
      <c r="AL130" s="226"/>
      <c r="AM130" s="226"/>
      <c r="AN130" s="226"/>
      <c r="AO130" s="226"/>
      <c r="AP130" s="226"/>
      <c r="AQ130" s="226"/>
      <c r="AR130" s="226"/>
      <c r="AS130" s="226"/>
      <c r="AT130" s="226"/>
      <c r="AU130" s="226"/>
      <c r="AV130" s="226"/>
      <c r="AW130" s="226"/>
      <c r="AX130" s="226"/>
      <c r="AY130" s="226"/>
      <c r="AZ130" s="226"/>
      <c r="BA130" s="226"/>
      <c r="BB130" s="226"/>
      <c r="BC130" s="226"/>
      <c r="BD130" s="226"/>
      <c r="BE130" s="226"/>
      <c r="BF130" s="226"/>
      <c r="BG130" s="226"/>
      <c r="BH130" s="226"/>
      <c r="BI130" s="226"/>
      <c r="BJ130" s="226"/>
      <c r="BK130" s="226"/>
      <c r="BL130" s="226"/>
      <c r="BM130" s="226"/>
      <c r="BN130" s="226"/>
      <c r="BO130" s="226"/>
      <c r="BP130" s="226"/>
      <c r="BQ130" s="226"/>
      <c r="BR130" s="226"/>
      <c r="BS130" s="226"/>
      <c r="BT130" s="226"/>
      <c r="BU130" s="226"/>
      <c r="BV130" s="226"/>
    </row>
    <row r="131" spans="1:74" ht="11.25" customHeight="1">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226"/>
      <c r="AO131" s="226"/>
      <c r="AP131" s="226"/>
      <c r="AQ131" s="226"/>
      <c r="AR131" s="226"/>
      <c r="AS131" s="226"/>
      <c r="AT131" s="226"/>
      <c r="AU131" s="226"/>
      <c r="AV131" s="226"/>
      <c r="AW131" s="226"/>
      <c r="AX131" s="226"/>
      <c r="AY131" s="226"/>
      <c r="AZ131" s="226"/>
      <c r="BA131" s="226"/>
      <c r="BB131" s="226"/>
      <c r="BC131" s="226"/>
      <c r="BD131" s="226"/>
      <c r="BE131" s="226"/>
      <c r="BF131" s="226"/>
      <c r="BG131" s="226"/>
      <c r="BH131" s="226"/>
      <c r="BI131" s="226"/>
      <c r="BJ131" s="226"/>
      <c r="BK131" s="226"/>
      <c r="BL131" s="226"/>
      <c r="BM131" s="226"/>
      <c r="BN131" s="226"/>
      <c r="BO131" s="226"/>
      <c r="BP131" s="226"/>
      <c r="BQ131" s="226"/>
      <c r="BR131" s="226"/>
      <c r="BS131" s="226"/>
      <c r="BT131" s="226"/>
      <c r="BU131" s="226"/>
      <c r="BV131" s="226"/>
    </row>
    <row r="132" spans="1:74" ht="11.25" customHeight="1">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226"/>
      <c r="AO132" s="226"/>
      <c r="AP132" s="226"/>
      <c r="AQ132" s="226"/>
      <c r="AR132" s="226"/>
      <c r="AS132" s="226"/>
      <c r="AT132" s="226"/>
      <c r="AU132" s="226"/>
      <c r="AV132" s="226"/>
      <c r="AW132" s="226"/>
      <c r="AX132" s="226"/>
      <c r="AY132" s="226"/>
      <c r="AZ132" s="226"/>
      <c r="BA132" s="226"/>
      <c r="BB132" s="226"/>
      <c r="BC132" s="226"/>
      <c r="BD132" s="226"/>
      <c r="BE132" s="226"/>
      <c r="BF132" s="226"/>
      <c r="BG132" s="226"/>
      <c r="BH132" s="226"/>
      <c r="BI132" s="226"/>
      <c r="BJ132" s="226"/>
      <c r="BK132" s="226"/>
      <c r="BL132" s="226"/>
      <c r="BM132" s="226"/>
      <c r="BN132" s="226"/>
      <c r="BO132" s="226"/>
      <c r="BP132" s="226"/>
      <c r="BQ132" s="226"/>
      <c r="BR132" s="226"/>
      <c r="BS132" s="226"/>
      <c r="BT132" s="226"/>
      <c r="BU132" s="226"/>
      <c r="BV132" s="226"/>
    </row>
    <row r="133" spans="1:74" ht="11.25" customHeight="1">
      <c r="A133" s="226"/>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c r="BE133" s="226"/>
      <c r="BF133" s="226"/>
      <c r="BG133" s="226"/>
      <c r="BH133" s="226"/>
      <c r="BI133" s="226"/>
      <c r="BJ133" s="226"/>
      <c r="BK133" s="226"/>
      <c r="BL133" s="226"/>
      <c r="BM133" s="226"/>
      <c r="BN133" s="226"/>
      <c r="BO133" s="226"/>
      <c r="BP133" s="226"/>
      <c r="BQ133" s="226"/>
      <c r="BR133" s="226"/>
      <c r="BS133" s="226"/>
      <c r="BT133" s="226"/>
      <c r="BU133" s="226"/>
      <c r="BV133" s="226"/>
    </row>
    <row r="134" spans="1:74" ht="11.25" customHeight="1">
      <c r="A134" s="22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c r="BA134" s="226"/>
      <c r="BB134" s="226"/>
      <c r="BC134" s="226"/>
      <c r="BD134" s="226"/>
      <c r="BE134" s="226"/>
      <c r="BF134" s="226"/>
      <c r="BG134" s="226"/>
      <c r="BH134" s="226"/>
      <c r="BI134" s="226"/>
      <c r="BJ134" s="226"/>
      <c r="BK134" s="226"/>
      <c r="BL134" s="226"/>
      <c r="BM134" s="226"/>
      <c r="BN134" s="226"/>
      <c r="BO134" s="226"/>
      <c r="BP134" s="226"/>
      <c r="BQ134" s="226"/>
      <c r="BR134" s="226"/>
      <c r="BS134" s="226"/>
      <c r="BT134" s="226"/>
      <c r="BU134" s="226"/>
      <c r="BV134" s="226"/>
    </row>
    <row r="135" spans="1:74" ht="11.25" customHeight="1">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6"/>
      <c r="AE135" s="226"/>
      <c r="AF135" s="226"/>
      <c r="AG135" s="226"/>
      <c r="AH135" s="226"/>
      <c r="AI135" s="226"/>
      <c r="AJ135" s="226"/>
      <c r="AK135" s="226"/>
      <c r="AL135" s="226"/>
      <c r="AM135" s="226"/>
      <c r="AN135" s="226"/>
      <c r="AO135" s="226"/>
      <c r="AP135" s="226"/>
      <c r="AQ135" s="226"/>
      <c r="AR135" s="226"/>
      <c r="AS135" s="226"/>
      <c r="AT135" s="226"/>
      <c r="AU135" s="226"/>
      <c r="AV135" s="226"/>
      <c r="AW135" s="226"/>
      <c r="AX135" s="226"/>
      <c r="AY135" s="226"/>
      <c r="AZ135" s="226"/>
      <c r="BA135" s="226"/>
      <c r="BB135" s="226"/>
      <c r="BC135" s="226"/>
      <c r="BD135" s="226"/>
      <c r="BE135" s="226"/>
      <c r="BF135" s="226"/>
      <c r="BG135" s="226"/>
      <c r="BH135" s="226"/>
      <c r="BI135" s="226"/>
      <c r="BJ135" s="226"/>
      <c r="BK135" s="226"/>
      <c r="BL135" s="226"/>
      <c r="BM135" s="226"/>
      <c r="BN135" s="226"/>
      <c r="BO135" s="226"/>
      <c r="BP135" s="226"/>
      <c r="BQ135" s="226"/>
      <c r="BR135" s="226"/>
      <c r="BS135" s="226"/>
      <c r="BT135" s="226"/>
      <c r="BU135" s="226"/>
      <c r="BV135" s="226"/>
    </row>
    <row r="136" spans="1:74" ht="11.25" customHeight="1">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c r="BI136" s="226"/>
      <c r="BJ136" s="226"/>
      <c r="BK136" s="226"/>
      <c r="BL136" s="226"/>
      <c r="BM136" s="226"/>
      <c r="BN136" s="226"/>
      <c r="BO136" s="226"/>
      <c r="BP136" s="226"/>
      <c r="BQ136" s="226"/>
      <c r="BR136" s="226"/>
      <c r="BS136" s="226"/>
      <c r="BT136" s="226"/>
      <c r="BU136" s="226"/>
      <c r="BV136" s="226"/>
    </row>
    <row r="137" spans="1:74" ht="11.25" customHeight="1">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26"/>
      <c r="BK137" s="226"/>
      <c r="BL137" s="226"/>
      <c r="BM137" s="226"/>
      <c r="BN137" s="226"/>
      <c r="BO137" s="226"/>
      <c r="BP137" s="226"/>
      <c r="BQ137" s="226"/>
      <c r="BR137" s="226"/>
      <c r="BS137" s="226"/>
      <c r="BT137" s="226"/>
      <c r="BU137" s="226"/>
      <c r="BV137" s="226"/>
    </row>
    <row r="138" spans="1:74" ht="11.25" customHeight="1">
      <c r="A138" s="226"/>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c r="BM138" s="226"/>
      <c r="BN138" s="226"/>
      <c r="BO138" s="226"/>
      <c r="BP138" s="226"/>
      <c r="BQ138" s="226"/>
      <c r="BR138" s="226"/>
      <c r="BS138" s="226"/>
      <c r="BT138" s="226"/>
      <c r="BU138" s="226"/>
      <c r="BV138" s="226"/>
    </row>
    <row r="139" spans="1:74" ht="11.25" customHeight="1">
      <c r="A139" s="22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c r="BF139" s="226"/>
      <c r="BG139" s="226"/>
      <c r="BH139" s="226"/>
      <c r="BI139" s="226"/>
      <c r="BJ139" s="226"/>
      <c r="BK139" s="226"/>
      <c r="BL139" s="226"/>
      <c r="BM139" s="226"/>
      <c r="BN139" s="226"/>
      <c r="BO139" s="226"/>
      <c r="BP139" s="226"/>
      <c r="BQ139" s="226"/>
      <c r="BR139" s="226"/>
      <c r="BS139" s="226"/>
      <c r="BT139" s="226"/>
      <c r="BU139" s="226"/>
      <c r="BV139" s="226"/>
    </row>
    <row r="140" spans="1:74" ht="11.25" customHeight="1">
      <c r="A140" s="226"/>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26"/>
      <c r="BL140" s="226"/>
      <c r="BM140" s="226"/>
      <c r="BN140" s="226"/>
      <c r="BO140" s="226"/>
      <c r="BP140" s="226"/>
      <c r="BQ140" s="226"/>
      <c r="BR140" s="226"/>
      <c r="BS140" s="226"/>
      <c r="BT140" s="226"/>
      <c r="BU140" s="226"/>
      <c r="BV140" s="226"/>
    </row>
    <row r="141" spans="1:74" ht="11.25" customHeight="1">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c r="BS141" s="226"/>
      <c r="BT141" s="226"/>
      <c r="BU141" s="226"/>
      <c r="BV141" s="226"/>
    </row>
    <row r="142" spans="1:74" ht="11.25" customHeight="1">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c r="BT142" s="226"/>
      <c r="BU142" s="226"/>
      <c r="BV142" s="226"/>
    </row>
    <row r="143" spans="1:74" ht="11.25" customHeight="1">
      <c r="A143" s="226"/>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c r="AA143" s="226"/>
      <c r="AB143" s="226"/>
      <c r="AC143" s="226"/>
      <c r="AD143" s="226"/>
      <c r="AE143" s="226"/>
      <c r="AF143" s="226"/>
      <c r="AG143" s="226"/>
      <c r="AH143" s="226"/>
      <c r="AI143" s="226"/>
      <c r="AJ143" s="226"/>
      <c r="AK143" s="226"/>
      <c r="AL143" s="226"/>
      <c r="AM143" s="226"/>
      <c r="AN143" s="226"/>
      <c r="AO143" s="226"/>
      <c r="AP143" s="226"/>
      <c r="AQ143" s="226"/>
      <c r="AR143" s="226"/>
      <c r="AS143" s="226"/>
      <c r="AT143" s="226"/>
      <c r="AU143" s="226"/>
      <c r="AV143" s="226"/>
      <c r="AW143" s="226"/>
      <c r="AX143" s="226"/>
      <c r="AY143" s="226"/>
      <c r="AZ143" s="226"/>
      <c r="BA143" s="226"/>
      <c r="BB143" s="226"/>
      <c r="BC143" s="226"/>
      <c r="BD143" s="226"/>
      <c r="BE143" s="226"/>
      <c r="BF143" s="226"/>
      <c r="BG143" s="226"/>
      <c r="BH143" s="226"/>
      <c r="BI143" s="226"/>
      <c r="BJ143" s="226"/>
      <c r="BK143" s="226"/>
      <c r="BL143" s="226"/>
      <c r="BM143" s="226"/>
      <c r="BN143" s="226"/>
      <c r="BO143" s="226"/>
      <c r="BP143" s="226"/>
      <c r="BQ143" s="226"/>
      <c r="BR143" s="226"/>
      <c r="BS143" s="226"/>
      <c r="BT143" s="226"/>
      <c r="BU143" s="226"/>
      <c r="BV143" s="226"/>
    </row>
    <row r="144" spans="1:74" ht="11.25" customHeight="1">
      <c r="A144" s="226"/>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c r="AA144" s="226"/>
      <c r="AB144" s="226"/>
      <c r="AC144" s="226"/>
      <c r="AD144" s="226"/>
      <c r="AE144" s="226"/>
      <c r="AF144" s="226"/>
      <c r="AG144" s="226"/>
      <c r="AH144" s="226"/>
      <c r="AI144" s="226"/>
      <c r="AJ144" s="226"/>
      <c r="AK144" s="226"/>
      <c r="AL144" s="226"/>
      <c r="AM144" s="226"/>
      <c r="AN144" s="226"/>
      <c r="AO144" s="226"/>
      <c r="AP144" s="226"/>
      <c r="AQ144" s="226"/>
      <c r="AR144" s="226"/>
      <c r="AS144" s="226"/>
      <c r="AT144" s="226"/>
      <c r="AU144" s="226"/>
      <c r="AV144" s="226"/>
      <c r="AW144" s="226"/>
      <c r="AX144" s="226"/>
      <c r="AY144" s="226"/>
      <c r="AZ144" s="226"/>
      <c r="BA144" s="226"/>
      <c r="BB144" s="226"/>
      <c r="BC144" s="226"/>
      <c r="BD144" s="226"/>
      <c r="BE144" s="226"/>
      <c r="BF144" s="226"/>
      <c r="BG144" s="226"/>
      <c r="BH144" s="226"/>
      <c r="BI144" s="226"/>
      <c r="BJ144" s="226"/>
      <c r="BK144" s="226"/>
      <c r="BL144" s="226"/>
      <c r="BM144" s="226"/>
      <c r="BN144" s="226"/>
      <c r="BO144" s="226"/>
      <c r="BP144" s="226"/>
      <c r="BQ144" s="226"/>
      <c r="BR144" s="226"/>
      <c r="BS144" s="226"/>
      <c r="BT144" s="226"/>
      <c r="BU144" s="226"/>
      <c r="BV144" s="226"/>
    </row>
    <row r="145" spans="1:74" ht="11.25" customHeight="1">
      <c r="A145" s="226"/>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6"/>
      <c r="AB145" s="226"/>
      <c r="AC145" s="226"/>
      <c r="AD145" s="226"/>
      <c r="AE145" s="226"/>
      <c r="AF145" s="226"/>
      <c r="AG145" s="226"/>
      <c r="AH145" s="226"/>
      <c r="AI145" s="226"/>
      <c r="AJ145" s="226"/>
      <c r="AK145" s="226"/>
      <c r="AL145" s="226"/>
      <c r="AM145" s="226"/>
      <c r="AN145" s="226"/>
      <c r="AO145" s="226"/>
      <c r="AP145" s="226"/>
      <c r="AQ145" s="226"/>
      <c r="AR145" s="226"/>
      <c r="AS145" s="226"/>
      <c r="AT145" s="226"/>
      <c r="AU145" s="226"/>
      <c r="AV145" s="226"/>
      <c r="AW145" s="226"/>
      <c r="AX145" s="226"/>
      <c r="AY145" s="226"/>
      <c r="AZ145" s="226"/>
      <c r="BA145" s="226"/>
      <c r="BB145" s="226"/>
      <c r="BC145" s="226"/>
      <c r="BD145" s="226"/>
      <c r="BE145" s="226"/>
      <c r="BF145" s="226"/>
      <c r="BG145" s="226"/>
      <c r="BH145" s="226"/>
      <c r="BI145" s="226"/>
      <c r="BJ145" s="226"/>
      <c r="BK145" s="226"/>
      <c r="BL145" s="226"/>
      <c r="BM145" s="226"/>
      <c r="BN145" s="226"/>
      <c r="BO145" s="226"/>
      <c r="BP145" s="226"/>
      <c r="BQ145" s="226"/>
      <c r="BR145" s="226"/>
      <c r="BS145" s="226"/>
      <c r="BT145" s="226"/>
      <c r="BU145" s="226"/>
      <c r="BV145" s="226"/>
    </row>
    <row r="146" spans="1:74" ht="11.25" customHeight="1">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6"/>
      <c r="AH146" s="226"/>
      <c r="AI146" s="226"/>
      <c r="AJ146" s="226"/>
      <c r="AK146" s="226"/>
      <c r="AL146" s="226"/>
      <c r="AM146" s="226"/>
      <c r="AN146" s="226"/>
      <c r="AO146" s="226"/>
      <c r="AP146" s="226"/>
      <c r="AQ146" s="226"/>
      <c r="AR146" s="226"/>
      <c r="AS146" s="226"/>
      <c r="AT146" s="226"/>
      <c r="AU146" s="226"/>
      <c r="AV146" s="226"/>
      <c r="AW146" s="226"/>
      <c r="AX146" s="226"/>
      <c r="AY146" s="226"/>
      <c r="AZ146" s="226"/>
      <c r="BA146" s="226"/>
      <c r="BB146" s="226"/>
      <c r="BC146" s="226"/>
      <c r="BD146" s="226"/>
      <c r="BE146" s="226"/>
      <c r="BF146" s="226"/>
      <c r="BG146" s="226"/>
      <c r="BH146" s="226"/>
      <c r="BI146" s="226"/>
      <c r="BJ146" s="226"/>
      <c r="BK146" s="226"/>
      <c r="BL146" s="226"/>
      <c r="BM146" s="226"/>
      <c r="BN146" s="226"/>
      <c r="BO146" s="226"/>
      <c r="BP146" s="226"/>
      <c r="BQ146" s="226"/>
      <c r="BR146" s="226"/>
      <c r="BS146" s="226"/>
      <c r="BT146" s="226"/>
      <c r="BU146" s="226"/>
      <c r="BV146" s="226"/>
    </row>
    <row r="147" spans="1:74" ht="11.25" customHeight="1">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c r="BA147" s="226"/>
      <c r="BB147" s="226"/>
      <c r="BC147" s="226"/>
      <c r="BD147" s="226"/>
      <c r="BE147" s="226"/>
      <c r="BF147" s="226"/>
      <c r="BG147" s="226"/>
      <c r="BH147" s="226"/>
      <c r="BI147" s="226"/>
      <c r="BJ147" s="226"/>
      <c r="BK147" s="226"/>
      <c r="BL147" s="226"/>
      <c r="BM147" s="226"/>
      <c r="BN147" s="226"/>
      <c r="BO147" s="226"/>
      <c r="BP147" s="226"/>
      <c r="BQ147" s="226"/>
      <c r="BR147" s="226"/>
      <c r="BS147" s="226"/>
      <c r="BT147" s="226"/>
      <c r="BU147" s="226"/>
      <c r="BV147" s="226"/>
    </row>
    <row r="148" spans="1:74" ht="11.25" customHeight="1">
      <c r="A148" s="226"/>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c r="AA148" s="226"/>
      <c r="AB148" s="226"/>
      <c r="AC148" s="226"/>
      <c r="AD148" s="226"/>
      <c r="AE148" s="226"/>
      <c r="AF148" s="226"/>
      <c r="AG148" s="226"/>
      <c r="AH148" s="226"/>
      <c r="AI148" s="226"/>
      <c r="AJ148" s="226"/>
      <c r="AK148" s="226"/>
      <c r="AL148" s="226"/>
      <c r="AM148" s="226"/>
      <c r="AN148" s="226"/>
      <c r="AO148" s="226"/>
      <c r="AP148" s="226"/>
      <c r="AQ148" s="226"/>
      <c r="AR148" s="226"/>
      <c r="AS148" s="226"/>
      <c r="AT148" s="226"/>
      <c r="AU148" s="226"/>
      <c r="AV148" s="226"/>
      <c r="AW148" s="226"/>
      <c r="AX148" s="226"/>
      <c r="AY148" s="226"/>
      <c r="AZ148" s="226"/>
      <c r="BA148" s="226"/>
      <c r="BB148" s="226"/>
      <c r="BC148" s="226"/>
      <c r="BD148" s="226"/>
      <c r="BE148" s="226"/>
      <c r="BF148" s="226"/>
      <c r="BG148" s="226"/>
      <c r="BH148" s="226"/>
      <c r="BI148" s="226"/>
      <c r="BJ148" s="226"/>
      <c r="BK148" s="226"/>
      <c r="BL148" s="226"/>
      <c r="BM148" s="226"/>
      <c r="BN148" s="226"/>
      <c r="BO148" s="226"/>
      <c r="BP148" s="226"/>
      <c r="BQ148" s="226"/>
      <c r="BR148" s="226"/>
      <c r="BS148" s="226"/>
      <c r="BT148" s="226"/>
      <c r="BU148" s="226"/>
      <c r="BV148" s="226"/>
    </row>
    <row r="149" spans="1:74" ht="11.25" customHeight="1">
      <c r="A149" s="226"/>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c r="AA149" s="226"/>
      <c r="AB149" s="226"/>
      <c r="AC149" s="226"/>
      <c r="AD149" s="226"/>
      <c r="AE149" s="226"/>
      <c r="AF149" s="226"/>
      <c r="AG149" s="226"/>
      <c r="AH149" s="226"/>
      <c r="AI149" s="226"/>
      <c r="AJ149" s="226"/>
      <c r="AK149" s="226"/>
      <c r="AL149" s="226"/>
      <c r="AM149" s="226"/>
      <c r="AN149" s="226"/>
      <c r="AO149" s="226"/>
      <c r="AP149" s="226"/>
      <c r="AQ149" s="226"/>
      <c r="AR149" s="226"/>
      <c r="AS149" s="226"/>
      <c r="AT149" s="226"/>
      <c r="AU149" s="226"/>
      <c r="AV149" s="226"/>
      <c r="AW149" s="226"/>
      <c r="AX149" s="226"/>
      <c r="AY149" s="226"/>
      <c r="AZ149" s="226"/>
      <c r="BA149" s="226"/>
      <c r="BB149" s="226"/>
      <c r="BC149" s="226"/>
      <c r="BD149" s="226"/>
      <c r="BE149" s="226"/>
      <c r="BF149" s="226"/>
      <c r="BG149" s="226"/>
      <c r="BH149" s="226"/>
      <c r="BI149" s="226"/>
      <c r="BJ149" s="226"/>
      <c r="BK149" s="226"/>
      <c r="BL149" s="226"/>
      <c r="BM149" s="226"/>
      <c r="BN149" s="226"/>
      <c r="BO149" s="226"/>
      <c r="BP149" s="226"/>
      <c r="BQ149" s="226"/>
      <c r="BR149" s="226"/>
      <c r="BS149" s="226"/>
      <c r="BT149" s="226"/>
      <c r="BU149" s="226"/>
      <c r="BV149" s="226"/>
    </row>
    <row r="150" spans="1:74" ht="11.25" customHeight="1">
      <c r="A150" s="226"/>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226"/>
      <c r="AG150" s="226"/>
      <c r="AH150" s="226"/>
      <c r="AI150" s="226"/>
      <c r="AJ150" s="226"/>
      <c r="AK150" s="226"/>
      <c r="AL150" s="226"/>
      <c r="AM150" s="226"/>
      <c r="AN150" s="226"/>
      <c r="AO150" s="226"/>
      <c r="AP150" s="226"/>
      <c r="AQ150" s="226"/>
      <c r="AR150" s="226"/>
      <c r="AS150" s="226"/>
      <c r="AT150" s="226"/>
      <c r="AU150" s="226"/>
      <c r="AV150" s="226"/>
      <c r="AW150" s="226"/>
      <c r="AX150" s="226"/>
      <c r="AY150" s="226"/>
      <c r="AZ150" s="226"/>
      <c r="BA150" s="226"/>
      <c r="BB150" s="226"/>
      <c r="BC150" s="226"/>
      <c r="BD150" s="226"/>
      <c r="BE150" s="226"/>
      <c r="BF150" s="226"/>
      <c r="BG150" s="226"/>
      <c r="BH150" s="226"/>
      <c r="BI150" s="226"/>
      <c r="BJ150" s="226"/>
      <c r="BK150" s="226"/>
      <c r="BL150" s="226"/>
      <c r="BM150" s="226"/>
      <c r="BN150" s="226"/>
      <c r="BO150" s="226"/>
      <c r="BP150" s="226"/>
      <c r="BQ150" s="226"/>
      <c r="BR150" s="226"/>
      <c r="BS150" s="226"/>
      <c r="BT150" s="226"/>
      <c r="BU150" s="226"/>
      <c r="BV150" s="226"/>
    </row>
    <row r="151" spans="1:74" ht="11.25" customHeight="1">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c r="AG151" s="226"/>
      <c r="AH151" s="226"/>
      <c r="AI151" s="226"/>
      <c r="AJ151" s="226"/>
      <c r="AK151" s="226"/>
      <c r="AL151" s="226"/>
      <c r="AM151" s="226"/>
      <c r="AN151" s="226"/>
      <c r="AO151" s="226"/>
      <c r="AP151" s="226"/>
      <c r="AQ151" s="226"/>
      <c r="AR151" s="226"/>
      <c r="AS151" s="226"/>
      <c r="AT151" s="226"/>
      <c r="AU151" s="226"/>
      <c r="AV151" s="226"/>
      <c r="AW151" s="226"/>
      <c r="AX151" s="226"/>
      <c r="AY151" s="226"/>
      <c r="AZ151" s="226"/>
      <c r="BA151" s="226"/>
      <c r="BB151" s="226"/>
      <c r="BC151" s="226"/>
      <c r="BD151" s="226"/>
      <c r="BE151" s="226"/>
      <c r="BF151" s="226"/>
      <c r="BG151" s="226"/>
      <c r="BH151" s="226"/>
      <c r="BI151" s="226"/>
      <c r="BJ151" s="226"/>
      <c r="BK151" s="226"/>
      <c r="BL151" s="226"/>
      <c r="BM151" s="226"/>
      <c r="BN151" s="226"/>
      <c r="BO151" s="226"/>
      <c r="BP151" s="226"/>
      <c r="BQ151" s="226"/>
      <c r="BR151" s="226"/>
      <c r="BS151" s="226"/>
      <c r="BT151" s="226"/>
      <c r="BU151" s="226"/>
      <c r="BV151" s="226"/>
    </row>
    <row r="152" spans="1:74" ht="11.25" customHeight="1">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c r="AG152" s="226"/>
      <c r="AH152" s="226"/>
      <c r="AI152" s="226"/>
      <c r="AJ152" s="226"/>
      <c r="AK152" s="226"/>
      <c r="AL152" s="226"/>
      <c r="AM152" s="226"/>
      <c r="AN152" s="226"/>
      <c r="AO152" s="226"/>
      <c r="AP152" s="226"/>
      <c r="AQ152" s="226"/>
      <c r="AR152" s="226"/>
      <c r="AS152" s="226"/>
      <c r="AT152" s="226"/>
      <c r="AU152" s="226"/>
      <c r="AV152" s="226"/>
      <c r="AW152" s="226"/>
      <c r="AX152" s="226"/>
      <c r="AY152" s="226"/>
      <c r="AZ152" s="226"/>
      <c r="BA152" s="226"/>
      <c r="BB152" s="226"/>
      <c r="BC152" s="226"/>
      <c r="BD152" s="226"/>
      <c r="BE152" s="226"/>
      <c r="BF152" s="226"/>
      <c r="BG152" s="226"/>
      <c r="BH152" s="226"/>
      <c r="BI152" s="226"/>
      <c r="BJ152" s="226"/>
      <c r="BK152" s="226"/>
      <c r="BL152" s="226"/>
      <c r="BM152" s="226"/>
      <c r="BN152" s="226"/>
      <c r="BO152" s="226"/>
      <c r="BP152" s="226"/>
      <c r="BQ152" s="226"/>
      <c r="BR152" s="226"/>
      <c r="BS152" s="226"/>
      <c r="BT152" s="226"/>
      <c r="BU152" s="226"/>
      <c r="BV152" s="226"/>
    </row>
    <row r="153" spans="1:74" ht="11.25" customHeight="1">
      <c r="A153" s="226"/>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6"/>
      <c r="AX153" s="226"/>
      <c r="AY153" s="226"/>
      <c r="AZ153" s="226"/>
      <c r="BA153" s="226"/>
      <c r="BB153" s="226"/>
      <c r="BC153" s="226"/>
      <c r="BD153" s="226"/>
      <c r="BE153" s="226"/>
      <c r="BF153" s="226"/>
      <c r="BG153" s="226"/>
      <c r="BH153" s="226"/>
      <c r="BI153" s="226"/>
      <c r="BJ153" s="226"/>
      <c r="BK153" s="226"/>
      <c r="BL153" s="226"/>
      <c r="BM153" s="226"/>
      <c r="BN153" s="226"/>
      <c r="BO153" s="226"/>
      <c r="BP153" s="226"/>
      <c r="BQ153" s="226"/>
      <c r="BR153" s="226"/>
      <c r="BS153" s="226"/>
      <c r="BT153" s="226"/>
      <c r="BU153" s="226"/>
      <c r="BV153" s="226"/>
    </row>
    <row r="154" spans="1:74" ht="11.25" customHeight="1">
      <c r="A154" s="226"/>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c r="AG154" s="226"/>
      <c r="AH154" s="226"/>
      <c r="AI154" s="226"/>
      <c r="AJ154" s="226"/>
      <c r="AK154" s="226"/>
      <c r="AL154" s="226"/>
      <c r="AM154" s="226"/>
      <c r="AN154" s="226"/>
      <c r="AO154" s="226"/>
      <c r="AP154" s="226"/>
      <c r="AQ154" s="226"/>
      <c r="AR154" s="226"/>
      <c r="AS154" s="226"/>
      <c r="AT154" s="226"/>
      <c r="AU154" s="226"/>
      <c r="AV154" s="226"/>
      <c r="AW154" s="226"/>
      <c r="AX154" s="226"/>
      <c r="AY154" s="226"/>
      <c r="AZ154" s="226"/>
      <c r="BA154" s="226"/>
      <c r="BB154" s="226"/>
      <c r="BC154" s="226"/>
      <c r="BD154" s="226"/>
      <c r="BE154" s="226"/>
      <c r="BF154" s="226"/>
      <c r="BG154" s="226"/>
      <c r="BH154" s="226"/>
      <c r="BI154" s="226"/>
      <c r="BJ154" s="226"/>
      <c r="BK154" s="226"/>
      <c r="BL154" s="226"/>
      <c r="BM154" s="226"/>
      <c r="BN154" s="226"/>
      <c r="BO154" s="226"/>
      <c r="BP154" s="226"/>
      <c r="BQ154" s="226"/>
      <c r="BR154" s="226"/>
      <c r="BS154" s="226"/>
      <c r="BT154" s="226"/>
      <c r="BU154" s="226"/>
      <c r="BV154" s="226"/>
    </row>
    <row r="155" spans="1:74" ht="11.25" customHeight="1">
      <c r="A155" s="226"/>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row>
    <row r="156" spans="1:74" ht="11.25" customHeight="1">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6"/>
      <c r="AN156" s="226"/>
      <c r="AO156" s="226"/>
      <c r="AP156" s="226"/>
      <c r="AQ156" s="226"/>
      <c r="AR156" s="226"/>
      <c r="AS156" s="226"/>
      <c r="AT156" s="226"/>
      <c r="AU156" s="226"/>
      <c r="AV156" s="226"/>
      <c r="AW156" s="226"/>
      <c r="AX156" s="226"/>
      <c r="AY156" s="226"/>
      <c r="AZ156" s="226"/>
      <c r="BA156" s="226"/>
      <c r="BB156" s="226"/>
      <c r="BC156" s="226"/>
      <c r="BD156" s="226"/>
      <c r="BE156" s="226"/>
      <c r="BF156" s="226"/>
      <c r="BG156" s="226"/>
      <c r="BH156" s="226"/>
      <c r="BI156" s="226"/>
      <c r="BJ156" s="226"/>
      <c r="BK156" s="226"/>
      <c r="BL156" s="226"/>
      <c r="BM156" s="226"/>
      <c r="BN156" s="226"/>
      <c r="BO156" s="226"/>
      <c r="BP156" s="226"/>
      <c r="BQ156" s="226"/>
      <c r="BR156" s="226"/>
      <c r="BS156" s="226"/>
      <c r="BT156" s="226"/>
      <c r="BU156" s="226"/>
      <c r="BV156" s="226"/>
    </row>
    <row r="157" spans="1:74" ht="11.25" customHeight="1">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c r="AL157" s="226"/>
      <c r="AM157" s="226"/>
      <c r="AN157" s="226"/>
      <c r="AO157" s="226"/>
      <c r="AP157" s="226"/>
      <c r="AQ157" s="226"/>
      <c r="AR157" s="226"/>
      <c r="AS157" s="226"/>
      <c r="AT157" s="226"/>
      <c r="AU157" s="226"/>
      <c r="AV157" s="226"/>
      <c r="AW157" s="226"/>
      <c r="AX157" s="226"/>
      <c r="AY157" s="226"/>
      <c r="AZ157" s="226"/>
      <c r="BA157" s="226"/>
      <c r="BB157" s="226"/>
      <c r="BC157" s="226"/>
      <c r="BD157" s="226"/>
      <c r="BE157" s="226"/>
      <c r="BF157" s="226"/>
      <c r="BG157" s="226"/>
      <c r="BH157" s="226"/>
      <c r="BI157" s="226"/>
      <c r="BJ157" s="226"/>
      <c r="BK157" s="226"/>
      <c r="BL157" s="226"/>
      <c r="BM157" s="226"/>
      <c r="BN157" s="226"/>
      <c r="BO157" s="226"/>
      <c r="BP157" s="226"/>
      <c r="BQ157" s="226"/>
      <c r="BR157" s="226"/>
      <c r="BS157" s="226"/>
      <c r="BT157" s="226"/>
      <c r="BU157" s="226"/>
      <c r="BV157" s="226"/>
    </row>
    <row r="158" spans="1:74" ht="11.25" customHeight="1">
      <c r="A158" s="226"/>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c r="AZ158" s="226"/>
      <c r="BA158" s="226"/>
      <c r="BB158" s="226"/>
      <c r="BC158" s="226"/>
      <c r="BD158" s="226"/>
      <c r="BE158" s="226"/>
      <c r="BF158" s="226"/>
      <c r="BG158" s="226"/>
      <c r="BH158" s="226"/>
      <c r="BI158" s="226"/>
      <c r="BJ158" s="226"/>
      <c r="BK158" s="226"/>
      <c r="BL158" s="226"/>
      <c r="BM158" s="226"/>
      <c r="BN158" s="226"/>
      <c r="BO158" s="226"/>
      <c r="BP158" s="226"/>
      <c r="BQ158" s="226"/>
      <c r="BR158" s="226"/>
      <c r="BS158" s="226"/>
      <c r="BT158" s="226"/>
      <c r="BU158" s="226"/>
      <c r="BV158" s="226"/>
    </row>
    <row r="159" spans="1:74" ht="11.25" customHeight="1">
      <c r="A159" s="226"/>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c r="AA159" s="226"/>
      <c r="AB159" s="226"/>
      <c r="AC159" s="226"/>
      <c r="AD159" s="226"/>
      <c r="AE159" s="226"/>
      <c r="AF159" s="226"/>
      <c r="AG159" s="226"/>
      <c r="AH159" s="226"/>
      <c r="AI159" s="226"/>
      <c r="AJ159" s="226"/>
      <c r="AK159" s="226"/>
      <c r="AL159" s="226"/>
      <c r="AM159" s="226"/>
      <c r="AN159" s="226"/>
      <c r="AO159" s="226"/>
      <c r="AP159" s="226"/>
      <c r="AQ159" s="226"/>
      <c r="AR159" s="226"/>
      <c r="AS159" s="226"/>
      <c r="AT159" s="226"/>
      <c r="AU159" s="226"/>
      <c r="AV159" s="226"/>
      <c r="AW159" s="226"/>
      <c r="AX159" s="226"/>
      <c r="AY159" s="226"/>
      <c r="AZ159" s="226"/>
      <c r="BA159" s="226"/>
      <c r="BB159" s="226"/>
      <c r="BC159" s="226"/>
      <c r="BD159" s="226"/>
      <c r="BE159" s="226"/>
      <c r="BF159" s="226"/>
      <c r="BG159" s="226"/>
      <c r="BH159" s="226"/>
      <c r="BI159" s="226"/>
      <c r="BJ159" s="226"/>
      <c r="BK159" s="226"/>
      <c r="BL159" s="226"/>
      <c r="BM159" s="226"/>
      <c r="BN159" s="226"/>
      <c r="BO159" s="226"/>
      <c r="BP159" s="226"/>
      <c r="BQ159" s="226"/>
      <c r="BR159" s="226"/>
      <c r="BS159" s="226"/>
      <c r="BT159" s="226"/>
      <c r="BU159" s="226"/>
      <c r="BV159" s="226"/>
    </row>
    <row r="160" spans="1:74" ht="11.25" customHeight="1">
      <c r="A160" s="226"/>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226"/>
      <c r="BE160" s="226"/>
      <c r="BF160" s="226"/>
      <c r="BG160" s="226"/>
      <c r="BH160" s="226"/>
      <c r="BI160" s="226"/>
      <c r="BJ160" s="226"/>
      <c r="BK160" s="226"/>
      <c r="BL160" s="226"/>
      <c r="BM160" s="226"/>
      <c r="BN160" s="226"/>
      <c r="BO160" s="226"/>
      <c r="BP160" s="226"/>
      <c r="BQ160" s="226"/>
      <c r="BR160" s="226"/>
      <c r="BS160" s="226"/>
      <c r="BT160" s="226"/>
      <c r="BU160" s="226"/>
      <c r="BV160" s="226"/>
    </row>
    <row r="161" spans="1:74" ht="11.25" customHeight="1">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c r="AA161" s="226"/>
      <c r="AB161" s="226"/>
      <c r="AC161" s="226"/>
      <c r="AD161" s="226"/>
      <c r="AE161" s="226"/>
      <c r="AF161" s="226"/>
      <c r="AG161" s="226"/>
      <c r="AH161" s="226"/>
      <c r="AI161" s="226"/>
      <c r="AJ161" s="226"/>
      <c r="AK161" s="226"/>
      <c r="AL161" s="226"/>
      <c r="AM161" s="226"/>
      <c r="AN161" s="226"/>
      <c r="AO161" s="226"/>
      <c r="AP161" s="226"/>
      <c r="AQ161" s="226"/>
      <c r="AR161" s="226"/>
      <c r="AS161" s="226"/>
      <c r="AT161" s="226"/>
      <c r="AU161" s="226"/>
      <c r="AV161" s="226"/>
      <c r="AW161" s="226"/>
      <c r="AX161" s="226"/>
      <c r="AY161" s="226"/>
      <c r="AZ161" s="226"/>
      <c r="BA161" s="226"/>
      <c r="BB161" s="226"/>
      <c r="BC161" s="226"/>
      <c r="BD161" s="226"/>
      <c r="BE161" s="226"/>
      <c r="BF161" s="226"/>
      <c r="BG161" s="226"/>
      <c r="BH161" s="226"/>
      <c r="BI161" s="226"/>
      <c r="BJ161" s="226"/>
      <c r="BK161" s="226"/>
      <c r="BL161" s="226"/>
      <c r="BM161" s="226"/>
      <c r="BN161" s="226"/>
      <c r="BO161" s="226"/>
      <c r="BP161" s="226"/>
      <c r="BQ161" s="226"/>
      <c r="BR161" s="226"/>
      <c r="BS161" s="226"/>
      <c r="BT161" s="226"/>
      <c r="BU161" s="226"/>
      <c r="BV161" s="226"/>
    </row>
    <row r="162" spans="1:74" ht="11.25" customHeight="1">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c r="BE162" s="226"/>
      <c r="BF162" s="226"/>
      <c r="BG162" s="226"/>
      <c r="BH162" s="226"/>
      <c r="BI162" s="226"/>
      <c r="BJ162" s="226"/>
      <c r="BK162" s="226"/>
      <c r="BL162" s="226"/>
      <c r="BM162" s="226"/>
      <c r="BN162" s="226"/>
      <c r="BO162" s="226"/>
      <c r="BP162" s="226"/>
      <c r="BQ162" s="226"/>
      <c r="BR162" s="226"/>
      <c r="BS162" s="226"/>
      <c r="BT162" s="226"/>
      <c r="BU162" s="226"/>
      <c r="BV162" s="226"/>
    </row>
    <row r="163" spans="1:74" ht="11.25" customHeight="1">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c r="AG163" s="226"/>
      <c r="AH163" s="226"/>
      <c r="AI163" s="226"/>
      <c r="AJ163" s="226"/>
      <c r="AK163" s="226"/>
      <c r="AL163" s="226"/>
      <c r="AM163" s="226"/>
      <c r="AN163" s="226"/>
      <c r="AO163" s="226"/>
      <c r="AP163" s="226"/>
      <c r="AQ163" s="226"/>
      <c r="AR163" s="226"/>
      <c r="AS163" s="226"/>
      <c r="AT163" s="226"/>
      <c r="AU163" s="226"/>
      <c r="AV163" s="226"/>
      <c r="AW163" s="226"/>
      <c r="AX163" s="226"/>
      <c r="AY163" s="226"/>
      <c r="AZ163" s="226"/>
      <c r="BA163" s="226"/>
      <c r="BB163" s="226"/>
      <c r="BC163" s="226"/>
      <c r="BD163" s="226"/>
      <c r="BE163" s="226"/>
      <c r="BF163" s="226"/>
      <c r="BG163" s="226"/>
      <c r="BH163" s="226"/>
      <c r="BI163" s="226"/>
      <c r="BJ163" s="226"/>
      <c r="BK163" s="226"/>
      <c r="BL163" s="226"/>
      <c r="BM163" s="226"/>
      <c r="BN163" s="226"/>
      <c r="BO163" s="226"/>
      <c r="BP163" s="226"/>
      <c r="BQ163" s="226"/>
      <c r="BR163" s="226"/>
      <c r="BS163" s="226"/>
      <c r="BT163" s="226"/>
      <c r="BU163" s="226"/>
      <c r="BV163" s="226"/>
    </row>
    <row r="164" spans="1:74" ht="11.25" customHeight="1">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c r="BF164" s="226"/>
      <c r="BG164" s="226"/>
      <c r="BH164" s="226"/>
      <c r="BI164" s="226"/>
      <c r="BJ164" s="226"/>
      <c r="BK164" s="226"/>
      <c r="BL164" s="226"/>
      <c r="BM164" s="226"/>
      <c r="BN164" s="226"/>
      <c r="BO164" s="226"/>
      <c r="BP164" s="226"/>
      <c r="BQ164" s="226"/>
      <c r="BR164" s="226"/>
      <c r="BS164" s="226"/>
      <c r="BT164" s="226"/>
      <c r="BU164" s="226"/>
      <c r="BV164" s="226"/>
    </row>
    <row r="165" spans="1:74" ht="11.25" customHeight="1">
      <c r="A165" s="226"/>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26"/>
      <c r="BK165" s="226"/>
      <c r="BL165" s="226"/>
      <c r="BM165" s="226"/>
      <c r="BN165" s="226"/>
      <c r="BO165" s="226"/>
      <c r="BP165" s="226"/>
      <c r="BQ165" s="226"/>
      <c r="BR165" s="226"/>
      <c r="BS165" s="226"/>
      <c r="BT165" s="226"/>
      <c r="BU165" s="226"/>
      <c r="BV165" s="226"/>
    </row>
    <row r="166" spans="1:74" ht="11.25" customHeight="1">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c r="AG166" s="226"/>
      <c r="AH166" s="226"/>
      <c r="AI166" s="226"/>
      <c r="AJ166" s="226"/>
      <c r="AK166" s="226"/>
      <c r="AL166" s="226"/>
      <c r="AM166" s="226"/>
      <c r="AN166" s="226"/>
      <c r="AO166" s="226"/>
      <c r="AP166" s="226"/>
      <c r="AQ166" s="226"/>
      <c r="AR166" s="226"/>
      <c r="AS166" s="226"/>
      <c r="AT166" s="226"/>
      <c r="AU166" s="226"/>
      <c r="AV166" s="226"/>
      <c r="AW166" s="226"/>
      <c r="AX166" s="226"/>
      <c r="AY166" s="226"/>
      <c r="AZ166" s="226"/>
      <c r="BA166" s="226"/>
      <c r="BB166" s="226"/>
      <c r="BC166" s="226"/>
      <c r="BD166" s="226"/>
      <c r="BE166" s="226"/>
      <c r="BF166" s="226"/>
      <c r="BG166" s="226"/>
      <c r="BH166" s="226"/>
      <c r="BI166" s="226"/>
      <c r="BJ166" s="226"/>
      <c r="BK166" s="226"/>
      <c r="BL166" s="226"/>
      <c r="BM166" s="226"/>
      <c r="BN166" s="226"/>
      <c r="BO166" s="226"/>
      <c r="BP166" s="226"/>
      <c r="BQ166" s="226"/>
      <c r="BR166" s="226"/>
      <c r="BS166" s="226"/>
      <c r="BT166" s="226"/>
      <c r="BU166" s="226"/>
      <c r="BV166" s="226"/>
    </row>
    <row r="167" spans="1:74" ht="11.25" customHeight="1">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c r="BF167" s="226"/>
      <c r="BG167" s="226"/>
      <c r="BH167" s="226"/>
      <c r="BI167" s="226"/>
      <c r="BJ167" s="226"/>
      <c r="BK167" s="226"/>
      <c r="BL167" s="226"/>
      <c r="BM167" s="226"/>
      <c r="BN167" s="226"/>
      <c r="BO167" s="226"/>
      <c r="BP167" s="226"/>
      <c r="BQ167" s="226"/>
      <c r="BR167" s="226"/>
      <c r="BS167" s="226"/>
      <c r="BT167" s="226"/>
      <c r="BU167" s="226"/>
      <c r="BV167" s="226"/>
    </row>
    <row r="168" spans="1:74" ht="11.25" customHeight="1">
      <c r="A168" s="226"/>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c r="BE168" s="226"/>
      <c r="BF168" s="226"/>
      <c r="BG168" s="226"/>
      <c r="BH168" s="226"/>
      <c r="BI168" s="226"/>
      <c r="BJ168" s="226"/>
      <c r="BK168" s="226"/>
      <c r="BL168" s="226"/>
      <c r="BM168" s="226"/>
      <c r="BN168" s="226"/>
      <c r="BO168" s="226"/>
      <c r="BP168" s="226"/>
      <c r="BQ168" s="226"/>
      <c r="BR168" s="226"/>
      <c r="BS168" s="226"/>
      <c r="BT168" s="226"/>
      <c r="BU168" s="226"/>
      <c r="BV168" s="226"/>
    </row>
    <row r="169" spans="1:74" ht="11.25" customHeight="1">
      <c r="A169" s="226"/>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c r="AZ169" s="226"/>
      <c r="BA169" s="226"/>
      <c r="BB169" s="226"/>
      <c r="BC169" s="226"/>
      <c r="BD169" s="226"/>
      <c r="BE169" s="226"/>
      <c r="BF169" s="226"/>
      <c r="BG169" s="226"/>
      <c r="BH169" s="226"/>
      <c r="BI169" s="226"/>
      <c r="BJ169" s="226"/>
      <c r="BK169" s="226"/>
      <c r="BL169" s="226"/>
      <c r="BM169" s="226"/>
      <c r="BN169" s="226"/>
      <c r="BO169" s="226"/>
      <c r="BP169" s="226"/>
      <c r="BQ169" s="226"/>
      <c r="BR169" s="226"/>
      <c r="BS169" s="226"/>
      <c r="BT169" s="226"/>
      <c r="BU169" s="226"/>
      <c r="BV169" s="226"/>
    </row>
    <row r="170" spans="1:74" ht="11.25" customHeight="1">
      <c r="A170" s="226"/>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c r="BE170" s="226"/>
      <c r="BF170" s="226"/>
      <c r="BG170" s="226"/>
      <c r="BH170" s="226"/>
      <c r="BI170" s="226"/>
      <c r="BJ170" s="226"/>
      <c r="BK170" s="226"/>
      <c r="BL170" s="226"/>
      <c r="BM170" s="226"/>
      <c r="BN170" s="226"/>
      <c r="BO170" s="226"/>
      <c r="BP170" s="226"/>
      <c r="BQ170" s="226"/>
      <c r="BR170" s="226"/>
      <c r="BS170" s="226"/>
      <c r="BT170" s="226"/>
      <c r="BU170" s="226"/>
      <c r="BV170" s="226"/>
    </row>
    <row r="171" spans="1:74" ht="11.25" customHeight="1">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c r="AZ171" s="226"/>
      <c r="BA171" s="226"/>
      <c r="BB171" s="226"/>
      <c r="BC171" s="226"/>
      <c r="BD171" s="226"/>
      <c r="BE171" s="226"/>
      <c r="BF171" s="226"/>
      <c r="BG171" s="226"/>
      <c r="BH171" s="226"/>
      <c r="BI171" s="226"/>
      <c r="BJ171" s="226"/>
      <c r="BK171" s="226"/>
      <c r="BL171" s="226"/>
      <c r="BM171" s="226"/>
      <c r="BN171" s="226"/>
      <c r="BO171" s="226"/>
      <c r="BP171" s="226"/>
      <c r="BQ171" s="226"/>
      <c r="BR171" s="226"/>
      <c r="BS171" s="226"/>
      <c r="BT171" s="226"/>
      <c r="BU171" s="226"/>
      <c r="BV171" s="226"/>
    </row>
    <row r="172" spans="1:74" ht="11.25" customHeight="1">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T172" s="226"/>
      <c r="BU172" s="226"/>
      <c r="BV172" s="226"/>
    </row>
    <row r="173" spans="1:74" ht="11.25" customHeight="1">
      <c r="A173" s="226"/>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T173" s="226"/>
      <c r="BU173" s="226"/>
      <c r="BV173" s="226"/>
    </row>
    <row r="174" spans="1:74" ht="11.25" customHeight="1">
      <c r="A174" s="226"/>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T174" s="226"/>
      <c r="BU174" s="226"/>
      <c r="BV174" s="226"/>
    </row>
    <row r="175" spans="1:74" ht="11.25" customHeight="1">
      <c r="A175" s="226"/>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26"/>
      <c r="BL175" s="226"/>
      <c r="BM175" s="226"/>
      <c r="BN175" s="226"/>
      <c r="BO175" s="226"/>
      <c r="BP175" s="226"/>
      <c r="BQ175" s="226"/>
      <c r="BR175" s="226"/>
      <c r="BS175" s="226"/>
      <c r="BT175" s="226"/>
      <c r="BU175" s="226"/>
      <c r="BV175" s="226"/>
    </row>
    <row r="176" spans="1:74" ht="11.25" customHeight="1">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c r="BM176" s="226"/>
      <c r="BN176" s="226"/>
      <c r="BO176" s="226"/>
      <c r="BP176" s="226"/>
      <c r="BQ176" s="226"/>
      <c r="BR176" s="226"/>
      <c r="BS176" s="226"/>
      <c r="BT176" s="226"/>
      <c r="BU176" s="226"/>
      <c r="BV176" s="226"/>
    </row>
    <row r="177" spans="1:74" ht="11.25" customHeight="1">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c r="AZ177" s="226"/>
      <c r="BA177" s="226"/>
      <c r="BB177" s="226"/>
      <c r="BC177" s="226"/>
      <c r="BD177" s="226"/>
      <c r="BE177" s="226"/>
      <c r="BF177" s="226"/>
      <c r="BG177" s="226"/>
      <c r="BH177" s="226"/>
      <c r="BI177" s="226"/>
      <c r="BJ177" s="226"/>
      <c r="BK177" s="226"/>
      <c r="BL177" s="226"/>
      <c r="BM177" s="226"/>
      <c r="BN177" s="226"/>
      <c r="BO177" s="226"/>
      <c r="BP177" s="226"/>
      <c r="BQ177" s="226"/>
      <c r="BR177" s="226"/>
      <c r="BS177" s="226"/>
      <c r="BT177" s="226"/>
      <c r="BU177" s="226"/>
      <c r="BV177" s="226"/>
    </row>
    <row r="178" spans="1:74" ht="11.25" customHeight="1">
      <c r="A178" s="226"/>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c r="AZ178" s="226"/>
      <c r="BA178" s="226"/>
      <c r="BB178" s="226"/>
      <c r="BC178" s="226"/>
      <c r="BD178" s="226"/>
      <c r="BE178" s="226"/>
      <c r="BF178" s="226"/>
      <c r="BG178" s="226"/>
      <c r="BH178" s="226"/>
      <c r="BI178" s="226"/>
      <c r="BJ178" s="226"/>
      <c r="BK178" s="226"/>
      <c r="BL178" s="226"/>
      <c r="BM178" s="226"/>
      <c r="BN178" s="226"/>
      <c r="BO178" s="226"/>
      <c r="BP178" s="226"/>
      <c r="BQ178" s="226"/>
      <c r="BR178" s="226"/>
      <c r="BS178" s="226"/>
      <c r="BT178" s="226"/>
      <c r="BU178" s="226"/>
      <c r="BV178" s="226"/>
    </row>
    <row r="179" spans="1:74" ht="11.25" customHeight="1">
      <c r="A179" s="226"/>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26"/>
      <c r="AW179" s="226"/>
      <c r="AX179" s="226"/>
      <c r="AY179" s="226"/>
      <c r="AZ179" s="226"/>
      <c r="BA179" s="226"/>
      <c r="BB179" s="226"/>
      <c r="BC179" s="226"/>
      <c r="BD179" s="226"/>
      <c r="BE179" s="226"/>
      <c r="BF179" s="226"/>
      <c r="BG179" s="226"/>
      <c r="BH179" s="226"/>
      <c r="BI179" s="226"/>
      <c r="BJ179" s="226"/>
      <c r="BK179" s="226"/>
      <c r="BL179" s="226"/>
      <c r="BM179" s="226"/>
      <c r="BN179" s="226"/>
      <c r="BO179" s="226"/>
      <c r="BP179" s="226"/>
      <c r="BQ179" s="226"/>
      <c r="BR179" s="226"/>
      <c r="BS179" s="226"/>
      <c r="BT179" s="226"/>
      <c r="BU179" s="226"/>
      <c r="BV179" s="226"/>
    </row>
    <row r="180" spans="1:74" ht="11.25" customHeight="1">
      <c r="A180" s="226"/>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c r="AA180" s="226"/>
      <c r="AB180" s="226"/>
      <c r="AC180" s="226"/>
      <c r="AD180" s="226"/>
      <c r="AE180" s="226"/>
      <c r="AF180" s="226"/>
      <c r="AG180" s="226"/>
      <c r="AH180" s="226"/>
      <c r="AI180" s="226"/>
      <c r="AJ180" s="226"/>
      <c r="AK180" s="226"/>
      <c r="AL180" s="226"/>
      <c r="AM180" s="226"/>
      <c r="AN180" s="226"/>
      <c r="AO180" s="226"/>
      <c r="AP180" s="226"/>
      <c r="AQ180" s="226"/>
      <c r="AR180" s="226"/>
      <c r="AS180" s="226"/>
      <c r="AT180" s="226"/>
      <c r="AU180" s="226"/>
      <c r="AV180" s="226"/>
      <c r="AW180" s="226"/>
      <c r="AX180" s="226"/>
      <c r="AY180" s="226"/>
      <c r="AZ180" s="226"/>
      <c r="BA180" s="226"/>
      <c r="BB180" s="226"/>
      <c r="BC180" s="226"/>
      <c r="BD180" s="226"/>
      <c r="BE180" s="226"/>
      <c r="BF180" s="226"/>
      <c r="BG180" s="226"/>
      <c r="BH180" s="226"/>
      <c r="BI180" s="226"/>
      <c r="BJ180" s="226"/>
      <c r="BK180" s="226"/>
      <c r="BL180" s="226"/>
      <c r="BM180" s="226"/>
      <c r="BN180" s="226"/>
      <c r="BO180" s="226"/>
      <c r="BP180" s="226"/>
      <c r="BQ180" s="226"/>
      <c r="BR180" s="226"/>
      <c r="BS180" s="226"/>
      <c r="BT180" s="226"/>
      <c r="BU180" s="226"/>
      <c r="BV180" s="226"/>
    </row>
    <row r="181" spans="1:74" ht="11.25" customHeight="1">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c r="AZ181" s="226"/>
      <c r="BA181" s="226"/>
      <c r="BB181" s="226"/>
      <c r="BC181" s="226"/>
      <c r="BD181" s="226"/>
      <c r="BE181" s="226"/>
      <c r="BF181" s="226"/>
      <c r="BG181" s="226"/>
      <c r="BH181" s="226"/>
      <c r="BI181" s="226"/>
      <c r="BJ181" s="226"/>
      <c r="BK181" s="226"/>
      <c r="BL181" s="226"/>
      <c r="BM181" s="226"/>
      <c r="BN181" s="226"/>
      <c r="BO181" s="226"/>
      <c r="BP181" s="226"/>
      <c r="BQ181" s="226"/>
      <c r="BR181" s="226"/>
      <c r="BS181" s="226"/>
      <c r="BT181" s="226"/>
      <c r="BU181" s="226"/>
      <c r="BV181" s="226"/>
    </row>
    <row r="182" spans="1:74" ht="11.25" customHeight="1">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26"/>
      <c r="BK182" s="226"/>
      <c r="BL182" s="226"/>
      <c r="BM182" s="226"/>
      <c r="BN182" s="226"/>
      <c r="BO182" s="226"/>
      <c r="BP182" s="226"/>
      <c r="BQ182" s="226"/>
      <c r="BR182" s="226"/>
      <c r="BS182" s="226"/>
      <c r="BT182" s="226"/>
      <c r="BU182" s="226"/>
      <c r="BV182" s="226"/>
    </row>
    <row r="183" spans="1:74" ht="11.25" customHeight="1">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6"/>
      <c r="AW183" s="226"/>
      <c r="AX183" s="226"/>
      <c r="AY183" s="226"/>
      <c r="AZ183" s="226"/>
      <c r="BA183" s="226"/>
      <c r="BB183" s="226"/>
      <c r="BC183" s="226"/>
      <c r="BD183" s="226"/>
      <c r="BE183" s="226"/>
      <c r="BF183" s="226"/>
      <c r="BG183" s="226"/>
      <c r="BH183" s="226"/>
      <c r="BI183" s="226"/>
      <c r="BJ183" s="226"/>
      <c r="BK183" s="226"/>
      <c r="BL183" s="226"/>
      <c r="BM183" s="226"/>
      <c r="BN183" s="226"/>
      <c r="BO183" s="226"/>
      <c r="BP183" s="226"/>
      <c r="BQ183" s="226"/>
      <c r="BR183" s="226"/>
      <c r="BS183" s="226"/>
      <c r="BT183" s="226"/>
      <c r="BU183" s="226"/>
      <c r="BV183" s="226"/>
    </row>
    <row r="184" spans="1:74" ht="11.25" customHeight="1">
      <c r="A184" s="226"/>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c r="BF184" s="226"/>
      <c r="BG184" s="226"/>
      <c r="BH184" s="226"/>
      <c r="BI184" s="226"/>
      <c r="BJ184" s="226"/>
      <c r="BK184" s="226"/>
      <c r="BL184" s="226"/>
      <c r="BM184" s="226"/>
      <c r="BN184" s="226"/>
      <c r="BO184" s="226"/>
      <c r="BP184" s="226"/>
      <c r="BQ184" s="226"/>
      <c r="BR184" s="226"/>
      <c r="BS184" s="226"/>
      <c r="BT184" s="226"/>
      <c r="BU184" s="226"/>
      <c r="BV184" s="226"/>
    </row>
    <row r="185" spans="1:74" ht="11.25" customHeight="1">
      <c r="A185" s="226"/>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c r="BF185" s="226"/>
      <c r="BG185" s="226"/>
      <c r="BH185" s="226"/>
      <c r="BI185" s="226"/>
      <c r="BJ185" s="226"/>
      <c r="BK185" s="226"/>
      <c r="BL185" s="226"/>
      <c r="BM185" s="226"/>
      <c r="BN185" s="226"/>
      <c r="BO185" s="226"/>
      <c r="BP185" s="226"/>
      <c r="BQ185" s="226"/>
      <c r="BR185" s="226"/>
      <c r="BS185" s="226"/>
      <c r="BT185" s="226"/>
      <c r="BU185" s="226"/>
      <c r="BV185" s="226"/>
    </row>
    <row r="186" spans="1:74" ht="11.25" customHeight="1">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26"/>
      <c r="BK186" s="226"/>
      <c r="BL186" s="226"/>
      <c r="BM186" s="226"/>
      <c r="BN186" s="226"/>
      <c r="BO186" s="226"/>
      <c r="BP186" s="226"/>
      <c r="BQ186" s="226"/>
      <c r="BR186" s="226"/>
      <c r="BS186" s="226"/>
      <c r="BT186" s="226"/>
      <c r="BU186" s="226"/>
      <c r="BV186" s="226"/>
    </row>
    <row r="187" spans="1:74" ht="11.25" customHeight="1">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c r="AG187" s="226"/>
      <c r="AH187" s="226"/>
      <c r="AI187" s="226"/>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c r="BF187" s="226"/>
      <c r="BG187" s="226"/>
      <c r="BH187" s="226"/>
      <c r="BI187" s="226"/>
      <c r="BJ187" s="226"/>
      <c r="BK187" s="226"/>
      <c r="BL187" s="226"/>
      <c r="BM187" s="226"/>
      <c r="BN187" s="226"/>
      <c r="BO187" s="226"/>
      <c r="BP187" s="226"/>
      <c r="BQ187" s="226"/>
      <c r="BR187" s="226"/>
      <c r="BS187" s="226"/>
      <c r="BT187" s="226"/>
      <c r="BU187" s="226"/>
      <c r="BV187" s="226"/>
    </row>
    <row r="188" spans="1:74" ht="11.25" customHeight="1">
      <c r="A188" s="226"/>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226"/>
      <c r="BL188" s="226"/>
      <c r="BM188" s="226"/>
      <c r="BN188" s="226"/>
      <c r="BO188" s="226"/>
      <c r="BP188" s="226"/>
      <c r="BQ188" s="226"/>
      <c r="BR188" s="226"/>
      <c r="BS188" s="226"/>
      <c r="BT188" s="226"/>
      <c r="BU188" s="226"/>
      <c r="BV188" s="226"/>
    </row>
    <row r="189" spans="1:74" ht="11.25" customHeight="1">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c r="BF189" s="226"/>
      <c r="BG189" s="226"/>
      <c r="BH189" s="226"/>
      <c r="BI189" s="226"/>
      <c r="BJ189" s="226"/>
      <c r="BK189" s="226"/>
      <c r="BL189" s="226"/>
      <c r="BM189" s="226"/>
      <c r="BN189" s="226"/>
      <c r="BO189" s="226"/>
      <c r="BP189" s="226"/>
      <c r="BQ189" s="226"/>
      <c r="BR189" s="226"/>
      <c r="BS189" s="226"/>
      <c r="BT189" s="226"/>
      <c r="BU189" s="226"/>
      <c r="BV189" s="226"/>
    </row>
    <row r="190" spans="1:74" ht="11.25" customHeight="1">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c r="BK190" s="226"/>
      <c r="BL190" s="226"/>
      <c r="BM190" s="226"/>
      <c r="BN190" s="226"/>
      <c r="BO190" s="226"/>
      <c r="BP190" s="226"/>
      <c r="BQ190" s="226"/>
      <c r="BR190" s="226"/>
      <c r="BS190" s="226"/>
      <c r="BT190" s="226"/>
      <c r="BU190" s="226"/>
      <c r="BV190" s="226"/>
    </row>
    <row r="191" spans="1:74" ht="11.25" customHeight="1">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c r="BF191" s="226"/>
      <c r="BG191" s="226"/>
      <c r="BH191" s="226"/>
      <c r="BI191" s="226"/>
      <c r="BJ191" s="226"/>
      <c r="BK191" s="226"/>
      <c r="BL191" s="226"/>
      <c r="BM191" s="226"/>
      <c r="BN191" s="226"/>
      <c r="BO191" s="226"/>
      <c r="BP191" s="226"/>
      <c r="BQ191" s="226"/>
      <c r="BR191" s="226"/>
      <c r="BS191" s="226"/>
      <c r="BT191" s="226"/>
      <c r="BU191" s="226"/>
      <c r="BV191" s="226"/>
    </row>
    <row r="192" spans="1:74" ht="11.25" customHeight="1">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c r="BF192" s="226"/>
      <c r="BG192" s="226"/>
      <c r="BH192" s="226"/>
      <c r="BI192" s="226"/>
      <c r="BJ192" s="226"/>
      <c r="BK192" s="226"/>
      <c r="BL192" s="226"/>
      <c r="BM192" s="226"/>
      <c r="BN192" s="226"/>
      <c r="BO192" s="226"/>
      <c r="BP192" s="226"/>
      <c r="BQ192" s="226"/>
      <c r="BR192" s="226"/>
      <c r="BS192" s="226"/>
      <c r="BT192" s="226"/>
      <c r="BU192" s="226"/>
      <c r="BV192" s="226"/>
    </row>
    <row r="193" spans="1:74" ht="11.25" customHeight="1">
      <c r="A193" s="226"/>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c r="AA193" s="226"/>
      <c r="AB193" s="226"/>
      <c r="AC193" s="226"/>
      <c r="AD193" s="226"/>
      <c r="AE193" s="226"/>
      <c r="AF193" s="226"/>
      <c r="AG193" s="226"/>
      <c r="AH193" s="226"/>
      <c r="AI193" s="226"/>
      <c r="AJ193" s="226"/>
      <c r="AK193" s="226"/>
      <c r="AL193" s="226"/>
      <c r="AM193" s="226"/>
      <c r="AN193" s="226"/>
      <c r="AO193" s="226"/>
      <c r="AP193" s="226"/>
      <c r="AQ193" s="226"/>
      <c r="AR193" s="226"/>
      <c r="AS193" s="226"/>
      <c r="AT193" s="226"/>
      <c r="AU193" s="226"/>
      <c r="AV193" s="226"/>
      <c r="AW193" s="226"/>
      <c r="AX193" s="226"/>
      <c r="AY193" s="226"/>
      <c r="AZ193" s="226"/>
      <c r="BA193" s="226"/>
      <c r="BB193" s="226"/>
      <c r="BC193" s="226"/>
      <c r="BD193" s="226"/>
      <c r="BE193" s="226"/>
      <c r="BF193" s="226"/>
      <c r="BG193" s="226"/>
      <c r="BH193" s="226"/>
      <c r="BI193" s="226"/>
      <c r="BJ193" s="226"/>
      <c r="BK193" s="226"/>
      <c r="BL193" s="226"/>
      <c r="BM193" s="226"/>
      <c r="BN193" s="226"/>
      <c r="BO193" s="226"/>
      <c r="BP193" s="226"/>
      <c r="BQ193" s="226"/>
      <c r="BR193" s="226"/>
      <c r="BS193" s="226"/>
      <c r="BT193" s="226"/>
      <c r="BU193" s="226"/>
      <c r="BV193" s="226"/>
    </row>
    <row r="194" spans="1:74" ht="11.25" customHeight="1">
      <c r="A194" s="22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c r="BE194" s="226"/>
      <c r="BF194" s="226"/>
      <c r="BG194" s="226"/>
      <c r="BH194" s="226"/>
      <c r="BI194" s="226"/>
      <c r="BJ194" s="226"/>
      <c r="BK194" s="226"/>
      <c r="BL194" s="226"/>
      <c r="BM194" s="226"/>
      <c r="BN194" s="226"/>
      <c r="BO194" s="226"/>
      <c r="BP194" s="226"/>
      <c r="BQ194" s="226"/>
      <c r="BR194" s="226"/>
      <c r="BS194" s="226"/>
      <c r="BT194" s="226"/>
      <c r="BU194" s="226"/>
      <c r="BV194" s="226"/>
    </row>
    <row r="195" spans="1:74" ht="11.25" customHeight="1">
      <c r="A195" s="226"/>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c r="AA195" s="226"/>
      <c r="AB195" s="226"/>
      <c r="AC195" s="226"/>
      <c r="AD195" s="226"/>
      <c r="AE195" s="226"/>
      <c r="AF195" s="226"/>
      <c r="AG195" s="226"/>
      <c r="AH195" s="226"/>
      <c r="AI195" s="226"/>
      <c r="AJ195" s="226"/>
      <c r="AK195" s="226"/>
      <c r="AL195" s="226"/>
      <c r="AM195" s="226"/>
      <c r="AN195" s="226"/>
      <c r="AO195" s="226"/>
      <c r="AP195" s="226"/>
      <c r="AQ195" s="226"/>
      <c r="AR195" s="226"/>
      <c r="AS195" s="226"/>
      <c r="AT195" s="226"/>
      <c r="AU195" s="226"/>
      <c r="AV195" s="226"/>
      <c r="AW195" s="226"/>
      <c r="AX195" s="226"/>
      <c r="AY195" s="226"/>
      <c r="AZ195" s="226"/>
      <c r="BA195" s="226"/>
      <c r="BB195" s="226"/>
      <c r="BC195" s="226"/>
      <c r="BD195" s="226"/>
      <c r="BE195" s="226"/>
      <c r="BF195" s="226"/>
      <c r="BG195" s="226"/>
      <c r="BH195" s="226"/>
      <c r="BI195" s="226"/>
      <c r="BJ195" s="226"/>
      <c r="BK195" s="226"/>
      <c r="BL195" s="226"/>
      <c r="BM195" s="226"/>
      <c r="BN195" s="226"/>
      <c r="BO195" s="226"/>
      <c r="BP195" s="226"/>
      <c r="BQ195" s="226"/>
      <c r="BR195" s="226"/>
      <c r="BS195" s="226"/>
      <c r="BT195" s="226"/>
      <c r="BU195" s="226"/>
      <c r="BV195" s="226"/>
    </row>
    <row r="196" spans="1:74" ht="11.25" customHeight="1">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c r="AA196" s="226"/>
      <c r="AB196" s="226"/>
      <c r="AC196" s="226"/>
      <c r="AD196" s="226"/>
      <c r="AE196" s="226"/>
      <c r="AF196" s="226"/>
      <c r="AG196" s="226"/>
      <c r="AH196" s="226"/>
      <c r="AI196" s="226"/>
      <c r="AJ196" s="226"/>
      <c r="AK196" s="226"/>
      <c r="AL196" s="226"/>
      <c r="AM196" s="226"/>
      <c r="AN196" s="226"/>
      <c r="AO196" s="226"/>
      <c r="AP196" s="226"/>
      <c r="AQ196" s="226"/>
      <c r="AR196" s="226"/>
      <c r="AS196" s="226"/>
      <c r="AT196" s="226"/>
      <c r="AU196" s="226"/>
      <c r="AV196" s="226"/>
      <c r="AW196" s="226"/>
      <c r="AX196" s="226"/>
      <c r="AY196" s="226"/>
      <c r="AZ196" s="226"/>
      <c r="BA196" s="226"/>
      <c r="BB196" s="226"/>
      <c r="BC196" s="226"/>
      <c r="BD196" s="226"/>
      <c r="BE196" s="226"/>
      <c r="BF196" s="226"/>
      <c r="BG196" s="226"/>
      <c r="BH196" s="226"/>
      <c r="BI196" s="226"/>
      <c r="BJ196" s="226"/>
      <c r="BK196" s="226"/>
      <c r="BL196" s="226"/>
      <c r="BM196" s="226"/>
      <c r="BN196" s="226"/>
      <c r="BO196" s="226"/>
      <c r="BP196" s="226"/>
      <c r="BQ196" s="226"/>
      <c r="BR196" s="226"/>
      <c r="BS196" s="226"/>
      <c r="BT196" s="226"/>
      <c r="BU196" s="226"/>
      <c r="BV196" s="226"/>
    </row>
    <row r="197" spans="1:74" ht="11.25" customHeight="1">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c r="AA197" s="226"/>
      <c r="AB197" s="226"/>
      <c r="AC197" s="226"/>
      <c r="AD197" s="226"/>
      <c r="AE197" s="226"/>
      <c r="AF197" s="226"/>
      <c r="AG197" s="226"/>
      <c r="AH197" s="226"/>
      <c r="AI197" s="226"/>
      <c r="AJ197" s="226"/>
      <c r="AK197" s="226"/>
      <c r="AL197" s="226"/>
      <c r="AM197" s="226"/>
      <c r="AN197" s="226"/>
      <c r="AO197" s="226"/>
      <c r="AP197" s="226"/>
      <c r="AQ197" s="226"/>
      <c r="AR197" s="226"/>
      <c r="AS197" s="226"/>
      <c r="AT197" s="226"/>
      <c r="AU197" s="226"/>
      <c r="AV197" s="226"/>
      <c r="AW197" s="226"/>
      <c r="AX197" s="226"/>
      <c r="AY197" s="226"/>
      <c r="AZ197" s="226"/>
      <c r="BA197" s="226"/>
      <c r="BB197" s="226"/>
      <c r="BC197" s="226"/>
      <c r="BD197" s="226"/>
      <c r="BE197" s="226"/>
      <c r="BF197" s="226"/>
      <c r="BG197" s="226"/>
      <c r="BH197" s="226"/>
      <c r="BI197" s="226"/>
      <c r="BJ197" s="226"/>
      <c r="BK197" s="226"/>
      <c r="BL197" s="226"/>
      <c r="BM197" s="226"/>
      <c r="BN197" s="226"/>
      <c r="BO197" s="226"/>
      <c r="BP197" s="226"/>
      <c r="BQ197" s="226"/>
      <c r="BR197" s="226"/>
      <c r="BS197" s="226"/>
      <c r="BT197" s="226"/>
      <c r="BU197" s="226"/>
      <c r="BV197" s="226"/>
    </row>
    <row r="198" spans="1:74" ht="11.25" customHeight="1">
      <c r="A198" s="226"/>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26"/>
      <c r="BK198" s="226"/>
      <c r="BL198" s="226"/>
      <c r="BM198" s="226"/>
      <c r="BN198" s="226"/>
      <c r="BO198" s="226"/>
      <c r="BP198" s="226"/>
      <c r="BQ198" s="226"/>
      <c r="BR198" s="226"/>
      <c r="BS198" s="226"/>
      <c r="BT198" s="226"/>
      <c r="BU198" s="226"/>
      <c r="BV198" s="226"/>
    </row>
    <row r="199" spans="1:74" ht="11.25" customHeight="1">
      <c r="A199" s="226"/>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c r="AA199" s="226"/>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6"/>
      <c r="BC199" s="226"/>
      <c r="BD199" s="226"/>
      <c r="BE199" s="226"/>
      <c r="BF199" s="226"/>
      <c r="BG199" s="226"/>
      <c r="BH199" s="226"/>
      <c r="BI199" s="226"/>
      <c r="BJ199" s="226"/>
      <c r="BK199" s="226"/>
      <c r="BL199" s="226"/>
      <c r="BM199" s="226"/>
      <c r="BN199" s="226"/>
      <c r="BO199" s="226"/>
      <c r="BP199" s="226"/>
      <c r="BQ199" s="226"/>
      <c r="BR199" s="226"/>
      <c r="BS199" s="226"/>
      <c r="BT199" s="226"/>
      <c r="BU199" s="226"/>
      <c r="BV199" s="226"/>
    </row>
    <row r="200" spans="1:74" ht="11.25" customHeight="1">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c r="AA200" s="226"/>
      <c r="AB200" s="226"/>
      <c r="AC200" s="226"/>
      <c r="AD200" s="226"/>
      <c r="AE200" s="226"/>
      <c r="AF200" s="226"/>
      <c r="AG200" s="226"/>
      <c r="AH200" s="226"/>
      <c r="AI200" s="226"/>
      <c r="AJ200" s="226"/>
      <c r="AK200" s="226"/>
      <c r="AL200" s="226"/>
      <c r="AM200" s="226"/>
      <c r="AN200" s="226"/>
      <c r="AO200" s="226"/>
      <c r="AP200" s="226"/>
      <c r="AQ200" s="226"/>
      <c r="AR200" s="226"/>
      <c r="AS200" s="226"/>
      <c r="AT200" s="226"/>
      <c r="AU200" s="226"/>
      <c r="AV200" s="226"/>
      <c r="AW200" s="226"/>
      <c r="AX200" s="226"/>
      <c r="AY200" s="226"/>
      <c r="AZ200" s="226"/>
      <c r="BA200" s="226"/>
      <c r="BB200" s="226"/>
      <c r="BC200" s="226"/>
      <c r="BD200" s="226"/>
      <c r="BE200" s="226"/>
      <c r="BF200" s="226"/>
      <c r="BG200" s="226"/>
      <c r="BH200" s="226"/>
      <c r="BI200" s="226"/>
      <c r="BJ200" s="226"/>
      <c r="BK200" s="226"/>
      <c r="BL200" s="226"/>
      <c r="BM200" s="226"/>
      <c r="BN200" s="226"/>
      <c r="BO200" s="226"/>
      <c r="BP200" s="226"/>
      <c r="BQ200" s="226"/>
      <c r="BR200" s="226"/>
      <c r="BS200" s="226"/>
      <c r="BT200" s="226"/>
      <c r="BU200" s="226"/>
      <c r="BV200" s="226"/>
    </row>
    <row r="201" spans="1:74" ht="11.25" customHeight="1">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c r="BF201" s="226"/>
      <c r="BG201" s="226"/>
      <c r="BH201" s="226"/>
      <c r="BI201" s="226"/>
      <c r="BJ201" s="226"/>
      <c r="BK201" s="226"/>
      <c r="BL201" s="226"/>
      <c r="BM201" s="226"/>
      <c r="BN201" s="226"/>
      <c r="BO201" s="226"/>
      <c r="BP201" s="226"/>
      <c r="BQ201" s="226"/>
      <c r="BR201" s="226"/>
      <c r="BS201" s="226"/>
      <c r="BT201" s="226"/>
      <c r="BU201" s="226"/>
      <c r="BV201" s="226"/>
    </row>
    <row r="202" spans="1:74" ht="11.25" customHeight="1">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c r="AS202" s="226"/>
      <c r="AT202" s="226"/>
      <c r="AU202" s="226"/>
      <c r="AV202" s="226"/>
      <c r="AW202" s="226"/>
      <c r="AX202" s="226"/>
      <c r="AY202" s="226"/>
      <c r="AZ202" s="226"/>
      <c r="BA202" s="226"/>
      <c r="BB202" s="226"/>
      <c r="BC202" s="226"/>
      <c r="BD202" s="226"/>
      <c r="BE202" s="226"/>
      <c r="BF202" s="226"/>
      <c r="BG202" s="226"/>
      <c r="BH202" s="226"/>
      <c r="BI202" s="226"/>
      <c r="BJ202" s="226"/>
      <c r="BK202" s="226"/>
      <c r="BL202" s="226"/>
      <c r="BM202" s="226"/>
      <c r="BN202" s="226"/>
      <c r="BO202" s="226"/>
      <c r="BP202" s="226"/>
      <c r="BQ202" s="226"/>
      <c r="BR202" s="226"/>
      <c r="BS202" s="226"/>
      <c r="BT202" s="226"/>
      <c r="BU202" s="226"/>
      <c r="BV202" s="226"/>
    </row>
    <row r="203" spans="1:74" ht="11.25" customHeight="1">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c r="AS203" s="226"/>
      <c r="AT203" s="226"/>
      <c r="AU203" s="226"/>
      <c r="AV203" s="226"/>
      <c r="AW203" s="226"/>
      <c r="AX203" s="226"/>
      <c r="AY203" s="226"/>
      <c r="AZ203" s="226"/>
      <c r="BA203" s="226"/>
      <c r="BB203" s="226"/>
      <c r="BC203" s="226"/>
      <c r="BD203" s="226"/>
      <c r="BE203" s="226"/>
      <c r="BF203" s="226"/>
      <c r="BG203" s="226"/>
      <c r="BH203" s="226"/>
      <c r="BI203" s="226"/>
      <c r="BJ203" s="226"/>
      <c r="BK203" s="226"/>
      <c r="BL203" s="226"/>
      <c r="BM203" s="226"/>
      <c r="BN203" s="226"/>
      <c r="BO203" s="226"/>
      <c r="BP203" s="226"/>
      <c r="BQ203" s="226"/>
      <c r="BR203" s="226"/>
      <c r="BS203" s="226"/>
      <c r="BT203" s="226"/>
      <c r="BU203" s="226"/>
      <c r="BV203" s="226"/>
    </row>
    <row r="204" spans="1:74" ht="11.25" customHeight="1">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26"/>
      <c r="BD204" s="226"/>
      <c r="BE204" s="226"/>
      <c r="BF204" s="226"/>
      <c r="BG204" s="226"/>
      <c r="BH204" s="226"/>
      <c r="BI204" s="226"/>
      <c r="BJ204" s="226"/>
      <c r="BK204" s="226"/>
      <c r="BL204" s="226"/>
      <c r="BM204" s="226"/>
      <c r="BN204" s="226"/>
      <c r="BO204" s="226"/>
      <c r="BP204" s="226"/>
      <c r="BQ204" s="226"/>
      <c r="BR204" s="226"/>
      <c r="BS204" s="226"/>
      <c r="BT204" s="226"/>
      <c r="BU204" s="226"/>
      <c r="BV204" s="226"/>
    </row>
    <row r="205" spans="1:74" ht="11.25" customHeight="1">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c r="BF205" s="226"/>
      <c r="BG205" s="226"/>
      <c r="BH205" s="226"/>
      <c r="BI205" s="226"/>
      <c r="BJ205" s="226"/>
      <c r="BK205" s="226"/>
      <c r="BL205" s="226"/>
      <c r="BM205" s="226"/>
      <c r="BN205" s="226"/>
      <c r="BO205" s="226"/>
      <c r="BP205" s="226"/>
      <c r="BQ205" s="226"/>
      <c r="BR205" s="226"/>
      <c r="BS205" s="226"/>
      <c r="BT205" s="226"/>
      <c r="BU205" s="226"/>
      <c r="BV205" s="226"/>
    </row>
    <row r="206" spans="1:74" ht="11.25" customHeight="1">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c r="AS206" s="226"/>
      <c r="AT206" s="226"/>
      <c r="AU206" s="226"/>
      <c r="AV206" s="226"/>
      <c r="AW206" s="226"/>
      <c r="AX206" s="226"/>
      <c r="AY206" s="226"/>
      <c r="AZ206" s="226"/>
      <c r="BA206" s="226"/>
      <c r="BB206" s="226"/>
      <c r="BC206" s="226"/>
      <c r="BD206" s="226"/>
      <c r="BE206" s="226"/>
      <c r="BF206" s="226"/>
      <c r="BG206" s="226"/>
      <c r="BH206" s="226"/>
      <c r="BI206" s="226"/>
      <c r="BJ206" s="226"/>
      <c r="BK206" s="226"/>
      <c r="BL206" s="226"/>
      <c r="BM206" s="226"/>
      <c r="BN206" s="226"/>
      <c r="BO206" s="226"/>
      <c r="BP206" s="226"/>
      <c r="BQ206" s="226"/>
      <c r="BR206" s="226"/>
      <c r="BS206" s="226"/>
      <c r="BT206" s="226"/>
      <c r="BU206" s="226"/>
      <c r="BV206" s="226"/>
    </row>
    <row r="207" spans="1:74" ht="11.25" customHeight="1">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c r="AS207" s="226"/>
      <c r="AT207" s="226"/>
      <c r="AU207" s="226"/>
      <c r="AV207" s="226"/>
      <c r="AW207" s="226"/>
      <c r="AX207" s="226"/>
      <c r="AY207" s="226"/>
      <c r="AZ207" s="226"/>
      <c r="BA207" s="226"/>
      <c r="BB207" s="226"/>
      <c r="BC207" s="226"/>
      <c r="BD207" s="226"/>
      <c r="BE207" s="226"/>
      <c r="BF207" s="226"/>
      <c r="BG207" s="226"/>
      <c r="BH207" s="226"/>
      <c r="BI207" s="226"/>
      <c r="BJ207" s="226"/>
      <c r="BK207" s="226"/>
      <c r="BL207" s="226"/>
      <c r="BM207" s="226"/>
      <c r="BN207" s="226"/>
      <c r="BO207" s="226"/>
      <c r="BP207" s="226"/>
      <c r="BQ207" s="226"/>
      <c r="BR207" s="226"/>
      <c r="BS207" s="226"/>
      <c r="BT207" s="226"/>
      <c r="BU207" s="226"/>
      <c r="BV207" s="226"/>
    </row>
    <row r="208" spans="1:74" ht="11.25" customHeight="1">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6"/>
      <c r="BH208" s="226"/>
      <c r="BI208" s="226"/>
      <c r="BJ208" s="226"/>
      <c r="BK208" s="226"/>
      <c r="BL208" s="226"/>
      <c r="BM208" s="226"/>
      <c r="BN208" s="226"/>
      <c r="BO208" s="226"/>
      <c r="BP208" s="226"/>
      <c r="BQ208" s="226"/>
      <c r="BR208" s="226"/>
      <c r="BS208" s="226"/>
      <c r="BT208" s="226"/>
      <c r="BU208" s="226"/>
      <c r="BV208" s="226"/>
    </row>
    <row r="209" spans="1:74" ht="11.25" customHeight="1">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c r="BE209" s="226"/>
      <c r="BF209" s="226"/>
      <c r="BG209" s="226"/>
      <c r="BH209" s="226"/>
      <c r="BI209" s="226"/>
      <c r="BJ209" s="226"/>
      <c r="BK209" s="226"/>
      <c r="BL209" s="226"/>
      <c r="BM209" s="226"/>
      <c r="BN209" s="226"/>
      <c r="BO209" s="226"/>
      <c r="BP209" s="226"/>
      <c r="BQ209" s="226"/>
      <c r="BR209" s="226"/>
      <c r="BS209" s="226"/>
      <c r="BT209" s="226"/>
      <c r="BU209" s="226"/>
      <c r="BV209" s="226"/>
    </row>
    <row r="210" spans="1:74" ht="11.25" customHeight="1">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26"/>
      <c r="BL210" s="226"/>
      <c r="BM210" s="226"/>
      <c r="BN210" s="226"/>
      <c r="BO210" s="226"/>
      <c r="BP210" s="226"/>
      <c r="BQ210" s="226"/>
      <c r="BR210" s="226"/>
      <c r="BS210" s="226"/>
      <c r="BT210" s="226"/>
      <c r="BU210" s="226"/>
      <c r="BV210" s="226"/>
    </row>
    <row r="211" spans="1:74" ht="11.25" customHeight="1">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c r="AS211" s="226"/>
      <c r="AT211" s="226"/>
      <c r="AU211" s="226"/>
      <c r="AV211" s="226"/>
      <c r="AW211" s="226"/>
      <c r="AX211" s="226"/>
      <c r="AY211" s="226"/>
      <c r="AZ211" s="226"/>
      <c r="BA211" s="226"/>
      <c r="BB211" s="226"/>
      <c r="BC211" s="226"/>
      <c r="BD211" s="226"/>
      <c r="BE211" s="226"/>
      <c r="BF211" s="226"/>
      <c r="BG211" s="226"/>
      <c r="BH211" s="226"/>
      <c r="BI211" s="226"/>
      <c r="BJ211" s="226"/>
      <c r="BK211" s="226"/>
      <c r="BL211" s="226"/>
      <c r="BM211" s="226"/>
      <c r="BN211" s="226"/>
      <c r="BO211" s="226"/>
      <c r="BP211" s="226"/>
      <c r="BQ211" s="226"/>
      <c r="BR211" s="226"/>
      <c r="BS211" s="226"/>
      <c r="BT211" s="226"/>
      <c r="BU211" s="226"/>
      <c r="BV211" s="226"/>
    </row>
    <row r="212" spans="1:74" ht="11.25" customHeight="1">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226"/>
      <c r="BE212" s="226"/>
      <c r="BF212" s="226"/>
      <c r="BG212" s="226"/>
      <c r="BH212" s="226"/>
      <c r="BI212" s="226"/>
      <c r="BJ212" s="226"/>
      <c r="BK212" s="226"/>
      <c r="BL212" s="226"/>
      <c r="BM212" s="226"/>
      <c r="BN212" s="226"/>
      <c r="BO212" s="226"/>
      <c r="BP212" s="226"/>
      <c r="BQ212" s="226"/>
      <c r="BR212" s="226"/>
      <c r="BS212" s="226"/>
      <c r="BT212" s="226"/>
      <c r="BU212" s="226"/>
      <c r="BV212" s="226"/>
    </row>
    <row r="213" spans="1:74" ht="11.25" customHeight="1">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c r="AS213" s="226"/>
      <c r="AT213" s="226"/>
      <c r="AU213" s="226"/>
      <c r="AV213" s="226"/>
      <c r="AW213" s="226"/>
      <c r="AX213" s="226"/>
      <c r="AY213" s="226"/>
      <c r="AZ213" s="226"/>
      <c r="BA213" s="226"/>
      <c r="BB213" s="226"/>
      <c r="BC213" s="226"/>
      <c r="BD213" s="226"/>
      <c r="BE213" s="226"/>
      <c r="BF213" s="226"/>
      <c r="BG213" s="226"/>
      <c r="BH213" s="226"/>
      <c r="BI213" s="226"/>
      <c r="BJ213" s="226"/>
      <c r="BK213" s="226"/>
      <c r="BL213" s="226"/>
      <c r="BM213" s="226"/>
      <c r="BN213" s="226"/>
      <c r="BO213" s="226"/>
      <c r="BP213" s="226"/>
      <c r="BQ213" s="226"/>
      <c r="BR213" s="226"/>
      <c r="BS213" s="226"/>
      <c r="BT213" s="226"/>
      <c r="BU213" s="226"/>
      <c r="BV213" s="226"/>
    </row>
    <row r="214" spans="1:74" ht="11.25" customHeight="1">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c r="AS214" s="226"/>
      <c r="AT214" s="226"/>
      <c r="AU214" s="226"/>
      <c r="AV214" s="226"/>
      <c r="AW214" s="226"/>
      <c r="AX214" s="226"/>
      <c r="AY214" s="226"/>
      <c r="AZ214" s="226"/>
      <c r="BA214" s="226"/>
      <c r="BB214" s="226"/>
      <c r="BC214" s="226"/>
      <c r="BD214" s="226"/>
      <c r="BE214" s="226"/>
      <c r="BF214" s="226"/>
      <c r="BG214" s="226"/>
      <c r="BH214" s="226"/>
      <c r="BI214" s="226"/>
      <c r="BJ214" s="226"/>
      <c r="BK214" s="226"/>
      <c r="BL214" s="226"/>
      <c r="BM214" s="226"/>
      <c r="BN214" s="226"/>
      <c r="BO214" s="226"/>
      <c r="BP214" s="226"/>
      <c r="BQ214" s="226"/>
      <c r="BR214" s="226"/>
      <c r="BS214" s="226"/>
      <c r="BT214" s="226"/>
      <c r="BU214" s="226"/>
      <c r="BV214" s="226"/>
    </row>
    <row r="215" spans="1:74" ht="11.25" customHeight="1">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c r="BA215" s="226"/>
      <c r="BB215" s="226"/>
      <c r="BC215" s="226"/>
      <c r="BD215" s="226"/>
      <c r="BE215" s="226"/>
      <c r="BF215" s="226"/>
      <c r="BG215" s="226"/>
      <c r="BH215" s="226"/>
      <c r="BI215" s="226"/>
      <c r="BJ215" s="226"/>
      <c r="BK215" s="226"/>
      <c r="BL215" s="226"/>
      <c r="BM215" s="226"/>
      <c r="BN215" s="226"/>
      <c r="BO215" s="226"/>
      <c r="BP215" s="226"/>
      <c r="BQ215" s="226"/>
      <c r="BR215" s="226"/>
      <c r="BS215" s="226"/>
      <c r="BT215" s="226"/>
      <c r="BU215" s="226"/>
      <c r="BV215" s="226"/>
    </row>
    <row r="216" spans="1:74" ht="11.25" customHeight="1">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c r="BF216" s="226"/>
      <c r="BG216" s="226"/>
      <c r="BH216" s="226"/>
      <c r="BI216" s="226"/>
      <c r="BJ216" s="226"/>
      <c r="BK216" s="226"/>
      <c r="BL216" s="226"/>
      <c r="BM216" s="226"/>
      <c r="BN216" s="226"/>
      <c r="BO216" s="226"/>
      <c r="BP216" s="226"/>
      <c r="BQ216" s="226"/>
      <c r="BR216" s="226"/>
      <c r="BS216" s="226"/>
      <c r="BT216" s="226"/>
      <c r="BU216" s="226"/>
      <c r="BV216" s="226"/>
    </row>
    <row r="217" spans="1:74" ht="11.25" customHeight="1">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c r="AS217" s="226"/>
      <c r="AT217" s="226"/>
      <c r="AU217" s="226"/>
      <c r="AV217" s="226"/>
      <c r="AW217" s="226"/>
      <c r="AX217" s="226"/>
      <c r="AY217" s="226"/>
      <c r="AZ217" s="226"/>
      <c r="BA217" s="226"/>
      <c r="BB217" s="226"/>
      <c r="BC217" s="226"/>
      <c r="BD217" s="226"/>
      <c r="BE217" s="226"/>
      <c r="BF217" s="226"/>
      <c r="BG217" s="226"/>
      <c r="BH217" s="226"/>
      <c r="BI217" s="226"/>
      <c r="BJ217" s="226"/>
      <c r="BK217" s="226"/>
      <c r="BL217" s="226"/>
      <c r="BM217" s="226"/>
      <c r="BN217" s="226"/>
      <c r="BO217" s="226"/>
      <c r="BP217" s="226"/>
      <c r="BQ217" s="226"/>
      <c r="BR217" s="226"/>
      <c r="BS217" s="226"/>
      <c r="BT217" s="226"/>
      <c r="BU217" s="226"/>
      <c r="BV217" s="226"/>
    </row>
    <row r="218" spans="1:74" ht="11.25" customHeight="1">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c r="BE218" s="226"/>
      <c r="BF218" s="226"/>
      <c r="BG218" s="226"/>
      <c r="BH218" s="226"/>
      <c r="BI218" s="226"/>
      <c r="BJ218" s="226"/>
      <c r="BK218" s="226"/>
      <c r="BL218" s="226"/>
      <c r="BM218" s="226"/>
      <c r="BN218" s="226"/>
      <c r="BO218" s="226"/>
      <c r="BP218" s="226"/>
      <c r="BQ218" s="226"/>
      <c r="BR218" s="226"/>
      <c r="BS218" s="226"/>
      <c r="BT218" s="226"/>
      <c r="BU218" s="226"/>
      <c r="BV218" s="226"/>
    </row>
    <row r="219" spans="1:74" ht="11.25" customHeight="1">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c r="AS219" s="226"/>
      <c r="AT219" s="226"/>
      <c r="AU219" s="226"/>
      <c r="AV219" s="226"/>
      <c r="AW219" s="226"/>
      <c r="AX219" s="226"/>
      <c r="AY219" s="226"/>
      <c r="AZ219" s="226"/>
      <c r="BA219" s="226"/>
      <c r="BB219" s="226"/>
      <c r="BC219" s="226"/>
      <c r="BD219" s="226"/>
      <c r="BE219" s="226"/>
      <c r="BF219" s="226"/>
      <c r="BG219" s="226"/>
      <c r="BH219" s="226"/>
      <c r="BI219" s="226"/>
      <c r="BJ219" s="226"/>
      <c r="BK219" s="226"/>
      <c r="BL219" s="226"/>
      <c r="BM219" s="226"/>
      <c r="BN219" s="226"/>
      <c r="BO219" s="226"/>
      <c r="BP219" s="226"/>
      <c r="BQ219" s="226"/>
      <c r="BR219" s="226"/>
      <c r="BS219" s="226"/>
      <c r="BT219" s="226"/>
      <c r="BU219" s="226"/>
      <c r="BV219" s="226"/>
    </row>
    <row r="220" spans="1:74" ht="11.25" customHeight="1">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AV220" s="226"/>
      <c r="AW220" s="226"/>
      <c r="AX220" s="226"/>
      <c r="AY220" s="226"/>
      <c r="AZ220" s="226"/>
      <c r="BA220" s="226"/>
      <c r="BB220" s="226"/>
      <c r="BC220" s="226"/>
      <c r="BD220" s="226"/>
      <c r="BE220" s="226"/>
      <c r="BF220" s="226"/>
      <c r="BG220" s="226"/>
      <c r="BH220" s="226"/>
      <c r="BI220" s="226"/>
      <c r="BJ220" s="226"/>
      <c r="BK220" s="226"/>
      <c r="BL220" s="226"/>
      <c r="BM220" s="226"/>
      <c r="BN220" s="226"/>
      <c r="BO220" s="226"/>
      <c r="BP220" s="226"/>
      <c r="BQ220" s="226"/>
      <c r="BR220" s="226"/>
      <c r="BS220" s="226"/>
      <c r="BT220" s="226"/>
      <c r="BU220" s="226"/>
      <c r="BV220" s="226"/>
    </row>
    <row r="221" spans="1:74" ht="15.75" customHeight="1"/>
    <row r="222" spans="1:74" ht="15.75" customHeight="1"/>
    <row r="223" spans="1:74" ht="15.75" customHeight="1"/>
    <row r="224" spans="1:7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AH6:AK6"/>
    <mergeCell ref="AL6:AO6"/>
    <mergeCell ref="BO6:BR6"/>
    <mergeCell ref="BS6:BU6"/>
    <mergeCell ref="A2:BV2"/>
    <mergeCell ref="A3:BV3"/>
    <mergeCell ref="A4:BV4"/>
    <mergeCell ref="B6:D6"/>
    <mergeCell ref="K6:P6"/>
    <mergeCell ref="Q6:U6"/>
    <mergeCell ref="AP6:AT6"/>
    <mergeCell ref="AU6:AZ6"/>
    <mergeCell ref="BA6:BF6"/>
    <mergeCell ref="BG6:BJ6"/>
    <mergeCell ref="BK6:BN6"/>
    <mergeCell ref="V6:Y6"/>
    <mergeCell ref="Z6:AC6"/>
    <mergeCell ref="AD6:AG6"/>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9CC00"/>
  </sheetPr>
  <dimension ref="A1:BU1000"/>
  <sheetViews>
    <sheetView showGridLines="0" workbookViewId="0">
      <pane xSplit="1" ySplit="7" topLeftCell="B8" activePane="bottomRight" state="frozen"/>
      <selection activeCell="E1" sqref="E1"/>
      <selection pane="topRight" activeCell="E1" sqref="E1"/>
      <selection pane="bottomLeft" activeCell="E1" sqref="E1"/>
      <selection pane="bottomRight" activeCell="E1" sqref="E1"/>
    </sheetView>
  </sheetViews>
  <sheetFormatPr defaultColWidth="14.44140625" defaultRowHeight="15" customHeight="1"/>
  <cols>
    <col min="1" max="1" width="16.21875" customWidth="1"/>
    <col min="2" max="72" width="4.44140625" customWidth="1"/>
    <col min="73" max="73" width="4.77734375" customWidth="1"/>
  </cols>
  <sheetData>
    <row r="1" spans="1:73" ht="15" customHeight="1">
      <c r="A1" s="553" t="s">
        <v>444</v>
      </c>
      <c r="B1" s="549"/>
      <c r="C1" s="549"/>
      <c r="D1" s="549"/>
      <c r="E1" s="549"/>
      <c r="F1" s="554" t="s">
        <v>573</v>
      </c>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c r="AX1" s="549"/>
      <c r="AY1" s="549"/>
      <c r="AZ1" s="549"/>
      <c r="BA1" s="549"/>
      <c r="BB1" s="549"/>
      <c r="BC1" s="549"/>
      <c r="BD1" s="549"/>
      <c r="BE1" s="549"/>
      <c r="BF1" s="549"/>
      <c r="BG1" s="549"/>
      <c r="BH1" s="549"/>
      <c r="BI1" s="549"/>
      <c r="BJ1" s="549"/>
      <c r="BK1" s="549"/>
      <c r="BL1" s="549"/>
      <c r="BM1" s="549"/>
      <c r="BN1" s="549"/>
      <c r="BO1" s="549"/>
      <c r="BP1" s="549"/>
      <c r="BQ1" s="549"/>
      <c r="BR1" s="549"/>
      <c r="BS1" s="549"/>
      <c r="BT1" s="549"/>
      <c r="BU1" s="549"/>
    </row>
    <row r="2" spans="1:73" ht="15" customHeight="1">
      <c r="A2" s="582" t="s">
        <v>390</v>
      </c>
      <c r="B2" s="561"/>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row>
    <row r="3" spans="1:73" ht="15" customHeight="1">
      <c r="A3" s="582" t="s">
        <v>445</v>
      </c>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H3" s="561"/>
      <c r="AI3" s="561"/>
      <c r="AJ3" s="561"/>
      <c r="AK3" s="561"/>
      <c r="AL3" s="561"/>
      <c r="AM3" s="561"/>
      <c r="AN3" s="561"/>
      <c r="AO3" s="561"/>
      <c r="AP3" s="561"/>
      <c r="AQ3" s="561"/>
      <c r="AR3" s="561"/>
      <c r="AS3" s="561"/>
      <c r="AT3" s="561"/>
      <c r="AU3" s="561"/>
      <c r="AV3" s="561"/>
      <c r="AW3" s="561"/>
      <c r="AX3" s="561"/>
      <c r="AY3" s="561"/>
      <c r="AZ3" s="561"/>
      <c r="BA3" s="561"/>
      <c r="BB3" s="561"/>
      <c r="BC3" s="561"/>
      <c r="BD3" s="561"/>
      <c r="BE3" s="561"/>
      <c r="BF3" s="561"/>
      <c r="BG3" s="561"/>
      <c r="BH3" s="561"/>
      <c r="BI3" s="561"/>
      <c r="BJ3" s="561"/>
      <c r="BK3" s="561"/>
      <c r="BL3" s="561"/>
      <c r="BM3" s="561"/>
      <c r="BN3" s="561"/>
      <c r="BO3" s="561"/>
      <c r="BP3" s="561"/>
      <c r="BQ3" s="561"/>
      <c r="BR3" s="561"/>
      <c r="BS3" s="561"/>
      <c r="BT3" s="561"/>
      <c r="BU3" s="561"/>
    </row>
    <row r="4" spans="1:73" ht="15" customHeight="1">
      <c r="A4" s="584" t="s">
        <v>425</v>
      </c>
      <c r="B4" s="561"/>
      <c r="C4" s="561"/>
      <c r="D4" s="561"/>
      <c r="E4" s="561"/>
      <c r="F4" s="561"/>
      <c r="G4" s="561"/>
      <c r="H4" s="561"/>
      <c r="I4" s="561"/>
      <c r="J4" s="561"/>
      <c r="K4" s="561"/>
      <c r="L4" s="561"/>
      <c r="M4" s="561"/>
      <c r="N4" s="561"/>
      <c r="O4" s="561"/>
      <c r="P4" s="561"/>
      <c r="Q4" s="561"/>
      <c r="R4" s="561"/>
      <c r="S4" s="561"/>
      <c r="T4" s="561"/>
      <c r="U4" s="561"/>
      <c r="V4" s="561"/>
      <c r="W4" s="561"/>
      <c r="X4" s="561"/>
      <c r="Y4" s="561"/>
      <c r="Z4" s="561"/>
      <c r="AA4" s="561"/>
      <c r="AB4" s="561"/>
      <c r="AC4" s="561"/>
      <c r="AD4" s="561"/>
      <c r="AE4" s="561"/>
      <c r="AF4" s="561"/>
      <c r="AG4" s="561"/>
      <c r="AH4" s="561"/>
      <c r="AI4" s="561"/>
      <c r="AJ4" s="561"/>
      <c r="AK4" s="561"/>
      <c r="AL4" s="561"/>
      <c r="AM4" s="561"/>
      <c r="AN4" s="561"/>
      <c r="AO4" s="561"/>
      <c r="AP4" s="561"/>
      <c r="AQ4" s="561"/>
      <c r="AR4" s="561"/>
      <c r="AS4" s="561"/>
      <c r="AT4" s="561"/>
      <c r="AU4" s="561"/>
      <c r="AV4" s="561"/>
      <c r="AW4" s="561"/>
      <c r="AX4" s="561"/>
      <c r="AY4" s="561"/>
      <c r="AZ4" s="561"/>
      <c r="BA4" s="561"/>
      <c r="BB4" s="561"/>
      <c r="BC4" s="561"/>
      <c r="BD4" s="561"/>
      <c r="BE4" s="561"/>
      <c r="BF4" s="561"/>
      <c r="BG4" s="561"/>
      <c r="BH4" s="561"/>
      <c r="BI4" s="561"/>
      <c r="BJ4" s="561"/>
      <c r="BK4" s="561"/>
      <c r="BL4" s="561"/>
      <c r="BM4" s="561"/>
      <c r="BN4" s="561"/>
      <c r="BO4" s="561"/>
      <c r="BP4" s="561"/>
      <c r="BQ4" s="561"/>
      <c r="BR4" s="561"/>
      <c r="BS4" s="561"/>
      <c r="BT4" s="561"/>
      <c r="BU4" s="561"/>
    </row>
    <row r="5" spans="1:73" ht="11.25" customHeight="1">
      <c r="A5" s="226"/>
      <c r="B5" s="226"/>
      <c r="C5" s="226">
        <v>2</v>
      </c>
      <c r="D5" s="226"/>
      <c r="E5" s="226"/>
      <c r="F5" s="226"/>
      <c r="G5" s="226"/>
      <c r="H5" s="226"/>
      <c r="I5" s="226">
        <v>5</v>
      </c>
      <c r="J5" s="226"/>
      <c r="K5" s="226"/>
      <c r="L5" s="226"/>
      <c r="M5" s="226"/>
      <c r="N5" s="226"/>
      <c r="O5" s="226">
        <v>6</v>
      </c>
      <c r="P5" s="226"/>
      <c r="Q5" s="226"/>
      <c r="R5" s="226"/>
      <c r="S5" s="226">
        <v>5</v>
      </c>
      <c r="T5" s="226"/>
      <c r="U5" s="226"/>
      <c r="V5" s="226"/>
      <c r="W5" s="226">
        <v>4</v>
      </c>
      <c r="X5" s="226"/>
      <c r="Y5" s="226"/>
      <c r="Z5" s="226"/>
      <c r="AA5" s="226">
        <v>4</v>
      </c>
      <c r="AB5" s="226"/>
      <c r="AC5" s="226"/>
      <c r="AD5" s="226"/>
      <c r="AE5" s="226">
        <v>4</v>
      </c>
      <c r="AF5" s="226"/>
      <c r="AG5" s="226"/>
      <c r="AH5" s="226"/>
      <c r="AI5" s="226">
        <v>4</v>
      </c>
      <c r="AJ5" s="226"/>
      <c r="AK5" s="226"/>
      <c r="AL5" s="226"/>
      <c r="AM5" s="226">
        <v>4</v>
      </c>
      <c r="AN5" s="226"/>
      <c r="AO5" s="226"/>
      <c r="AP5" s="226"/>
      <c r="AQ5" s="226"/>
      <c r="AR5" s="226">
        <v>5</v>
      </c>
      <c r="AS5" s="226"/>
      <c r="AT5" s="226"/>
      <c r="AU5" s="226"/>
      <c r="AV5" s="226"/>
      <c r="AW5" s="226"/>
      <c r="AX5" s="226">
        <v>6</v>
      </c>
      <c r="AY5" s="226"/>
      <c r="AZ5" s="226"/>
      <c r="BA5" s="226"/>
      <c r="BB5" s="226"/>
      <c r="BC5" s="226"/>
      <c r="BD5" s="226">
        <v>6</v>
      </c>
      <c r="BE5" s="226"/>
      <c r="BF5" s="226"/>
      <c r="BG5" s="226"/>
      <c r="BH5" s="226">
        <v>5</v>
      </c>
      <c r="BI5" s="226"/>
      <c r="BJ5" s="226"/>
      <c r="BK5" s="226"/>
      <c r="BL5" s="226">
        <v>4</v>
      </c>
      <c r="BM5" s="226"/>
      <c r="BN5" s="226"/>
      <c r="BO5" s="226"/>
      <c r="BP5" s="226">
        <v>4</v>
      </c>
      <c r="BQ5" s="226"/>
      <c r="BR5" s="226"/>
      <c r="BS5" s="226"/>
      <c r="BT5" s="226">
        <v>4</v>
      </c>
      <c r="BU5" s="226"/>
    </row>
    <row r="6" spans="1:73" ht="11.25" customHeight="1">
      <c r="A6" s="414" t="s">
        <v>333</v>
      </c>
      <c r="B6" s="585" t="s">
        <v>297</v>
      </c>
      <c r="C6" s="573"/>
      <c r="D6" s="585" t="s">
        <v>334</v>
      </c>
      <c r="E6" s="572"/>
      <c r="F6" s="572"/>
      <c r="G6" s="572"/>
      <c r="H6" s="572"/>
      <c r="I6" s="573"/>
      <c r="J6" s="585" t="s">
        <v>335</v>
      </c>
      <c r="K6" s="572"/>
      <c r="L6" s="572"/>
      <c r="M6" s="572"/>
      <c r="N6" s="572"/>
      <c r="O6" s="573"/>
      <c r="P6" s="585" t="s">
        <v>336</v>
      </c>
      <c r="Q6" s="572"/>
      <c r="R6" s="572"/>
      <c r="S6" s="573"/>
      <c r="T6" s="585" t="s">
        <v>337</v>
      </c>
      <c r="U6" s="572"/>
      <c r="V6" s="572"/>
      <c r="W6" s="573"/>
      <c r="X6" s="585" t="s">
        <v>338</v>
      </c>
      <c r="Y6" s="572"/>
      <c r="Z6" s="572"/>
      <c r="AA6" s="573"/>
      <c r="AB6" s="585" t="s">
        <v>339</v>
      </c>
      <c r="AC6" s="572"/>
      <c r="AD6" s="572"/>
      <c r="AE6" s="573"/>
      <c r="AF6" s="585" t="s">
        <v>340</v>
      </c>
      <c r="AG6" s="572"/>
      <c r="AH6" s="572"/>
      <c r="AI6" s="573"/>
      <c r="AJ6" s="585" t="s">
        <v>300</v>
      </c>
      <c r="AK6" s="572"/>
      <c r="AL6" s="572"/>
      <c r="AM6" s="573"/>
      <c r="AN6" s="585" t="s">
        <v>298</v>
      </c>
      <c r="AO6" s="572"/>
      <c r="AP6" s="572"/>
      <c r="AQ6" s="572"/>
      <c r="AR6" s="573"/>
      <c r="AS6" s="585" t="s">
        <v>341</v>
      </c>
      <c r="AT6" s="572"/>
      <c r="AU6" s="572"/>
      <c r="AV6" s="572"/>
      <c r="AW6" s="572"/>
      <c r="AX6" s="573"/>
      <c r="AY6" s="585" t="s">
        <v>299</v>
      </c>
      <c r="AZ6" s="572"/>
      <c r="BA6" s="572"/>
      <c r="BB6" s="572"/>
      <c r="BC6" s="572"/>
      <c r="BD6" s="573"/>
      <c r="BE6" s="585" t="s">
        <v>342</v>
      </c>
      <c r="BF6" s="572"/>
      <c r="BG6" s="572"/>
      <c r="BH6" s="573"/>
      <c r="BI6" s="585" t="s">
        <v>343</v>
      </c>
      <c r="BJ6" s="572"/>
      <c r="BK6" s="572"/>
      <c r="BL6" s="573"/>
      <c r="BM6" s="585" t="s">
        <v>344</v>
      </c>
      <c r="BN6" s="572"/>
      <c r="BO6" s="572"/>
      <c r="BP6" s="573"/>
      <c r="BQ6" s="585" t="s">
        <v>446</v>
      </c>
      <c r="BR6" s="572"/>
      <c r="BS6" s="572"/>
      <c r="BT6" s="573"/>
      <c r="BU6" s="417" t="s">
        <v>183</v>
      </c>
    </row>
    <row r="7" spans="1:73" ht="11.25" customHeight="1">
      <c r="A7" s="418" t="s">
        <v>268</v>
      </c>
      <c r="B7" s="394"/>
      <c r="C7" s="395"/>
      <c r="D7" s="396"/>
      <c r="E7" s="396"/>
      <c r="F7" s="396"/>
      <c r="G7" s="396"/>
      <c r="H7" s="396"/>
      <c r="I7" s="396"/>
      <c r="J7" s="394"/>
      <c r="K7" s="396"/>
      <c r="L7" s="396"/>
      <c r="M7" s="396"/>
      <c r="N7" s="396"/>
      <c r="O7" s="395"/>
      <c r="P7" s="394"/>
      <c r="Q7" s="396"/>
      <c r="R7" s="396"/>
      <c r="S7" s="395"/>
      <c r="T7" s="394"/>
      <c r="U7" s="396"/>
      <c r="V7" s="396"/>
      <c r="W7" s="395"/>
      <c r="X7" s="394"/>
      <c r="Y7" s="396"/>
      <c r="Z7" s="396"/>
      <c r="AA7" s="395"/>
      <c r="AB7" s="394"/>
      <c r="AC7" s="396"/>
      <c r="AD7" s="396"/>
      <c r="AE7" s="395"/>
      <c r="AF7" s="394"/>
      <c r="AG7" s="396"/>
      <c r="AH7" s="396"/>
      <c r="AI7" s="395"/>
      <c r="AJ7" s="394"/>
      <c r="AK7" s="396"/>
      <c r="AL7" s="396"/>
      <c r="AM7" s="395"/>
      <c r="AN7" s="394"/>
      <c r="AO7" s="396"/>
      <c r="AP7" s="396"/>
      <c r="AQ7" s="396"/>
      <c r="AR7" s="395"/>
      <c r="AS7" s="394"/>
      <c r="AT7" s="396"/>
      <c r="AU7" s="396"/>
      <c r="AV7" s="396"/>
      <c r="AW7" s="396"/>
      <c r="AX7" s="395"/>
      <c r="AY7" s="394"/>
      <c r="AZ7" s="396"/>
      <c r="BA7" s="396"/>
      <c r="BB7" s="396"/>
      <c r="BC7" s="396"/>
      <c r="BD7" s="395"/>
      <c r="BE7" s="394"/>
      <c r="BF7" s="396"/>
      <c r="BG7" s="396"/>
      <c r="BH7" s="395"/>
      <c r="BI7" s="394"/>
      <c r="BJ7" s="396"/>
      <c r="BK7" s="396"/>
      <c r="BL7" s="395"/>
      <c r="BM7" s="394"/>
      <c r="BN7" s="396"/>
      <c r="BO7" s="396"/>
      <c r="BP7" s="395"/>
      <c r="BQ7" s="394"/>
      <c r="BR7" s="396"/>
      <c r="BS7" s="396"/>
      <c r="BT7" s="395"/>
      <c r="BU7" s="420"/>
    </row>
    <row r="8" spans="1:73" ht="15.75" customHeight="1">
      <c r="A8" s="422" t="s">
        <v>380</v>
      </c>
      <c r="B8" s="423"/>
      <c r="C8" s="423"/>
      <c r="D8" s="423"/>
      <c r="E8" s="423"/>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423"/>
      <c r="BT8" s="423"/>
      <c r="BU8" s="424"/>
    </row>
    <row r="9" spans="1:73" ht="11.25" customHeight="1">
      <c r="A9" s="227" t="s">
        <v>443</v>
      </c>
      <c r="B9" s="228"/>
      <c r="C9" s="226"/>
      <c r="D9" s="432"/>
      <c r="E9" s="226"/>
      <c r="F9" s="226"/>
      <c r="G9" s="226"/>
      <c r="H9" s="226"/>
      <c r="I9" s="226"/>
      <c r="J9" s="228"/>
      <c r="K9" s="226"/>
      <c r="L9" s="226"/>
      <c r="M9" s="226"/>
      <c r="N9" s="226"/>
      <c r="O9" s="400"/>
      <c r="P9" s="228"/>
      <c r="Q9" s="226"/>
      <c r="R9" s="226"/>
      <c r="S9" s="400"/>
      <c r="T9" s="228"/>
      <c r="U9" s="226"/>
      <c r="V9" s="226"/>
      <c r="W9" s="400"/>
      <c r="X9" s="228"/>
      <c r="Y9" s="226"/>
      <c r="Z9" s="226"/>
      <c r="AA9" s="400"/>
      <c r="AB9" s="228"/>
      <c r="AC9" s="226"/>
      <c r="AD9" s="226"/>
      <c r="AE9" s="400"/>
      <c r="AF9" s="228"/>
      <c r="AG9" s="226"/>
      <c r="AH9" s="226"/>
      <c r="AI9" s="400"/>
      <c r="AJ9" s="228"/>
      <c r="AK9" s="226"/>
      <c r="AL9" s="226"/>
      <c r="AM9" s="400"/>
      <c r="AN9" s="228"/>
      <c r="AO9" s="226"/>
      <c r="AP9" s="226"/>
      <c r="AQ9" s="226"/>
      <c r="AR9" s="400"/>
      <c r="AS9" s="228"/>
      <c r="AT9" s="226"/>
      <c r="AU9" s="226"/>
      <c r="AV9" s="226"/>
      <c r="AW9" s="226"/>
      <c r="AX9" s="400"/>
      <c r="AY9" s="228"/>
      <c r="AZ9" s="226"/>
      <c r="BA9" s="226"/>
      <c r="BB9" s="226"/>
      <c r="BC9" s="226"/>
      <c r="BD9" s="400"/>
      <c r="BE9" s="228"/>
      <c r="BF9" s="226"/>
      <c r="BG9" s="226"/>
      <c r="BH9" s="400"/>
      <c r="BI9" s="228"/>
      <c r="BJ9" s="226"/>
      <c r="BK9" s="226"/>
      <c r="BL9" s="400"/>
      <c r="BM9" s="228"/>
      <c r="BN9" s="226"/>
      <c r="BO9" s="226"/>
      <c r="BP9" s="400"/>
      <c r="BQ9" s="228"/>
      <c r="BR9" s="226"/>
      <c r="BS9" s="226"/>
      <c r="BT9" s="400"/>
      <c r="BU9" s="227">
        <f t="shared" ref="BU9:BU18" si="0">SUM(B9:BT9)</f>
        <v>0</v>
      </c>
    </row>
    <row r="10" spans="1:73" ht="11.25" customHeight="1">
      <c r="A10" s="401" t="s">
        <v>451</v>
      </c>
      <c r="B10" s="402"/>
      <c r="C10" s="404"/>
      <c r="D10" s="402"/>
      <c r="E10" s="404"/>
      <c r="F10" s="404"/>
      <c r="G10" s="404"/>
      <c r="H10" s="404"/>
      <c r="I10" s="404"/>
      <c r="J10" s="402"/>
      <c r="K10" s="404"/>
      <c r="L10" s="404"/>
      <c r="M10" s="404"/>
      <c r="N10" s="404"/>
      <c r="O10" s="403"/>
      <c r="P10" s="402"/>
      <c r="Q10" s="404"/>
      <c r="R10" s="404"/>
      <c r="S10" s="403"/>
      <c r="T10" s="402"/>
      <c r="U10" s="404"/>
      <c r="V10" s="404"/>
      <c r="W10" s="403"/>
      <c r="X10" s="402"/>
      <c r="Y10" s="404"/>
      <c r="Z10" s="404"/>
      <c r="AA10" s="403"/>
      <c r="AB10" s="402"/>
      <c r="AC10" s="404"/>
      <c r="AD10" s="404"/>
      <c r="AE10" s="403"/>
      <c r="AF10" s="402"/>
      <c r="AG10" s="404"/>
      <c r="AH10" s="404"/>
      <c r="AI10" s="403"/>
      <c r="AJ10" s="402"/>
      <c r="AK10" s="404"/>
      <c r="AL10" s="404"/>
      <c r="AM10" s="403"/>
      <c r="AN10" s="402"/>
      <c r="AO10" s="404"/>
      <c r="AP10" s="404"/>
      <c r="AQ10" s="404"/>
      <c r="AR10" s="403"/>
      <c r="AS10" s="402"/>
      <c r="AT10" s="404"/>
      <c r="AU10" s="404"/>
      <c r="AV10" s="404"/>
      <c r="AW10" s="404"/>
      <c r="AX10" s="403"/>
      <c r="AY10" s="402"/>
      <c r="AZ10" s="404"/>
      <c r="BA10" s="404"/>
      <c r="BB10" s="404"/>
      <c r="BC10" s="404"/>
      <c r="BD10" s="403"/>
      <c r="BE10" s="402"/>
      <c r="BF10" s="404"/>
      <c r="BG10" s="404"/>
      <c r="BH10" s="403"/>
      <c r="BI10" s="402"/>
      <c r="BJ10" s="404"/>
      <c r="BK10" s="404"/>
      <c r="BL10" s="403"/>
      <c r="BM10" s="402"/>
      <c r="BN10" s="404"/>
      <c r="BO10" s="404"/>
      <c r="BP10" s="403"/>
      <c r="BQ10" s="402"/>
      <c r="BR10" s="404"/>
      <c r="BS10" s="404"/>
      <c r="BT10" s="403"/>
      <c r="BU10" s="401">
        <f t="shared" si="0"/>
        <v>0</v>
      </c>
    </row>
    <row r="11" spans="1:73" ht="11.25" customHeight="1">
      <c r="A11" s="406" t="s">
        <v>448</v>
      </c>
      <c r="B11" s="406"/>
      <c r="C11" s="408">
        <f>SUM(B9:C10)</f>
        <v>0</v>
      </c>
      <c r="D11" s="406"/>
      <c r="E11" s="408"/>
      <c r="F11" s="408"/>
      <c r="G11" s="408"/>
      <c r="H11" s="408"/>
      <c r="I11" s="408">
        <f>SUM(D9:I10)</f>
        <v>0</v>
      </c>
      <c r="J11" s="406"/>
      <c r="K11" s="408"/>
      <c r="L11" s="408"/>
      <c r="M11" s="408"/>
      <c r="N11" s="408"/>
      <c r="O11" s="407">
        <f>SUM(J9:O10)</f>
        <v>0</v>
      </c>
      <c r="P11" s="406"/>
      <c r="Q11" s="408"/>
      <c r="R11" s="408"/>
      <c r="S11" s="407">
        <f>SUM(P9:S10)</f>
        <v>0</v>
      </c>
      <c r="T11" s="406"/>
      <c r="U11" s="408"/>
      <c r="V11" s="408"/>
      <c r="W11" s="407">
        <f>SUM(T9:W10)</f>
        <v>0</v>
      </c>
      <c r="X11" s="406"/>
      <c r="Y11" s="408"/>
      <c r="Z11" s="408"/>
      <c r="AA11" s="407">
        <f>SUM(X9:AA10)</f>
        <v>0</v>
      </c>
      <c r="AB11" s="406"/>
      <c r="AC11" s="408"/>
      <c r="AD11" s="408"/>
      <c r="AE11" s="407">
        <f>SUM(AB9:AE10)</f>
        <v>0</v>
      </c>
      <c r="AF11" s="406"/>
      <c r="AG11" s="408"/>
      <c r="AH11" s="408"/>
      <c r="AI11" s="407">
        <f>SUM(AF9:AI10)</f>
        <v>0</v>
      </c>
      <c r="AJ11" s="406"/>
      <c r="AK11" s="408"/>
      <c r="AL11" s="408"/>
      <c r="AM11" s="407">
        <f>SUM(AJ9:AM10)</f>
        <v>0</v>
      </c>
      <c r="AN11" s="406"/>
      <c r="AO11" s="408"/>
      <c r="AP11" s="408"/>
      <c r="AQ11" s="408"/>
      <c r="AR11" s="407">
        <f>SUM(AN9:AR10)</f>
        <v>0</v>
      </c>
      <c r="AS11" s="406"/>
      <c r="AT11" s="408"/>
      <c r="AU11" s="408"/>
      <c r="AV11" s="408"/>
      <c r="AW11" s="408"/>
      <c r="AX11" s="407">
        <f>SUM(AS9:AX10)</f>
        <v>0</v>
      </c>
      <c r="AY11" s="406"/>
      <c r="AZ11" s="408"/>
      <c r="BA11" s="408"/>
      <c r="BB11" s="408"/>
      <c r="BC11" s="408"/>
      <c r="BD11" s="407">
        <f>SUM(AY9:BD10)</f>
        <v>0</v>
      </c>
      <c r="BE11" s="406"/>
      <c r="BF11" s="408"/>
      <c r="BG11" s="408"/>
      <c r="BH11" s="407">
        <f>SUM(BE9:BH10)</f>
        <v>0</v>
      </c>
      <c r="BI11" s="406"/>
      <c r="BJ11" s="408"/>
      <c r="BK11" s="408"/>
      <c r="BL11" s="407">
        <f>SUM(BI9:BL10)</f>
        <v>0</v>
      </c>
      <c r="BM11" s="406"/>
      <c r="BN11" s="408"/>
      <c r="BO11" s="408"/>
      <c r="BP11" s="407">
        <f>SUM(BM9:BP10)</f>
        <v>0</v>
      </c>
      <c r="BQ11" s="406"/>
      <c r="BR11" s="408"/>
      <c r="BS11" s="408"/>
      <c r="BT11" s="407">
        <f>SUM(BQ9:BT10)</f>
        <v>0</v>
      </c>
      <c r="BU11" s="405">
        <f t="shared" si="0"/>
        <v>0</v>
      </c>
    </row>
    <row r="12" spans="1:73" ht="11.25" customHeight="1">
      <c r="A12" s="227" t="s">
        <v>443</v>
      </c>
      <c r="B12" s="228"/>
      <c r="C12" s="226"/>
      <c r="D12" s="228"/>
      <c r="E12" s="226"/>
      <c r="F12" s="226"/>
      <c r="G12" s="226"/>
      <c r="H12" s="226"/>
      <c r="I12" s="226"/>
      <c r="J12" s="228"/>
      <c r="K12" s="226"/>
      <c r="L12" s="226"/>
      <c r="M12" s="226"/>
      <c r="N12" s="226"/>
      <c r="O12" s="400"/>
      <c r="P12" s="228"/>
      <c r="Q12" s="226"/>
      <c r="R12" s="226"/>
      <c r="S12" s="400"/>
      <c r="T12" s="228"/>
      <c r="U12" s="226"/>
      <c r="V12" s="226"/>
      <c r="W12" s="400"/>
      <c r="X12" s="228"/>
      <c r="Y12" s="226"/>
      <c r="Z12" s="226"/>
      <c r="AA12" s="400"/>
      <c r="AB12" s="228"/>
      <c r="AC12" s="226"/>
      <c r="AD12" s="226"/>
      <c r="AE12" s="400"/>
      <c r="AF12" s="228"/>
      <c r="AG12" s="226"/>
      <c r="AH12" s="226"/>
      <c r="AI12" s="400"/>
      <c r="AJ12" s="228"/>
      <c r="AK12" s="226"/>
      <c r="AL12" s="226"/>
      <c r="AM12" s="400"/>
      <c r="AN12" s="228"/>
      <c r="AO12" s="226"/>
      <c r="AP12" s="226"/>
      <c r="AQ12" s="226"/>
      <c r="AR12" s="400"/>
      <c r="AS12" s="228"/>
      <c r="AT12" s="226"/>
      <c r="AU12" s="226"/>
      <c r="AV12" s="226"/>
      <c r="AW12" s="226"/>
      <c r="AX12" s="400"/>
      <c r="AY12" s="228"/>
      <c r="AZ12" s="226"/>
      <c r="BA12" s="226"/>
      <c r="BB12" s="226"/>
      <c r="BC12" s="226"/>
      <c r="BD12" s="400"/>
      <c r="BE12" s="228"/>
      <c r="BF12" s="226"/>
      <c r="BG12" s="226"/>
      <c r="BH12" s="400"/>
      <c r="BI12" s="228"/>
      <c r="BJ12" s="226"/>
      <c r="BK12" s="226"/>
      <c r="BL12" s="400"/>
      <c r="BM12" s="228"/>
      <c r="BN12" s="226"/>
      <c r="BO12" s="226"/>
      <c r="BP12" s="400"/>
      <c r="BQ12" s="228"/>
      <c r="BR12" s="226"/>
      <c r="BS12" s="226"/>
      <c r="BT12" s="400"/>
      <c r="BU12" s="227">
        <f t="shared" si="0"/>
        <v>0</v>
      </c>
    </row>
    <row r="13" spans="1:73" ht="11.25" customHeight="1">
      <c r="A13" s="401" t="s">
        <v>451</v>
      </c>
      <c r="B13" s="402"/>
      <c r="C13" s="404"/>
      <c r="D13" s="402"/>
      <c r="E13" s="404"/>
      <c r="F13" s="404"/>
      <c r="G13" s="404"/>
      <c r="H13" s="404"/>
      <c r="I13" s="404"/>
      <c r="J13" s="402"/>
      <c r="K13" s="404"/>
      <c r="L13" s="404"/>
      <c r="M13" s="404"/>
      <c r="N13" s="404"/>
      <c r="O13" s="403"/>
      <c r="P13" s="402"/>
      <c r="Q13" s="404"/>
      <c r="R13" s="404"/>
      <c r="S13" s="403"/>
      <c r="T13" s="402"/>
      <c r="U13" s="404"/>
      <c r="V13" s="404"/>
      <c r="W13" s="403"/>
      <c r="X13" s="402"/>
      <c r="Y13" s="404"/>
      <c r="Z13" s="404"/>
      <c r="AA13" s="403"/>
      <c r="AB13" s="402"/>
      <c r="AC13" s="404"/>
      <c r="AD13" s="404"/>
      <c r="AE13" s="403"/>
      <c r="AF13" s="402"/>
      <c r="AG13" s="404"/>
      <c r="AH13" s="404"/>
      <c r="AI13" s="403"/>
      <c r="AJ13" s="402"/>
      <c r="AK13" s="404"/>
      <c r="AL13" s="404"/>
      <c r="AM13" s="403"/>
      <c r="AN13" s="402"/>
      <c r="AO13" s="404"/>
      <c r="AP13" s="404"/>
      <c r="AQ13" s="404"/>
      <c r="AR13" s="403"/>
      <c r="AS13" s="402"/>
      <c r="AT13" s="404"/>
      <c r="AU13" s="404"/>
      <c r="AV13" s="404"/>
      <c r="AW13" s="404"/>
      <c r="AX13" s="403"/>
      <c r="AY13" s="402"/>
      <c r="AZ13" s="404"/>
      <c r="BA13" s="404"/>
      <c r="BB13" s="404"/>
      <c r="BC13" s="404"/>
      <c r="BD13" s="403"/>
      <c r="BE13" s="402"/>
      <c r="BF13" s="404"/>
      <c r="BG13" s="404"/>
      <c r="BH13" s="403"/>
      <c r="BI13" s="402"/>
      <c r="BJ13" s="404"/>
      <c r="BK13" s="404"/>
      <c r="BL13" s="403"/>
      <c r="BM13" s="402"/>
      <c r="BN13" s="404"/>
      <c r="BO13" s="404"/>
      <c r="BP13" s="403"/>
      <c r="BQ13" s="402"/>
      <c r="BR13" s="404"/>
      <c r="BS13" s="404"/>
      <c r="BT13" s="403"/>
      <c r="BU13" s="401">
        <f t="shared" si="0"/>
        <v>0</v>
      </c>
    </row>
    <row r="14" spans="1:73" ht="11.25" customHeight="1">
      <c r="A14" s="406" t="s">
        <v>449</v>
      </c>
      <c r="B14" s="406"/>
      <c r="C14" s="408">
        <f>SUM(B12:C13)</f>
        <v>0</v>
      </c>
      <c r="D14" s="406"/>
      <c r="E14" s="408"/>
      <c r="F14" s="408"/>
      <c r="G14" s="408"/>
      <c r="H14" s="408"/>
      <c r="I14" s="408">
        <f>SUM(D12:I13)</f>
        <v>0</v>
      </c>
      <c r="J14" s="406"/>
      <c r="K14" s="408"/>
      <c r="L14" s="408"/>
      <c r="M14" s="408"/>
      <c r="N14" s="408"/>
      <c r="O14" s="407">
        <f>SUM(J12:O13)</f>
        <v>0</v>
      </c>
      <c r="P14" s="406"/>
      <c r="Q14" s="408"/>
      <c r="R14" s="408"/>
      <c r="S14" s="407">
        <f>SUM(P12:S13)</f>
        <v>0</v>
      </c>
      <c r="T14" s="406"/>
      <c r="U14" s="408"/>
      <c r="V14" s="408"/>
      <c r="W14" s="407">
        <f>SUM(T12:W13)</f>
        <v>0</v>
      </c>
      <c r="X14" s="406"/>
      <c r="Y14" s="408"/>
      <c r="Z14" s="408"/>
      <c r="AA14" s="407">
        <f>SUM(X12:AA13)</f>
        <v>0</v>
      </c>
      <c r="AB14" s="406"/>
      <c r="AC14" s="408"/>
      <c r="AD14" s="408"/>
      <c r="AE14" s="407">
        <f>SUM(AB12:AE13)</f>
        <v>0</v>
      </c>
      <c r="AF14" s="406"/>
      <c r="AG14" s="408"/>
      <c r="AH14" s="408"/>
      <c r="AI14" s="407">
        <f>SUM(AF12:AI13)</f>
        <v>0</v>
      </c>
      <c r="AJ14" s="406"/>
      <c r="AK14" s="408"/>
      <c r="AL14" s="408"/>
      <c r="AM14" s="407">
        <f>SUM(AJ12:AM13)</f>
        <v>0</v>
      </c>
      <c r="AN14" s="406"/>
      <c r="AO14" s="408"/>
      <c r="AP14" s="408"/>
      <c r="AQ14" s="408"/>
      <c r="AR14" s="407">
        <f>SUM(AN12:AR13)</f>
        <v>0</v>
      </c>
      <c r="AS14" s="406"/>
      <c r="AT14" s="408"/>
      <c r="AU14" s="408"/>
      <c r="AV14" s="408"/>
      <c r="AW14" s="408"/>
      <c r="AX14" s="407">
        <f>SUM(AS12:AX13)</f>
        <v>0</v>
      </c>
      <c r="AY14" s="406"/>
      <c r="AZ14" s="408"/>
      <c r="BA14" s="408"/>
      <c r="BB14" s="408"/>
      <c r="BC14" s="408"/>
      <c r="BD14" s="407">
        <f>SUM(AY12:BD13)</f>
        <v>0</v>
      </c>
      <c r="BE14" s="406"/>
      <c r="BF14" s="408"/>
      <c r="BG14" s="408"/>
      <c r="BH14" s="407">
        <f>SUM(BE12:BH13)</f>
        <v>0</v>
      </c>
      <c r="BI14" s="406"/>
      <c r="BJ14" s="408"/>
      <c r="BK14" s="408"/>
      <c r="BL14" s="407">
        <f>SUM(BI12:BL13)</f>
        <v>0</v>
      </c>
      <c r="BM14" s="406"/>
      <c r="BN14" s="408"/>
      <c r="BO14" s="408"/>
      <c r="BP14" s="407">
        <f>SUM(BM12:BP13)</f>
        <v>0</v>
      </c>
      <c r="BQ14" s="406"/>
      <c r="BR14" s="408"/>
      <c r="BS14" s="408"/>
      <c r="BT14" s="407">
        <f>SUM(BQ12:BT13)</f>
        <v>0</v>
      </c>
      <c r="BU14" s="405">
        <f t="shared" si="0"/>
        <v>0</v>
      </c>
    </row>
    <row r="15" spans="1:73" ht="11.25" customHeight="1">
      <c r="A15" s="227" t="s">
        <v>443</v>
      </c>
      <c r="B15" s="228"/>
      <c r="C15" s="226"/>
      <c r="D15" s="228"/>
      <c r="E15" s="226"/>
      <c r="F15" s="226"/>
      <c r="G15" s="226"/>
      <c r="H15" s="226"/>
      <c r="I15" s="226"/>
      <c r="J15" s="228"/>
      <c r="K15" s="226"/>
      <c r="L15" s="226"/>
      <c r="M15" s="226"/>
      <c r="N15" s="226"/>
      <c r="O15" s="400"/>
      <c r="P15" s="228"/>
      <c r="Q15" s="226"/>
      <c r="R15" s="226"/>
      <c r="S15" s="400"/>
      <c r="T15" s="228"/>
      <c r="U15" s="226"/>
      <c r="V15" s="226"/>
      <c r="W15" s="400"/>
      <c r="X15" s="228"/>
      <c r="Y15" s="226"/>
      <c r="Z15" s="226"/>
      <c r="AA15" s="400"/>
      <c r="AB15" s="228"/>
      <c r="AC15" s="226"/>
      <c r="AD15" s="226"/>
      <c r="AE15" s="400"/>
      <c r="AF15" s="228"/>
      <c r="AG15" s="226"/>
      <c r="AH15" s="226"/>
      <c r="AI15" s="400"/>
      <c r="AJ15" s="228"/>
      <c r="AK15" s="226"/>
      <c r="AL15" s="226"/>
      <c r="AM15" s="400"/>
      <c r="AN15" s="228"/>
      <c r="AO15" s="226"/>
      <c r="AP15" s="226"/>
      <c r="AQ15" s="226"/>
      <c r="AR15" s="400"/>
      <c r="AS15" s="228"/>
      <c r="AT15" s="226"/>
      <c r="AU15" s="226"/>
      <c r="AV15" s="226"/>
      <c r="AW15" s="226"/>
      <c r="AX15" s="400"/>
      <c r="AY15" s="228"/>
      <c r="AZ15" s="226"/>
      <c r="BA15" s="226"/>
      <c r="BB15" s="226"/>
      <c r="BC15" s="226"/>
      <c r="BD15" s="400"/>
      <c r="BE15" s="228"/>
      <c r="BF15" s="226"/>
      <c r="BG15" s="226"/>
      <c r="BH15" s="400"/>
      <c r="BI15" s="228"/>
      <c r="BJ15" s="226"/>
      <c r="BK15" s="226"/>
      <c r="BL15" s="400"/>
      <c r="BM15" s="228"/>
      <c r="BN15" s="226"/>
      <c r="BO15" s="226"/>
      <c r="BP15" s="400"/>
      <c r="BQ15" s="228"/>
      <c r="BR15" s="226"/>
      <c r="BS15" s="226"/>
      <c r="BT15" s="400"/>
      <c r="BU15" s="227">
        <f t="shared" si="0"/>
        <v>0</v>
      </c>
    </row>
    <row r="16" spans="1:73" ht="11.25" customHeight="1">
      <c r="A16" s="401" t="s">
        <v>451</v>
      </c>
      <c r="B16" s="402"/>
      <c r="C16" s="404"/>
      <c r="D16" s="402"/>
      <c r="E16" s="404"/>
      <c r="F16" s="404"/>
      <c r="G16" s="404"/>
      <c r="H16" s="404"/>
      <c r="I16" s="404"/>
      <c r="J16" s="402"/>
      <c r="K16" s="404"/>
      <c r="L16" s="404"/>
      <c r="M16" s="404"/>
      <c r="N16" s="404"/>
      <c r="O16" s="403"/>
      <c r="P16" s="402">
        <v>1</v>
      </c>
      <c r="Q16" s="404"/>
      <c r="R16" s="404"/>
      <c r="S16" s="403"/>
      <c r="T16" s="402"/>
      <c r="U16" s="404"/>
      <c r="V16" s="404"/>
      <c r="W16" s="403"/>
      <c r="X16" s="402"/>
      <c r="Y16" s="404"/>
      <c r="Z16" s="404"/>
      <c r="AA16" s="403"/>
      <c r="AB16" s="402"/>
      <c r="AC16" s="404"/>
      <c r="AD16" s="404"/>
      <c r="AE16" s="403"/>
      <c r="AF16" s="402"/>
      <c r="AG16" s="404"/>
      <c r="AH16" s="404"/>
      <c r="AI16" s="403"/>
      <c r="AJ16" s="402"/>
      <c r="AK16" s="404"/>
      <c r="AL16" s="404"/>
      <c r="AM16" s="403"/>
      <c r="AN16" s="402"/>
      <c r="AO16" s="404"/>
      <c r="AP16" s="404"/>
      <c r="AQ16" s="404"/>
      <c r="AR16" s="403"/>
      <c r="AS16" s="402"/>
      <c r="AT16" s="404"/>
      <c r="AU16" s="404"/>
      <c r="AV16" s="404"/>
      <c r="AW16" s="404"/>
      <c r="AX16" s="403"/>
      <c r="AY16" s="402"/>
      <c r="AZ16" s="404"/>
      <c r="BA16" s="404"/>
      <c r="BB16" s="404"/>
      <c r="BC16" s="404"/>
      <c r="BD16" s="403"/>
      <c r="BE16" s="402"/>
      <c r="BF16" s="404"/>
      <c r="BG16" s="404"/>
      <c r="BH16" s="403"/>
      <c r="BI16" s="402"/>
      <c r="BJ16" s="404"/>
      <c r="BK16" s="404"/>
      <c r="BL16" s="403"/>
      <c r="BM16" s="402"/>
      <c r="BN16" s="404"/>
      <c r="BO16" s="404"/>
      <c r="BP16" s="403"/>
      <c r="BQ16" s="402"/>
      <c r="BR16" s="404"/>
      <c r="BS16" s="404"/>
      <c r="BT16" s="403"/>
      <c r="BU16" s="401">
        <f t="shared" si="0"/>
        <v>1</v>
      </c>
    </row>
    <row r="17" spans="1:73" ht="11.25" customHeight="1">
      <c r="A17" s="406" t="s">
        <v>450</v>
      </c>
      <c r="B17" s="406"/>
      <c r="C17" s="408">
        <f>SUM(B15:C16)</f>
        <v>0</v>
      </c>
      <c r="D17" s="406"/>
      <c r="E17" s="408"/>
      <c r="F17" s="408"/>
      <c r="G17" s="408"/>
      <c r="H17" s="408"/>
      <c r="I17" s="408">
        <f>SUM(D15:I16)</f>
        <v>0</v>
      </c>
      <c r="J17" s="406"/>
      <c r="K17" s="408"/>
      <c r="L17" s="408"/>
      <c r="M17" s="408"/>
      <c r="N17" s="408"/>
      <c r="O17" s="407">
        <f>SUM(J15:O16)</f>
        <v>0</v>
      </c>
      <c r="P17" s="406"/>
      <c r="Q17" s="408"/>
      <c r="R17" s="408"/>
      <c r="S17" s="407">
        <f>SUM(P15:S16)</f>
        <v>1</v>
      </c>
      <c r="T17" s="406"/>
      <c r="U17" s="408"/>
      <c r="V17" s="408"/>
      <c r="W17" s="407">
        <f>SUM(T15:W16)</f>
        <v>0</v>
      </c>
      <c r="X17" s="406"/>
      <c r="Y17" s="408"/>
      <c r="Z17" s="408"/>
      <c r="AA17" s="407">
        <f>SUM(X15:AA16)</f>
        <v>0</v>
      </c>
      <c r="AB17" s="406"/>
      <c r="AC17" s="408"/>
      <c r="AD17" s="408"/>
      <c r="AE17" s="407">
        <f>SUM(AB15:AE16)</f>
        <v>0</v>
      </c>
      <c r="AF17" s="406"/>
      <c r="AG17" s="408"/>
      <c r="AH17" s="408"/>
      <c r="AI17" s="407">
        <f>SUM(AF15:AI16)</f>
        <v>0</v>
      </c>
      <c r="AJ17" s="406"/>
      <c r="AK17" s="408"/>
      <c r="AL17" s="408"/>
      <c r="AM17" s="407">
        <f>SUM(AJ15:AM16)</f>
        <v>0</v>
      </c>
      <c r="AN17" s="406"/>
      <c r="AO17" s="408"/>
      <c r="AP17" s="408"/>
      <c r="AQ17" s="408"/>
      <c r="AR17" s="407">
        <f>SUM(AN15:AR16)</f>
        <v>0</v>
      </c>
      <c r="AS17" s="406"/>
      <c r="AT17" s="408"/>
      <c r="AU17" s="408"/>
      <c r="AV17" s="408"/>
      <c r="AW17" s="408"/>
      <c r="AX17" s="407">
        <f>SUM(AS15:AX16)</f>
        <v>0</v>
      </c>
      <c r="AY17" s="406"/>
      <c r="AZ17" s="408"/>
      <c r="BA17" s="408"/>
      <c r="BB17" s="408"/>
      <c r="BC17" s="408"/>
      <c r="BD17" s="407">
        <f>SUM(AY15:BD16)</f>
        <v>0</v>
      </c>
      <c r="BE17" s="406"/>
      <c r="BF17" s="408"/>
      <c r="BG17" s="408"/>
      <c r="BH17" s="407">
        <f>SUM(BE15:BH16)</f>
        <v>0</v>
      </c>
      <c r="BI17" s="406"/>
      <c r="BJ17" s="408"/>
      <c r="BK17" s="408"/>
      <c r="BL17" s="407">
        <f>SUM(BI15:BL16)</f>
        <v>0</v>
      </c>
      <c r="BM17" s="406"/>
      <c r="BN17" s="408"/>
      <c r="BO17" s="408"/>
      <c r="BP17" s="407">
        <f>SUM(BM15:BP16)</f>
        <v>0</v>
      </c>
      <c r="BQ17" s="406"/>
      <c r="BR17" s="408"/>
      <c r="BS17" s="408"/>
      <c r="BT17" s="407">
        <f>SUM(BQ15:BT16)</f>
        <v>0</v>
      </c>
      <c r="BU17" s="405">
        <f t="shared" si="0"/>
        <v>1</v>
      </c>
    </row>
    <row r="18" spans="1:73" ht="11.25" customHeight="1">
      <c r="A18" s="406" t="s">
        <v>183</v>
      </c>
      <c r="B18" s="406"/>
      <c r="C18" s="408">
        <f>SUM(C11,C14,C17)</f>
        <v>0</v>
      </c>
      <c r="D18" s="406"/>
      <c r="E18" s="408"/>
      <c r="F18" s="408"/>
      <c r="G18" s="408"/>
      <c r="H18" s="408"/>
      <c r="I18" s="408">
        <f>SUM(I11,I14,I17)</f>
        <v>0</v>
      </c>
      <c r="J18" s="406"/>
      <c r="K18" s="408"/>
      <c r="L18" s="408"/>
      <c r="M18" s="408"/>
      <c r="N18" s="408"/>
      <c r="O18" s="407">
        <f>SUM(O11,O14,O17)</f>
        <v>0</v>
      </c>
      <c r="P18" s="406"/>
      <c r="Q18" s="408"/>
      <c r="R18" s="408"/>
      <c r="S18" s="407">
        <f>SUM(S11,S14,S17)</f>
        <v>1</v>
      </c>
      <c r="T18" s="406"/>
      <c r="U18" s="408"/>
      <c r="V18" s="408"/>
      <c r="W18" s="407">
        <f>SUM(W11,W14,W17)</f>
        <v>0</v>
      </c>
      <c r="X18" s="406"/>
      <c r="Y18" s="408"/>
      <c r="Z18" s="408"/>
      <c r="AA18" s="407">
        <f>SUM(AA11,AA14,AA17)</f>
        <v>0</v>
      </c>
      <c r="AB18" s="406"/>
      <c r="AC18" s="408"/>
      <c r="AD18" s="408"/>
      <c r="AE18" s="407">
        <f>SUM(AE11,AE14,AE17)</f>
        <v>0</v>
      </c>
      <c r="AF18" s="406"/>
      <c r="AG18" s="408"/>
      <c r="AH18" s="408"/>
      <c r="AI18" s="407">
        <f>SUM(AI11,AI14,AI17)</f>
        <v>0</v>
      </c>
      <c r="AJ18" s="406"/>
      <c r="AK18" s="408"/>
      <c r="AL18" s="408"/>
      <c r="AM18" s="407">
        <f>SUM(AM11,AM14,AM17)</f>
        <v>0</v>
      </c>
      <c r="AN18" s="406"/>
      <c r="AO18" s="408"/>
      <c r="AP18" s="408"/>
      <c r="AQ18" s="408"/>
      <c r="AR18" s="407">
        <f>SUM(AR11,AR14,AR17)</f>
        <v>0</v>
      </c>
      <c r="AS18" s="406"/>
      <c r="AT18" s="408"/>
      <c r="AU18" s="408"/>
      <c r="AV18" s="408"/>
      <c r="AW18" s="408"/>
      <c r="AX18" s="407">
        <f>SUM(AX11,AX14,AX17)</f>
        <v>0</v>
      </c>
      <c r="AY18" s="406"/>
      <c r="AZ18" s="408"/>
      <c r="BA18" s="408"/>
      <c r="BB18" s="408"/>
      <c r="BC18" s="408"/>
      <c r="BD18" s="407">
        <f>SUM(BD11,BD14,BD17)</f>
        <v>0</v>
      </c>
      <c r="BE18" s="406"/>
      <c r="BF18" s="408"/>
      <c r="BG18" s="408"/>
      <c r="BH18" s="407">
        <f>SUM(BH11,BH14,BH17)</f>
        <v>0</v>
      </c>
      <c r="BI18" s="406"/>
      <c r="BJ18" s="408"/>
      <c r="BK18" s="408"/>
      <c r="BL18" s="407">
        <f>SUM(BL11,BL14,BL17)</f>
        <v>0</v>
      </c>
      <c r="BM18" s="406"/>
      <c r="BN18" s="408"/>
      <c r="BO18" s="408"/>
      <c r="BP18" s="407">
        <f>SUM(BP11,BP14,BP17)</f>
        <v>0</v>
      </c>
      <c r="BQ18" s="406"/>
      <c r="BR18" s="408"/>
      <c r="BS18" s="408"/>
      <c r="BT18" s="407">
        <f>SUM(BT11,BT14,BT17)</f>
        <v>0</v>
      </c>
      <c r="BU18" s="405">
        <f t="shared" si="0"/>
        <v>1</v>
      </c>
    </row>
    <row r="19" spans="1:73" ht="11.25" customHeight="1">
      <c r="A19" s="226"/>
      <c r="B19" s="226"/>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226"/>
      <c r="AA19" s="226"/>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9" t="e">
        <f>COUNTIF(#REF!,"&lt;0")</f>
        <v>#REF!</v>
      </c>
      <c r="BU19" s="229" t="e">
        <f>COUNTIF(#REF!,"&gt;0")</f>
        <v>#REF!</v>
      </c>
    </row>
    <row r="20" spans="1:73" ht="11.25" customHeight="1">
      <c r="A20" s="226"/>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row>
    <row r="21" spans="1:73" ht="11.25" customHeight="1">
      <c r="A21" s="146"/>
      <c r="B21" s="433">
        <v>0.25</v>
      </c>
      <c r="C21" s="433">
        <v>0.29166666666666669</v>
      </c>
      <c r="D21" s="433">
        <v>0.33333333333333331</v>
      </c>
      <c r="E21" s="433">
        <v>0.375</v>
      </c>
      <c r="F21" s="433">
        <v>0.41666666666666669</v>
      </c>
      <c r="G21" s="433">
        <v>0.45833333333333331</v>
      </c>
      <c r="H21" s="433">
        <v>0.5</v>
      </c>
      <c r="I21" s="433">
        <v>0.54166666666666663</v>
      </c>
      <c r="J21" s="433">
        <v>0.58333333333333337</v>
      </c>
      <c r="K21" s="433">
        <v>0.625</v>
      </c>
      <c r="L21" s="433">
        <v>0.66666666666666663</v>
      </c>
      <c r="M21" s="433">
        <v>0.70833333333333337</v>
      </c>
      <c r="N21" s="433">
        <v>0.75</v>
      </c>
      <c r="O21" s="433">
        <v>0.79166666666666663</v>
      </c>
      <c r="P21" s="433">
        <v>0.83333333333333337</v>
      </c>
      <c r="Q21" s="434">
        <v>0.875</v>
      </c>
      <c r="R21" s="226"/>
      <c r="S21" s="226"/>
      <c r="T21" s="226"/>
      <c r="U21" s="226"/>
      <c r="V21" s="226"/>
      <c r="W21" s="226"/>
      <c r="X21" s="226"/>
      <c r="Y21" s="226"/>
      <c r="Z21" s="226"/>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row>
    <row r="22" spans="1:73" ht="11.25" customHeight="1">
      <c r="A22" s="435" t="s">
        <v>197</v>
      </c>
      <c r="B22" s="436">
        <f>C5</f>
        <v>2</v>
      </c>
      <c r="C22" s="436">
        <f>I5</f>
        <v>5</v>
      </c>
      <c r="D22" s="436">
        <f>O5</f>
        <v>6</v>
      </c>
      <c r="E22" s="436">
        <f>S5</f>
        <v>5</v>
      </c>
      <c r="F22" s="436">
        <f>W5</f>
        <v>4</v>
      </c>
      <c r="G22" s="436">
        <f>AA5</f>
        <v>4</v>
      </c>
      <c r="H22" s="436">
        <f>AE5</f>
        <v>4</v>
      </c>
      <c r="I22" s="436">
        <f>AI5</f>
        <v>4</v>
      </c>
      <c r="J22" s="436">
        <f>AM5</f>
        <v>4</v>
      </c>
      <c r="K22" s="436">
        <f>AR5</f>
        <v>5</v>
      </c>
      <c r="L22" s="436">
        <f>AX5</f>
        <v>6</v>
      </c>
      <c r="M22" s="436">
        <f>BD5</f>
        <v>6</v>
      </c>
      <c r="N22" s="436">
        <f>BH5</f>
        <v>5</v>
      </c>
      <c r="O22" s="436">
        <f>BL5</f>
        <v>4</v>
      </c>
      <c r="P22" s="436">
        <f>BP5</f>
        <v>4</v>
      </c>
      <c r="Q22" s="226">
        <f>BT5</f>
        <v>4</v>
      </c>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row>
    <row r="23" spans="1:73" ht="11.25" customHeight="1">
      <c r="A23" s="226" t="s">
        <v>418</v>
      </c>
      <c r="B23" s="436">
        <f t="shared" ref="B23:B24" si="1">C18</f>
        <v>0</v>
      </c>
      <c r="C23" s="436">
        <f t="shared" ref="C23:C24" si="2">I18</f>
        <v>0</v>
      </c>
      <c r="D23" s="436">
        <f t="shared" ref="D23:D24" si="3">O18</f>
        <v>0</v>
      </c>
      <c r="E23" s="436">
        <f t="shared" ref="E23:E24" si="4">S18</f>
        <v>1</v>
      </c>
      <c r="F23" s="436">
        <f t="shared" ref="F23:F24" si="5">W18</f>
        <v>0</v>
      </c>
      <c r="G23" s="436">
        <f t="shared" ref="G23:G24" si="6">AA18</f>
        <v>0</v>
      </c>
      <c r="H23" s="436">
        <f t="shared" ref="H23:H24" si="7">AE18</f>
        <v>0</v>
      </c>
      <c r="I23" s="436">
        <f t="shared" ref="I23:I24" si="8">AI18</f>
        <v>0</v>
      </c>
      <c r="J23" s="436">
        <f t="shared" ref="J23:J24" si="9">AM18</f>
        <v>0</v>
      </c>
      <c r="K23" s="436">
        <f t="shared" ref="K23:K24" si="10">AR18</f>
        <v>0</v>
      </c>
      <c r="L23" s="436">
        <f t="shared" ref="L23:L24" si="11">AX18</f>
        <v>0</v>
      </c>
      <c r="M23" s="436">
        <f t="shared" ref="M23:M24" si="12">BD18</f>
        <v>0</v>
      </c>
      <c r="N23" s="436">
        <f t="shared" ref="N23:N24" si="13">BH18</f>
        <v>0</v>
      </c>
      <c r="O23" s="436">
        <f t="shared" ref="O23:O24" si="14">BL18</f>
        <v>0</v>
      </c>
      <c r="P23" s="436">
        <f t="shared" ref="P23:P24" si="15">BP18</f>
        <v>0</v>
      </c>
      <c r="Q23" s="226">
        <f>BT18</f>
        <v>0</v>
      </c>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row>
    <row r="24" spans="1:73" ht="11.25" customHeight="1">
      <c r="A24" s="226"/>
      <c r="B24" s="436">
        <f t="shared" si="1"/>
        <v>0</v>
      </c>
      <c r="C24" s="436">
        <f t="shared" si="2"/>
        <v>0</v>
      </c>
      <c r="D24" s="436">
        <f t="shared" si="3"/>
        <v>0</v>
      </c>
      <c r="E24" s="436">
        <f t="shared" si="4"/>
        <v>0</v>
      </c>
      <c r="F24" s="436">
        <f t="shared" si="5"/>
        <v>0</v>
      </c>
      <c r="G24" s="436">
        <f t="shared" si="6"/>
        <v>0</v>
      </c>
      <c r="H24" s="436">
        <f t="shared" si="7"/>
        <v>0</v>
      </c>
      <c r="I24" s="436">
        <f t="shared" si="8"/>
        <v>0</v>
      </c>
      <c r="J24" s="436">
        <f t="shared" si="9"/>
        <v>0</v>
      </c>
      <c r="K24" s="436">
        <f t="shared" si="10"/>
        <v>0</v>
      </c>
      <c r="L24" s="436">
        <f t="shared" si="11"/>
        <v>0</v>
      </c>
      <c r="M24" s="436">
        <f t="shared" si="12"/>
        <v>0</v>
      </c>
      <c r="N24" s="436">
        <f t="shared" si="13"/>
        <v>0</v>
      </c>
      <c r="O24" s="436">
        <f t="shared" si="14"/>
        <v>0</v>
      </c>
      <c r="P24" s="436">
        <f t="shared" si="15"/>
        <v>0</v>
      </c>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row>
    <row r="25" spans="1:73" ht="11.25" customHeight="1">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row>
    <row r="26" spans="1:73" ht="11.25" customHeight="1">
      <c r="A26" s="226"/>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row>
    <row r="27" spans="1:73" ht="11.25" customHeight="1">
      <c r="A27" s="226"/>
      <c r="B27" s="226"/>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row>
    <row r="28" spans="1:73" ht="11.25" customHeigh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row>
    <row r="29" spans="1:73" ht="11.25" customHeight="1">
      <c r="A29" s="22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row>
    <row r="30" spans="1:73" ht="11.25" customHeight="1">
      <c r="A30" s="226"/>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row>
    <row r="31" spans="1:73" ht="11.25" customHeight="1">
      <c r="A31" s="226"/>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row>
    <row r="32" spans="1:73" ht="11.25" customHeight="1">
      <c r="A32" s="226"/>
      <c r="B32" s="226"/>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row>
    <row r="33" spans="1:73" ht="11.25" customHeight="1">
      <c r="A33" s="226"/>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row>
    <row r="34" spans="1:73" ht="11.25" customHeight="1">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row>
    <row r="35" spans="1:73" ht="11.25" customHeight="1">
      <c r="A35" s="226"/>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row>
    <row r="36" spans="1:73" ht="11.25" customHeight="1">
      <c r="A36" s="226"/>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row>
    <row r="37" spans="1:73" ht="11.25" customHeight="1">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c r="BT37" s="226"/>
      <c r="BU37" s="226"/>
    </row>
    <row r="38" spans="1:73" ht="11.2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row>
    <row r="39" spans="1:73" ht="11.25" customHeight="1">
      <c r="A39" s="226"/>
      <c r="B39" s="226"/>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6"/>
      <c r="BK39" s="226"/>
      <c r="BL39" s="226"/>
      <c r="BM39" s="226"/>
      <c r="BN39" s="226"/>
      <c r="BO39" s="226"/>
      <c r="BP39" s="226"/>
      <c r="BQ39" s="226"/>
      <c r="BR39" s="226"/>
      <c r="BS39" s="226"/>
      <c r="BT39" s="226"/>
      <c r="BU39" s="226"/>
    </row>
    <row r="40" spans="1:73" ht="11.2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row>
    <row r="41" spans="1:73" ht="11.25" customHeight="1">
      <c r="A41" s="226"/>
      <c r="B41" s="226"/>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c r="BQ41" s="226"/>
      <c r="BR41" s="226"/>
      <c r="BS41" s="226"/>
      <c r="BT41" s="226"/>
      <c r="BU41" s="226"/>
    </row>
    <row r="42" spans="1:73" ht="11.2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row>
    <row r="43" spans="1:73" ht="11.25" customHeight="1">
      <c r="A43" s="226"/>
      <c r="B43" s="226"/>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c r="BP43" s="226"/>
      <c r="BQ43" s="226"/>
      <c r="BR43" s="226"/>
      <c r="BS43" s="226"/>
      <c r="BT43" s="226"/>
      <c r="BU43" s="226"/>
    </row>
    <row r="44" spans="1:73" ht="11.2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row>
    <row r="45" spans="1:73" ht="11.25" customHeight="1">
      <c r="A45" s="226"/>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c r="BS45" s="226"/>
      <c r="BT45" s="226"/>
      <c r="BU45" s="226"/>
    </row>
    <row r="46" spans="1:73" ht="11.25" customHeight="1">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26"/>
      <c r="BP46" s="226"/>
      <c r="BQ46" s="226"/>
      <c r="BR46" s="226"/>
      <c r="BS46" s="226"/>
      <c r="BT46" s="226"/>
      <c r="BU46" s="226"/>
    </row>
    <row r="47" spans="1:73" ht="11.25" customHeight="1">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c r="BP47" s="226"/>
      <c r="BQ47" s="226"/>
      <c r="BR47" s="226"/>
      <c r="BS47" s="226"/>
      <c r="BT47" s="226"/>
      <c r="BU47" s="226"/>
    </row>
    <row r="48" spans="1:73" ht="11.25" customHeight="1">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c r="BQ48" s="226"/>
      <c r="BR48" s="226"/>
      <c r="BS48" s="226"/>
      <c r="BT48" s="226"/>
      <c r="BU48" s="226"/>
    </row>
    <row r="49" spans="1:73" ht="11.2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c r="BT49" s="226"/>
      <c r="BU49" s="226"/>
    </row>
    <row r="50" spans="1:73" ht="11.25" customHeight="1">
      <c r="A50" s="226"/>
      <c r="B50" s="226"/>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226"/>
      <c r="BK50" s="226"/>
      <c r="BL50" s="226"/>
      <c r="BM50" s="226"/>
      <c r="BN50" s="226"/>
      <c r="BO50" s="226"/>
      <c r="BP50" s="226"/>
      <c r="BQ50" s="226"/>
      <c r="BR50" s="226"/>
      <c r="BS50" s="226"/>
      <c r="BT50" s="226"/>
      <c r="BU50" s="226"/>
    </row>
    <row r="51" spans="1:73" ht="11.25" customHeight="1">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N51" s="226"/>
      <c r="BO51" s="226"/>
      <c r="BP51" s="226"/>
      <c r="BQ51" s="226"/>
      <c r="BR51" s="226"/>
      <c r="BS51" s="226"/>
      <c r="BT51" s="226"/>
      <c r="BU51" s="226"/>
    </row>
    <row r="52" spans="1:73" ht="11.25" customHeight="1">
      <c r="A52" s="226"/>
      <c r="B52" s="226"/>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c r="BS52" s="226"/>
      <c r="BT52" s="226"/>
      <c r="BU52" s="226"/>
    </row>
    <row r="53" spans="1:73" ht="11.25" customHeight="1">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c r="BU53" s="226"/>
    </row>
    <row r="54" spans="1:73" ht="11.25" customHeight="1">
      <c r="A54" s="226"/>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row>
    <row r="55" spans="1:73" ht="11.25" customHeight="1">
      <c r="A55" s="226"/>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c r="BE55" s="226"/>
      <c r="BF55" s="226"/>
      <c r="BG55" s="226"/>
      <c r="BH55" s="226"/>
      <c r="BI55" s="226"/>
      <c r="BJ55" s="226"/>
      <c r="BK55" s="226"/>
      <c r="BL55" s="226"/>
      <c r="BM55" s="226"/>
      <c r="BN55" s="226"/>
      <c r="BO55" s="226"/>
      <c r="BP55" s="226"/>
      <c r="BQ55" s="226"/>
      <c r="BR55" s="226"/>
      <c r="BS55" s="226"/>
      <c r="BT55" s="226"/>
      <c r="BU55" s="226"/>
    </row>
    <row r="56" spans="1:73" ht="11.25" customHeight="1">
      <c r="A56" s="226"/>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226"/>
      <c r="BL56" s="226"/>
      <c r="BM56" s="226"/>
      <c r="BN56" s="226"/>
      <c r="BO56" s="226"/>
      <c r="BP56" s="226"/>
      <c r="BQ56" s="226"/>
      <c r="BR56" s="226"/>
      <c r="BS56" s="226"/>
      <c r="BT56" s="226"/>
      <c r="BU56" s="226"/>
    </row>
    <row r="57" spans="1:73" ht="11.25" customHeight="1">
      <c r="A57" s="226"/>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AX57" s="226"/>
      <c r="AY57" s="226"/>
      <c r="AZ57" s="226"/>
      <c r="BA57" s="226"/>
      <c r="BB57" s="226"/>
      <c r="BC57" s="226"/>
      <c r="BD57" s="226"/>
      <c r="BE57" s="226"/>
      <c r="BF57" s="226"/>
      <c r="BG57" s="226"/>
      <c r="BH57" s="226"/>
      <c r="BI57" s="226"/>
      <c r="BJ57" s="226"/>
      <c r="BK57" s="226"/>
      <c r="BL57" s="226"/>
      <c r="BM57" s="226"/>
      <c r="BN57" s="226"/>
      <c r="BO57" s="226"/>
      <c r="BP57" s="226"/>
      <c r="BQ57" s="226"/>
      <c r="BR57" s="226"/>
      <c r="BS57" s="226"/>
      <c r="BT57" s="226"/>
      <c r="BU57" s="226"/>
    </row>
    <row r="58" spans="1:73" ht="11.25" customHeight="1">
      <c r="A58" s="226"/>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c r="BS58" s="226"/>
      <c r="BT58" s="226"/>
      <c r="BU58" s="226"/>
    </row>
    <row r="59" spans="1:73" ht="11.25" customHeight="1">
      <c r="A59" s="226"/>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AZ59" s="226"/>
      <c r="BA59" s="226"/>
      <c r="BB59" s="226"/>
      <c r="BC59" s="226"/>
      <c r="BD59" s="226"/>
      <c r="BE59" s="226"/>
      <c r="BF59" s="226"/>
      <c r="BG59" s="226"/>
      <c r="BH59" s="226"/>
      <c r="BI59" s="226"/>
      <c r="BJ59" s="226"/>
      <c r="BK59" s="226"/>
      <c r="BL59" s="226"/>
      <c r="BM59" s="226"/>
      <c r="BN59" s="226"/>
      <c r="BO59" s="226"/>
      <c r="BP59" s="226"/>
      <c r="BQ59" s="226"/>
      <c r="BR59" s="226"/>
      <c r="BS59" s="226"/>
      <c r="BT59" s="226"/>
      <c r="BU59" s="226"/>
    </row>
    <row r="60" spans="1:73" ht="11.25" customHeight="1">
      <c r="A60" s="226"/>
      <c r="B60" s="226"/>
      <c r="C60" s="226"/>
      <c r="D60" s="226"/>
      <c r="E60" s="226"/>
      <c r="F60" s="226"/>
      <c r="G60" s="226"/>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c r="BT60" s="226"/>
      <c r="BU60" s="226"/>
    </row>
    <row r="61" spans="1:73" ht="11.25" customHeight="1">
      <c r="A61" s="226"/>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AZ61" s="226"/>
      <c r="BA61" s="226"/>
      <c r="BB61" s="226"/>
      <c r="BC61" s="226"/>
      <c r="BD61" s="226"/>
      <c r="BE61" s="226"/>
      <c r="BF61" s="226"/>
      <c r="BG61" s="226"/>
      <c r="BH61" s="226"/>
      <c r="BI61" s="226"/>
      <c r="BJ61" s="226"/>
      <c r="BK61" s="226"/>
      <c r="BL61" s="226"/>
      <c r="BM61" s="226"/>
      <c r="BN61" s="226"/>
      <c r="BO61" s="226"/>
      <c r="BP61" s="226"/>
      <c r="BQ61" s="226"/>
      <c r="BR61" s="226"/>
      <c r="BS61" s="226"/>
      <c r="BT61" s="226"/>
      <c r="BU61" s="226"/>
    </row>
    <row r="62" spans="1:73" ht="11.25" customHeight="1">
      <c r="A62" s="226"/>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226"/>
      <c r="BE62" s="226"/>
      <c r="BF62" s="226"/>
      <c r="BG62" s="226"/>
      <c r="BH62" s="226"/>
      <c r="BI62" s="226"/>
      <c r="BJ62" s="226"/>
      <c r="BK62" s="226"/>
      <c r="BL62" s="226"/>
      <c r="BM62" s="226"/>
      <c r="BN62" s="226"/>
      <c r="BO62" s="226"/>
      <c r="BP62" s="226"/>
      <c r="BQ62" s="226"/>
      <c r="BR62" s="226"/>
      <c r="BS62" s="226"/>
      <c r="BT62" s="226"/>
      <c r="BU62" s="226"/>
    </row>
    <row r="63" spans="1:73" ht="11.25" customHeight="1">
      <c r="A63" s="226"/>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226"/>
      <c r="BE63" s="226"/>
      <c r="BF63" s="226"/>
      <c r="BG63" s="226"/>
      <c r="BH63" s="226"/>
      <c r="BI63" s="226"/>
      <c r="BJ63" s="226"/>
      <c r="BK63" s="226"/>
      <c r="BL63" s="226"/>
      <c r="BM63" s="226"/>
      <c r="BN63" s="226"/>
      <c r="BO63" s="226"/>
      <c r="BP63" s="226"/>
      <c r="BQ63" s="226"/>
      <c r="BR63" s="226"/>
      <c r="BS63" s="226"/>
      <c r="BT63" s="226"/>
      <c r="BU63" s="226"/>
    </row>
    <row r="64" spans="1:73" ht="11.25" customHeight="1">
      <c r="A64" s="226"/>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D64" s="226"/>
      <c r="BE64" s="226"/>
      <c r="BF64" s="226"/>
      <c r="BG64" s="226"/>
      <c r="BH64" s="226"/>
      <c r="BI64" s="226"/>
      <c r="BJ64" s="226"/>
      <c r="BK64" s="226"/>
      <c r="BL64" s="226"/>
      <c r="BM64" s="226"/>
      <c r="BN64" s="226"/>
      <c r="BO64" s="226"/>
      <c r="BP64" s="226"/>
      <c r="BQ64" s="226"/>
      <c r="BR64" s="226"/>
      <c r="BS64" s="226"/>
      <c r="BT64" s="226"/>
      <c r="BU64" s="226"/>
    </row>
    <row r="65" spans="1:73" ht="11.2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226"/>
      <c r="BI65" s="226"/>
      <c r="BJ65" s="226"/>
      <c r="BK65" s="226"/>
      <c r="BL65" s="226"/>
      <c r="BM65" s="226"/>
      <c r="BN65" s="226"/>
      <c r="BO65" s="226"/>
      <c r="BP65" s="226"/>
      <c r="BQ65" s="226"/>
      <c r="BR65" s="226"/>
      <c r="BS65" s="226"/>
      <c r="BT65" s="226"/>
      <c r="BU65" s="226"/>
    </row>
    <row r="66" spans="1:73" ht="11.25" customHeight="1">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c r="BM66" s="226"/>
      <c r="BN66" s="226"/>
      <c r="BO66" s="226"/>
      <c r="BP66" s="226"/>
      <c r="BQ66" s="226"/>
      <c r="BR66" s="226"/>
      <c r="BS66" s="226"/>
      <c r="BT66" s="226"/>
      <c r="BU66" s="226"/>
    </row>
    <row r="67" spans="1:73" ht="11.25" customHeight="1">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6"/>
      <c r="BC67" s="226"/>
      <c r="BD67" s="226"/>
      <c r="BE67" s="226"/>
      <c r="BF67" s="226"/>
      <c r="BG67" s="226"/>
      <c r="BH67" s="226"/>
      <c r="BI67" s="226"/>
      <c r="BJ67" s="226"/>
      <c r="BK67" s="226"/>
      <c r="BL67" s="226"/>
      <c r="BM67" s="226"/>
      <c r="BN67" s="226"/>
      <c r="BO67" s="226"/>
      <c r="BP67" s="226"/>
      <c r="BQ67" s="226"/>
      <c r="BR67" s="226"/>
      <c r="BS67" s="226"/>
      <c r="BT67" s="226"/>
      <c r="BU67" s="226"/>
    </row>
    <row r="68" spans="1:73" ht="11.25" customHeight="1">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c r="BK68" s="226"/>
      <c r="BL68" s="226"/>
      <c r="BM68" s="226"/>
      <c r="BN68" s="226"/>
      <c r="BO68" s="226"/>
      <c r="BP68" s="226"/>
      <c r="BQ68" s="226"/>
      <c r="BR68" s="226"/>
      <c r="BS68" s="226"/>
      <c r="BT68" s="226"/>
      <c r="BU68" s="226"/>
    </row>
    <row r="69" spans="1:73" ht="11.25" customHeight="1">
      <c r="A69" s="226"/>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c r="AX69" s="226"/>
      <c r="AY69" s="226"/>
      <c r="AZ69" s="226"/>
      <c r="BA69" s="226"/>
      <c r="BB69" s="226"/>
      <c r="BC69" s="226"/>
      <c r="BD69" s="226"/>
      <c r="BE69" s="226"/>
      <c r="BF69" s="226"/>
      <c r="BG69" s="226"/>
      <c r="BH69" s="226"/>
      <c r="BI69" s="226"/>
      <c r="BJ69" s="226"/>
      <c r="BK69" s="226"/>
      <c r="BL69" s="226"/>
      <c r="BM69" s="226"/>
      <c r="BN69" s="226"/>
      <c r="BO69" s="226"/>
      <c r="BP69" s="226"/>
      <c r="BQ69" s="226"/>
      <c r="BR69" s="226"/>
      <c r="BS69" s="226"/>
      <c r="BT69" s="226"/>
      <c r="BU69" s="226"/>
    </row>
    <row r="70" spans="1:73" ht="11.25" customHeight="1">
      <c r="A70" s="226"/>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c r="AA70" s="226"/>
      <c r="AB70" s="226"/>
      <c r="AC70" s="226"/>
      <c r="AD70" s="226"/>
      <c r="AE70" s="226"/>
      <c r="AF70" s="226"/>
      <c r="AG70" s="226"/>
      <c r="AH70" s="226"/>
      <c r="AI70" s="226"/>
      <c r="AJ70" s="226"/>
      <c r="AK70" s="226"/>
      <c r="AL70" s="226"/>
      <c r="AM70" s="226"/>
      <c r="AN70" s="226"/>
      <c r="AO70" s="226"/>
      <c r="AP70" s="226"/>
      <c r="AQ70" s="226"/>
      <c r="AR70" s="226"/>
      <c r="AS70" s="226"/>
      <c r="AT70" s="226"/>
      <c r="AU70" s="226"/>
      <c r="AV70" s="226"/>
      <c r="AW70" s="226"/>
      <c r="AX70" s="226"/>
      <c r="AY70" s="226"/>
      <c r="AZ70" s="226"/>
      <c r="BA70" s="226"/>
      <c r="BB70" s="226"/>
      <c r="BC70" s="226"/>
      <c r="BD70" s="226"/>
      <c r="BE70" s="226"/>
      <c r="BF70" s="226"/>
      <c r="BG70" s="226"/>
      <c r="BH70" s="226"/>
      <c r="BI70" s="226"/>
      <c r="BJ70" s="226"/>
      <c r="BK70" s="226"/>
      <c r="BL70" s="226"/>
      <c r="BM70" s="226"/>
      <c r="BN70" s="226"/>
      <c r="BO70" s="226"/>
      <c r="BP70" s="226"/>
      <c r="BQ70" s="226"/>
      <c r="BR70" s="226"/>
      <c r="BS70" s="226"/>
      <c r="BT70" s="226"/>
      <c r="BU70" s="226"/>
    </row>
    <row r="71" spans="1:73" ht="11.25" customHeight="1">
      <c r="A71" s="226"/>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c r="AA71" s="226"/>
      <c r="AB71" s="226"/>
      <c r="AC71" s="226"/>
      <c r="AD71" s="226"/>
      <c r="AE71" s="226"/>
      <c r="AF71" s="226"/>
      <c r="AG71" s="226"/>
      <c r="AH71" s="226"/>
      <c r="AI71" s="226"/>
      <c r="AJ71" s="226"/>
      <c r="AK71" s="226"/>
      <c r="AL71" s="226"/>
      <c r="AM71" s="226"/>
      <c r="AN71" s="226"/>
      <c r="AO71" s="226"/>
      <c r="AP71" s="226"/>
      <c r="AQ71" s="226"/>
      <c r="AR71" s="226"/>
      <c r="AS71" s="226"/>
      <c r="AT71" s="226"/>
      <c r="AU71" s="226"/>
      <c r="AV71" s="226"/>
      <c r="AW71" s="226"/>
      <c r="AX71" s="226"/>
      <c r="AY71" s="226"/>
      <c r="AZ71" s="226"/>
      <c r="BA71" s="226"/>
      <c r="BB71" s="226"/>
      <c r="BC71" s="226"/>
      <c r="BD71" s="226"/>
      <c r="BE71" s="226"/>
      <c r="BF71" s="226"/>
      <c r="BG71" s="226"/>
      <c r="BH71" s="226"/>
      <c r="BI71" s="226"/>
      <c r="BJ71" s="226"/>
      <c r="BK71" s="226"/>
      <c r="BL71" s="226"/>
      <c r="BM71" s="226"/>
      <c r="BN71" s="226"/>
      <c r="BO71" s="226"/>
      <c r="BP71" s="226"/>
      <c r="BQ71" s="226"/>
      <c r="BR71" s="226"/>
      <c r="BS71" s="226"/>
      <c r="BT71" s="226"/>
      <c r="BU71" s="226"/>
    </row>
    <row r="72" spans="1:73" ht="11.25" customHeight="1">
      <c r="A72" s="226"/>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c r="AA72" s="226"/>
      <c r="AB72" s="226"/>
      <c r="AC72" s="226"/>
      <c r="AD72" s="226"/>
      <c r="AE72" s="226"/>
      <c r="AF72" s="226"/>
      <c r="AG72" s="226"/>
      <c r="AH72" s="226"/>
      <c r="AI72" s="226"/>
      <c r="AJ72" s="226"/>
      <c r="AK72" s="226"/>
      <c r="AL72" s="226"/>
      <c r="AM72" s="226"/>
      <c r="AN72" s="226"/>
      <c r="AO72" s="226"/>
      <c r="AP72" s="226"/>
      <c r="AQ72" s="226"/>
      <c r="AR72" s="226"/>
      <c r="AS72" s="226"/>
      <c r="AT72" s="226"/>
      <c r="AU72" s="226"/>
      <c r="AV72" s="226"/>
      <c r="AW72" s="226"/>
      <c r="AX72" s="226"/>
      <c r="AY72" s="226"/>
      <c r="AZ72" s="226"/>
      <c r="BA72" s="226"/>
      <c r="BB72" s="226"/>
      <c r="BC72" s="226"/>
      <c r="BD72" s="226"/>
      <c r="BE72" s="226"/>
      <c r="BF72" s="226"/>
      <c r="BG72" s="226"/>
      <c r="BH72" s="226"/>
      <c r="BI72" s="226"/>
      <c r="BJ72" s="226"/>
      <c r="BK72" s="226"/>
      <c r="BL72" s="226"/>
      <c r="BM72" s="226"/>
      <c r="BN72" s="226"/>
      <c r="BO72" s="226"/>
      <c r="BP72" s="226"/>
      <c r="BQ72" s="226"/>
      <c r="BR72" s="226"/>
      <c r="BS72" s="226"/>
      <c r="BT72" s="226"/>
      <c r="BU72" s="226"/>
    </row>
    <row r="73" spans="1:73" ht="11.25" customHeight="1">
      <c r="A73" s="226"/>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c r="AX73" s="226"/>
      <c r="AY73" s="226"/>
      <c r="AZ73" s="226"/>
      <c r="BA73" s="226"/>
      <c r="BB73" s="226"/>
      <c r="BC73" s="226"/>
      <c r="BD73" s="226"/>
      <c r="BE73" s="226"/>
      <c r="BF73" s="226"/>
      <c r="BG73" s="226"/>
      <c r="BH73" s="226"/>
      <c r="BI73" s="226"/>
      <c r="BJ73" s="226"/>
      <c r="BK73" s="226"/>
      <c r="BL73" s="226"/>
      <c r="BM73" s="226"/>
      <c r="BN73" s="226"/>
      <c r="BO73" s="226"/>
      <c r="BP73" s="226"/>
      <c r="BQ73" s="226"/>
      <c r="BR73" s="226"/>
      <c r="BS73" s="226"/>
      <c r="BT73" s="226"/>
      <c r="BU73" s="226"/>
    </row>
    <row r="74" spans="1:73" ht="11.25" customHeight="1">
      <c r="A74" s="226"/>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226"/>
      <c r="AB74" s="226"/>
      <c r="AC74" s="226"/>
      <c r="AD74" s="226"/>
      <c r="AE74" s="226"/>
      <c r="AF74" s="226"/>
      <c r="AG74" s="226"/>
      <c r="AH74" s="226"/>
      <c r="AI74" s="226"/>
      <c r="AJ74" s="226"/>
      <c r="AK74" s="226"/>
      <c r="AL74" s="226"/>
      <c r="AM74" s="226"/>
      <c r="AN74" s="226"/>
      <c r="AO74" s="226"/>
      <c r="AP74" s="226"/>
      <c r="AQ74" s="226"/>
      <c r="AR74" s="226"/>
      <c r="AS74" s="226"/>
      <c r="AT74" s="226"/>
      <c r="AU74" s="226"/>
      <c r="AV74" s="226"/>
      <c r="AW74" s="226"/>
      <c r="AX74" s="226"/>
      <c r="AY74" s="226"/>
      <c r="AZ74" s="226"/>
      <c r="BA74" s="226"/>
      <c r="BB74" s="226"/>
      <c r="BC74" s="226"/>
      <c r="BD74" s="226"/>
      <c r="BE74" s="226"/>
      <c r="BF74" s="226"/>
      <c r="BG74" s="226"/>
      <c r="BH74" s="226"/>
      <c r="BI74" s="226"/>
      <c r="BJ74" s="226"/>
      <c r="BK74" s="226"/>
      <c r="BL74" s="226"/>
      <c r="BM74" s="226"/>
      <c r="BN74" s="226"/>
      <c r="BO74" s="226"/>
      <c r="BP74" s="226"/>
      <c r="BQ74" s="226"/>
      <c r="BR74" s="226"/>
      <c r="BS74" s="226"/>
      <c r="BT74" s="226"/>
      <c r="BU74" s="226"/>
    </row>
    <row r="75" spans="1:73" ht="11.25" customHeight="1">
      <c r="A75" s="226"/>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c r="BI75" s="226"/>
      <c r="BJ75" s="226"/>
      <c r="BK75" s="226"/>
      <c r="BL75" s="226"/>
      <c r="BM75" s="226"/>
      <c r="BN75" s="226"/>
      <c r="BO75" s="226"/>
      <c r="BP75" s="226"/>
      <c r="BQ75" s="226"/>
      <c r="BR75" s="226"/>
      <c r="BS75" s="226"/>
      <c r="BT75" s="226"/>
      <c r="BU75" s="226"/>
    </row>
    <row r="76" spans="1:73" ht="11.25" customHeight="1">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c r="BE76" s="226"/>
      <c r="BF76" s="226"/>
      <c r="BG76" s="226"/>
      <c r="BH76" s="226"/>
      <c r="BI76" s="226"/>
      <c r="BJ76" s="226"/>
      <c r="BK76" s="226"/>
      <c r="BL76" s="226"/>
      <c r="BM76" s="226"/>
      <c r="BN76" s="226"/>
      <c r="BO76" s="226"/>
      <c r="BP76" s="226"/>
      <c r="BQ76" s="226"/>
      <c r="BR76" s="226"/>
      <c r="BS76" s="226"/>
      <c r="BT76" s="226"/>
      <c r="BU76" s="226"/>
    </row>
    <row r="77" spans="1:73" ht="11.25" customHeight="1">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226"/>
      <c r="BI77" s="226"/>
      <c r="BJ77" s="226"/>
      <c r="BK77" s="226"/>
      <c r="BL77" s="226"/>
      <c r="BM77" s="226"/>
      <c r="BN77" s="226"/>
      <c r="BO77" s="226"/>
      <c r="BP77" s="226"/>
      <c r="BQ77" s="226"/>
      <c r="BR77" s="226"/>
      <c r="BS77" s="226"/>
      <c r="BT77" s="226"/>
      <c r="BU77" s="226"/>
    </row>
    <row r="78" spans="1:73" ht="11.25" customHeight="1">
      <c r="A78" s="226"/>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6"/>
      <c r="AG78" s="226"/>
      <c r="AH78" s="226"/>
      <c r="AI78" s="226"/>
      <c r="AJ78" s="226"/>
      <c r="AK78" s="226"/>
      <c r="AL78" s="226"/>
      <c r="AM78" s="226"/>
      <c r="AN78" s="226"/>
      <c r="AO78" s="226"/>
      <c r="AP78" s="226"/>
      <c r="AQ78" s="226"/>
      <c r="AR78" s="226"/>
      <c r="AS78" s="226"/>
      <c r="AT78" s="226"/>
      <c r="AU78" s="226"/>
      <c r="AV78" s="226"/>
      <c r="AW78" s="226"/>
      <c r="AX78" s="226"/>
      <c r="AY78" s="226"/>
      <c r="AZ78" s="226"/>
      <c r="BA78" s="226"/>
      <c r="BB78" s="226"/>
      <c r="BC78" s="226"/>
      <c r="BD78" s="226"/>
      <c r="BE78" s="226"/>
      <c r="BF78" s="226"/>
      <c r="BG78" s="226"/>
      <c r="BH78" s="226"/>
      <c r="BI78" s="226"/>
      <c r="BJ78" s="226"/>
      <c r="BK78" s="226"/>
      <c r="BL78" s="226"/>
      <c r="BM78" s="226"/>
      <c r="BN78" s="226"/>
      <c r="BO78" s="226"/>
      <c r="BP78" s="226"/>
      <c r="BQ78" s="226"/>
      <c r="BR78" s="226"/>
      <c r="BS78" s="226"/>
      <c r="BT78" s="226"/>
      <c r="BU78" s="226"/>
    </row>
    <row r="79" spans="1:73" ht="11.25" customHeight="1">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c r="AZ79" s="226"/>
      <c r="BA79" s="226"/>
      <c r="BB79" s="226"/>
      <c r="BC79" s="226"/>
      <c r="BD79" s="226"/>
      <c r="BE79" s="226"/>
      <c r="BF79" s="226"/>
      <c r="BG79" s="226"/>
      <c r="BH79" s="226"/>
      <c r="BI79" s="226"/>
      <c r="BJ79" s="226"/>
      <c r="BK79" s="226"/>
      <c r="BL79" s="226"/>
      <c r="BM79" s="226"/>
      <c r="BN79" s="226"/>
      <c r="BO79" s="226"/>
      <c r="BP79" s="226"/>
      <c r="BQ79" s="226"/>
      <c r="BR79" s="226"/>
      <c r="BS79" s="226"/>
      <c r="BT79" s="226"/>
      <c r="BU79" s="226"/>
    </row>
    <row r="80" spans="1:73" ht="11.25" customHeight="1">
      <c r="A80" s="226"/>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226"/>
      <c r="BI80" s="226"/>
      <c r="BJ80" s="226"/>
      <c r="BK80" s="226"/>
      <c r="BL80" s="226"/>
      <c r="BM80" s="226"/>
      <c r="BN80" s="226"/>
      <c r="BO80" s="226"/>
      <c r="BP80" s="226"/>
      <c r="BQ80" s="226"/>
      <c r="BR80" s="226"/>
      <c r="BS80" s="226"/>
      <c r="BT80" s="226"/>
      <c r="BU80" s="226"/>
    </row>
    <row r="81" spans="1:73" ht="11.25" customHeight="1">
      <c r="A81" s="226"/>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c r="AZ81" s="226"/>
      <c r="BA81" s="226"/>
      <c r="BB81" s="226"/>
      <c r="BC81" s="226"/>
      <c r="BD81" s="226"/>
      <c r="BE81" s="226"/>
      <c r="BF81" s="226"/>
      <c r="BG81" s="226"/>
      <c r="BH81" s="226"/>
      <c r="BI81" s="226"/>
      <c r="BJ81" s="226"/>
      <c r="BK81" s="226"/>
      <c r="BL81" s="226"/>
      <c r="BM81" s="226"/>
      <c r="BN81" s="226"/>
      <c r="BO81" s="226"/>
      <c r="BP81" s="226"/>
      <c r="BQ81" s="226"/>
      <c r="BR81" s="226"/>
      <c r="BS81" s="226"/>
      <c r="BT81" s="226"/>
      <c r="BU81" s="226"/>
    </row>
    <row r="82" spans="1:73" ht="11.25" customHeight="1">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6"/>
      <c r="AE82" s="226"/>
      <c r="AF82" s="226"/>
      <c r="AG82" s="226"/>
      <c r="AH82" s="226"/>
      <c r="AI82" s="226"/>
      <c r="AJ82" s="226"/>
      <c r="AK82" s="226"/>
      <c r="AL82" s="226"/>
      <c r="AM82" s="226"/>
      <c r="AN82" s="226"/>
      <c r="AO82" s="226"/>
      <c r="AP82" s="226"/>
      <c r="AQ82" s="226"/>
      <c r="AR82" s="226"/>
      <c r="AS82" s="226"/>
      <c r="AT82" s="226"/>
      <c r="AU82" s="226"/>
      <c r="AV82" s="226"/>
      <c r="AW82" s="226"/>
      <c r="AX82" s="226"/>
      <c r="AY82" s="226"/>
      <c r="AZ82" s="226"/>
      <c r="BA82" s="226"/>
      <c r="BB82" s="226"/>
      <c r="BC82" s="226"/>
      <c r="BD82" s="226"/>
      <c r="BE82" s="226"/>
      <c r="BF82" s="226"/>
      <c r="BG82" s="226"/>
      <c r="BH82" s="226"/>
      <c r="BI82" s="226"/>
      <c r="BJ82" s="226"/>
      <c r="BK82" s="226"/>
      <c r="BL82" s="226"/>
      <c r="BM82" s="226"/>
      <c r="BN82" s="226"/>
      <c r="BO82" s="226"/>
      <c r="BP82" s="226"/>
      <c r="BQ82" s="226"/>
      <c r="BR82" s="226"/>
      <c r="BS82" s="226"/>
      <c r="BT82" s="226"/>
      <c r="BU82" s="226"/>
    </row>
    <row r="83" spans="1:73" ht="11.25" customHeight="1">
      <c r="A83" s="226"/>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226"/>
      <c r="BI83" s="226"/>
      <c r="BJ83" s="226"/>
      <c r="BK83" s="226"/>
      <c r="BL83" s="226"/>
      <c r="BM83" s="226"/>
      <c r="BN83" s="226"/>
      <c r="BO83" s="226"/>
      <c r="BP83" s="226"/>
      <c r="BQ83" s="226"/>
      <c r="BR83" s="226"/>
      <c r="BS83" s="226"/>
      <c r="BT83" s="226"/>
      <c r="BU83" s="226"/>
    </row>
    <row r="84" spans="1:73" ht="11.25" customHeight="1">
      <c r="A84" s="226"/>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c r="AA84" s="226"/>
      <c r="AB84" s="226"/>
      <c r="AC84" s="226"/>
      <c r="AD84" s="226"/>
      <c r="AE84" s="226"/>
      <c r="AF84" s="226"/>
      <c r="AG84" s="226"/>
      <c r="AH84" s="226"/>
      <c r="AI84" s="226"/>
      <c r="AJ84" s="226"/>
      <c r="AK84" s="226"/>
      <c r="AL84" s="226"/>
      <c r="AM84" s="226"/>
      <c r="AN84" s="226"/>
      <c r="AO84" s="226"/>
      <c r="AP84" s="226"/>
      <c r="AQ84" s="226"/>
      <c r="AR84" s="226"/>
      <c r="AS84" s="226"/>
      <c r="AT84" s="226"/>
      <c r="AU84" s="226"/>
      <c r="AV84" s="226"/>
      <c r="AW84" s="226"/>
      <c r="AX84" s="226"/>
      <c r="AY84" s="226"/>
      <c r="AZ84" s="226"/>
      <c r="BA84" s="226"/>
      <c r="BB84" s="226"/>
      <c r="BC84" s="226"/>
      <c r="BD84" s="226"/>
      <c r="BE84" s="226"/>
      <c r="BF84" s="226"/>
      <c r="BG84" s="226"/>
      <c r="BH84" s="226"/>
      <c r="BI84" s="226"/>
      <c r="BJ84" s="226"/>
      <c r="BK84" s="226"/>
      <c r="BL84" s="226"/>
      <c r="BM84" s="226"/>
      <c r="BN84" s="226"/>
      <c r="BO84" s="226"/>
      <c r="BP84" s="226"/>
      <c r="BQ84" s="226"/>
      <c r="BR84" s="226"/>
      <c r="BS84" s="226"/>
      <c r="BT84" s="226"/>
      <c r="BU84" s="226"/>
    </row>
    <row r="85" spans="1:73" ht="11.25" customHeight="1">
      <c r="A85" s="226"/>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c r="AA85" s="226"/>
      <c r="AB85" s="226"/>
      <c r="AC85" s="226"/>
      <c r="AD85" s="226"/>
      <c r="AE85" s="226"/>
      <c r="AF85" s="226"/>
      <c r="AG85" s="226"/>
      <c r="AH85" s="226"/>
      <c r="AI85" s="226"/>
      <c r="AJ85" s="226"/>
      <c r="AK85" s="226"/>
      <c r="AL85" s="226"/>
      <c r="AM85" s="226"/>
      <c r="AN85" s="226"/>
      <c r="AO85" s="226"/>
      <c r="AP85" s="226"/>
      <c r="AQ85" s="226"/>
      <c r="AR85" s="226"/>
      <c r="AS85" s="226"/>
      <c r="AT85" s="226"/>
      <c r="AU85" s="226"/>
      <c r="AV85" s="226"/>
      <c r="AW85" s="226"/>
      <c r="AX85" s="226"/>
      <c r="AY85" s="226"/>
      <c r="AZ85" s="226"/>
      <c r="BA85" s="226"/>
      <c r="BB85" s="226"/>
      <c r="BC85" s="226"/>
      <c r="BD85" s="226"/>
      <c r="BE85" s="226"/>
      <c r="BF85" s="226"/>
      <c r="BG85" s="226"/>
      <c r="BH85" s="226"/>
      <c r="BI85" s="226"/>
      <c r="BJ85" s="226"/>
      <c r="BK85" s="226"/>
      <c r="BL85" s="226"/>
      <c r="BM85" s="226"/>
      <c r="BN85" s="226"/>
      <c r="BO85" s="226"/>
      <c r="BP85" s="226"/>
      <c r="BQ85" s="226"/>
      <c r="BR85" s="226"/>
      <c r="BS85" s="226"/>
      <c r="BT85" s="226"/>
      <c r="BU85" s="226"/>
    </row>
    <row r="86" spans="1:73" ht="11.25" customHeight="1">
      <c r="A86" s="226"/>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226"/>
      <c r="AX86" s="226"/>
      <c r="AY86" s="226"/>
      <c r="AZ86" s="226"/>
      <c r="BA86" s="226"/>
      <c r="BB86" s="226"/>
      <c r="BC86" s="226"/>
      <c r="BD86" s="226"/>
      <c r="BE86" s="226"/>
      <c r="BF86" s="226"/>
      <c r="BG86" s="226"/>
      <c r="BH86" s="226"/>
      <c r="BI86" s="226"/>
      <c r="BJ86" s="226"/>
      <c r="BK86" s="226"/>
      <c r="BL86" s="226"/>
      <c r="BM86" s="226"/>
      <c r="BN86" s="226"/>
      <c r="BO86" s="226"/>
      <c r="BP86" s="226"/>
      <c r="BQ86" s="226"/>
      <c r="BR86" s="226"/>
      <c r="BS86" s="226"/>
      <c r="BT86" s="226"/>
      <c r="BU86" s="226"/>
    </row>
    <row r="87" spans="1:73" ht="11.25" customHeight="1">
      <c r="A87" s="226"/>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226"/>
      <c r="AC87" s="226"/>
      <c r="AD87" s="226"/>
      <c r="AE87" s="226"/>
      <c r="AF87" s="226"/>
      <c r="AG87" s="226"/>
      <c r="AH87" s="226"/>
      <c r="AI87" s="226"/>
      <c r="AJ87" s="226"/>
      <c r="AK87" s="226"/>
      <c r="AL87" s="226"/>
      <c r="AM87" s="226"/>
      <c r="AN87" s="226"/>
      <c r="AO87" s="226"/>
      <c r="AP87" s="226"/>
      <c r="AQ87" s="226"/>
      <c r="AR87" s="226"/>
      <c r="AS87" s="226"/>
      <c r="AT87" s="226"/>
      <c r="AU87" s="226"/>
      <c r="AV87" s="226"/>
      <c r="AW87" s="226"/>
      <c r="AX87" s="226"/>
      <c r="AY87" s="226"/>
      <c r="AZ87" s="226"/>
      <c r="BA87" s="226"/>
      <c r="BB87" s="226"/>
      <c r="BC87" s="226"/>
      <c r="BD87" s="226"/>
      <c r="BE87" s="226"/>
      <c r="BF87" s="226"/>
      <c r="BG87" s="226"/>
      <c r="BH87" s="226"/>
      <c r="BI87" s="226"/>
      <c r="BJ87" s="226"/>
      <c r="BK87" s="226"/>
      <c r="BL87" s="226"/>
      <c r="BM87" s="226"/>
      <c r="BN87" s="226"/>
      <c r="BO87" s="226"/>
      <c r="BP87" s="226"/>
      <c r="BQ87" s="226"/>
      <c r="BR87" s="226"/>
      <c r="BS87" s="226"/>
      <c r="BT87" s="226"/>
      <c r="BU87" s="226"/>
    </row>
    <row r="88" spans="1:73" ht="11.25" customHeight="1">
      <c r="A88" s="226"/>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c r="AA88" s="226"/>
      <c r="AB88" s="226"/>
      <c r="AC88" s="226"/>
      <c r="AD88" s="226"/>
      <c r="AE88" s="226"/>
      <c r="AF88" s="226"/>
      <c r="AG88" s="226"/>
      <c r="AH88" s="226"/>
      <c r="AI88" s="226"/>
      <c r="AJ88" s="226"/>
      <c r="AK88" s="226"/>
      <c r="AL88" s="226"/>
      <c r="AM88" s="226"/>
      <c r="AN88" s="226"/>
      <c r="AO88" s="226"/>
      <c r="AP88" s="226"/>
      <c r="AQ88" s="226"/>
      <c r="AR88" s="226"/>
      <c r="AS88" s="226"/>
      <c r="AT88" s="226"/>
      <c r="AU88" s="226"/>
      <c r="AV88" s="226"/>
      <c r="AW88" s="226"/>
      <c r="AX88" s="226"/>
      <c r="AY88" s="226"/>
      <c r="AZ88" s="226"/>
      <c r="BA88" s="226"/>
      <c r="BB88" s="226"/>
      <c r="BC88" s="226"/>
      <c r="BD88" s="226"/>
      <c r="BE88" s="226"/>
      <c r="BF88" s="226"/>
      <c r="BG88" s="226"/>
      <c r="BH88" s="226"/>
      <c r="BI88" s="226"/>
      <c r="BJ88" s="226"/>
      <c r="BK88" s="226"/>
      <c r="BL88" s="226"/>
      <c r="BM88" s="226"/>
      <c r="BN88" s="226"/>
      <c r="BO88" s="226"/>
      <c r="BP88" s="226"/>
      <c r="BQ88" s="226"/>
      <c r="BR88" s="226"/>
      <c r="BS88" s="226"/>
      <c r="BT88" s="226"/>
      <c r="BU88" s="226"/>
    </row>
    <row r="89" spans="1:73" ht="11.25" customHeight="1">
      <c r="A89" s="226"/>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c r="AB89" s="226"/>
      <c r="AC89" s="226"/>
      <c r="AD89" s="226"/>
      <c r="AE89" s="226"/>
      <c r="AF89" s="226"/>
      <c r="AG89" s="226"/>
      <c r="AH89" s="226"/>
      <c r="AI89" s="226"/>
      <c r="AJ89" s="226"/>
      <c r="AK89" s="226"/>
      <c r="AL89" s="226"/>
      <c r="AM89" s="226"/>
      <c r="AN89" s="226"/>
      <c r="AO89" s="226"/>
      <c r="AP89" s="226"/>
      <c r="AQ89" s="226"/>
      <c r="AR89" s="226"/>
      <c r="AS89" s="226"/>
      <c r="AT89" s="226"/>
      <c r="AU89" s="226"/>
      <c r="AV89" s="226"/>
      <c r="AW89" s="226"/>
      <c r="AX89" s="226"/>
      <c r="AY89" s="226"/>
      <c r="AZ89" s="226"/>
      <c r="BA89" s="226"/>
      <c r="BB89" s="226"/>
      <c r="BC89" s="226"/>
      <c r="BD89" s="226"/>
      <c r="BE89" s="226"/>
      <c r="BF89" s="226"/>
      <c r="BG89" s="226"/>
      <c r="BH89" s="226"/>
      <c r="BI89" s="226"/>
      <c r="BJ89" s="226"/>
      <c r="BK89" s="226"/>
      <c r="BL89" s="226"/>
      <c r="BM89" s="226"/>
      <c r="BN89" s="226"/>
      <c r="BO89" s="226"/>
      <c r="BP89" s="226"/>
      <c r="BQ89" s="226"/>
      <c r="BR89" s="226"/>
      <c r="BS89" s="226"/>
      <c r="BT89" s="226"/>
      <c r="BU89" s="226"/>
    </row>
    <row r="90" spans="1:73" ht="11.25" customHeight="1">
      <c r="A90" s="226"/>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226"/>
      <c r="AG90" s="226"/>
      <c r="AH90" s="226"/>
      <c r="AI90" s="226"/>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c r="BQ90" s="226"/>
      <c r="BR90" s="226"/>
      <c r="BS90" s="226"/>
      <c r="BT90" s="226"/>
      <c r="BU90" s="226"/>
    </row>
    <row r="91" spans="1:73" ht="11.25" customHeight="1">
      <c r="A91" s="226"/>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c r="AZ91" s="226"/>
      <c r="BA91" s="226"/>
      <c r="BB91" s="226"/>
      <c r="BC91" s="226"/>
      <c r="BD91" s="226"/>
      <c r="BE91" s="226"/>
      <c r="BF91" s="226"/>
      <c r="BG91" s="226"/>
      <c r="BH91" s="226"/>
      <c r="BI91" s="226"/>
      <c r="BJ91" s="226"/>
      <c r="BK91" s="226"/>
      <c r="BL91" s="226"/>
      <c r="BM91" s="226"/>
      <c r="BN91" s="226"/>
      <c r="BO91" s="226"/>
      <c r="BP91" s="226"/>
      <c r="BQ91" s="226"/>
      <c r="BR91" s="226"/>
      <c r="BS91" s="226"/>
      <c r="BT91" s="226"/>
      <c r="BU91" s="226"/>
    </row>
    <row r="92" spans="1:73" ht="11.25" customHeight="1">
      <c r="A92" s="22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226"/>
      <c r="BL92" s="226"/>
      <c r="BM92" s="226"/>
      <c r="BN92" s="226"/>
      <c r="BO92" s="226"/>
      <c r="BP92" s="226"/>
      <c r="BQ92" s="226"/>
      <c r="BR92" s="226"/>
      <c r="BS92" s="226"/>
      <c r="BT92" s="226"/>
      <c r="BU92" s="226"/>
    </row>
    <row r="93" spans="1:73" ht="11.25" customHeight="1">
      <c r="A93" s="226"/>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226"/>
      <c r="BL93" s="226"/>
      <c r="BM93" s="226"/>
      <c r="BN93" s="226"/>
      <c r="BO93" s="226"/>
      <c r="BP93" s="226"/>
      <c r="BQ93" s="226"/>
      <c r="BR93" s="226"/>
      <c r="BS93" s="226"/>
      <c r="BT93" s="226"/>
      <c r="BU93" s="226"/>
    </row>
    <row r="94" spans="1:73" ht="11.25" customHeight="1">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c r="BK94" s="226"/>
      <c r="BL94" s="226"/>
      <c r="BM94" s="226"/>
      <c r="BN94" s="226"/>
      <c r="BO94" s="226"/>
      <c r="BP94" s="226"/>
      <c r="BQ94" s="226"/>
      <c r="BR94" s="226"/>
      <c r="BS94" s="226"/>
      <c r="BT94" s="226"/>
      <c r="BU94" s="226"/>
    </row>
    <row r="95" spans="1:73" ht="11.25" customHeight="1">
      <c r="A95" s="226"/>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c r="BA95" s="226"/>
      <c r="BB95" s="226"/>
      <c r="BC95" s="226"/>
      <c r="BD95" s="226"/>
      <c r="BE95" s="226"/>
      <c r="BF95" s="226"/>
      <c r="BG95" s="226"/>
      <c r="BH95" s="226"/>
      <c r="BI95" s="226"/>
      <c r="BJ95" s="226"/>
      <c r="BK95" s="226"/>
      <c r="BL95" s="226"/>
      <c r="BM95" s="226"/>
      <c r="BN95" s="226"/>
      <c r="BO95" s="226"/>
      <c r="BP95" s="226"/>
      <c r="BQ95" s="226"/>
      <c r="BR95" s="226"/>
      <c r="BS95" s="226"/>
      <c r="BT95" s="226"/>
      <c r="BU95" s="226"/>
    </row>
    <row r="96" spans="1:73" ht="11.25" customHeight="1">
      <c r="A96" s="226"/>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226"/>
      <c r="BL96" s="226"/>
      <c r="BM96" s="226"/>
      <c r="BN96" s="226"/>
      <c r="BO96" s="226"/>
      <c r="BP96" s="226"/>
      <c r="BQ96" s="226"/>
      <c r="BR96" s="226"/>
      <c r="BS96" s="226"/>
      <c r="BT96" s="226"/>
      <c r="BU96" s="226"/>
    </row>
    <row r="97" spans="1:73" ht="11.25" customHeight="1">
      <c r="A97" s="226"/>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c r="BE97" s="226"/>
      <c r="BF97" s="226"/>
      <c r="BG97" s="226"/>
      <c r="BH97" s="226"/>
      <c r="BI97" s="226"/>
      <c r="BJ97" s="226"/>
      <c r="BK97" s="226"/>
      <c r="BL97" s="226"/>
      <c r="BM97" s="226"/>
      <c r="BN97" s="226"/>
      <c r="BO97" s="226"/>
      <c r="BP97" s="226"/>
      <c r="BQ97" s="226"/>
      <c r="BR97" s="226"/>
      <c r="BS97" s="226"/>
      <c r="BT97" s="226"/>
      <c r="BU97" s="226"/>
    </row>
    <row r="98" spans="1:73" ht="11.25" customHeight="1">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26"/>
      <c r="BF98" s="226"/>
      <c r="BG98" s="226"/>
      <c r="BH98" s="226"/>
      <c r="BI98" s="226"/>
      <c r="BJ98" s="226"/>
      <c r="BK98" s="226"/>
      <c r="BL98" s="226"/>
      <c r="BM98" s="226"/>
      <c r="BN98" s="226"/>
      <c r="BO98" s="226"/>
      <c r="BP98" s="226"/>
      <c r="BQ98" s="226"/>
      <c r="BR98" s="226"/>
      <c r="BS98" s="226"/>
      <c r="BT98" s="226"/>
      <c r="BU98" s="226"/>
    </row>
    <row r="99" spans="1:73" ht="11.25" customHeight="1">
      <c r="A99" s="226"/>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226"/>
      <c r="BL99" s="226"/>
      <c r="BM99" s="226"/>
      <c r="BN99" s="226"/>
      <c r="BO99" s="226"/>
      <c r="BP99" s="226"/>
      <c r="BQ99" s="226"/>
      <c r="BR99" s="226"/>
      <c r="BS99" s="226"/>
      <c r="BT99" s="226"/>
      <c r="BU99" s="226"/>
    </row>
    <row r="100" spans="1:73" ht="11.25" customHeight="1">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c r="BK100" s="226"/>
      <c r="BL100" s="226"/>
      <c r="BM100" s="226"/>
      <c r="BN100" s="226"/>
      <c r="BO100" s="226"/>
      <c r="BP100" s="226"/>
      <c r="BQ100" s="226"/>
      <c r="BR100" s="226"/>
      <c r="BS100" s="226"/>
      <c r="BT100" s="226"/>
      <c r="BU100" s="226"/>
    </row>
    <row r="101" spans="1:73" ht="11.25" customHeight="1">
      <c r="A101" s="226"/>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c r="AZ101" s="226"/>
      <c r="BA101" s="226"/>
      <c r="BB101" s="226"/>
      <c r="BC101" s="226"/>
      <c r="BD101" s="226"/>
      <c r="BE101" s="226"/>
      <c r="BF101" s="226"/>
      <c r="BG101" s="226"/>
      <c r="BH101" s="226"/>
      <c r="BI101" s="226"/>
      <c r="BJ101" s="226"/>
      <c r="BK101" s="226"/>
      <c r="BL101" s="226"/>
      <c r="BM101" s="226"/>
      <c r="BN101" s="226"/>
      <c r="BO101" s="226"/>
      <c r="BP101" s="226"/>
      <c r="BQ101" s="226"/>
      <c r="BR101" s="226"/>
      <c r="BS101" s="226"/>
      <c r="BT101" s="226"/>
      <c r="BU101" s="226"/>
    </row>
    <row r="102" spans="1:73" ht="11.25" customHeight="1">
      <c r="A102" s="22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c r="BK102" s="226"/>
      <c r="BL102" s="226"/>
      <c r="BM102" s="226"/>
      <c r="BN102" s="226"/>
      <c r="BO102" s="226"/>
      <c r="BP102" s="226"/>
      <c r="BQ102" s="226"/>
      <c r="BR102" s="226"/>
      <c r="BS102" s="226"/>
      <c r="BT102" s="226"/>
      <c r="BU102" s="226"/>
    </row>
    <row r="103" spans="1:73" ht="11.25" customHeight="1">
      <c r="A103" s="226"/>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26"/>
      <c r="BK103" s="226"/>
      <c r="BL103" s="226"/>
      <c r="BM103" s="226"/>
      <c r="BN103" s="226"/>
      <c r="BO103" s="226"/>
      <c r="BP103" s="226"/>
      <c r="BQ103" s="226"/>
      <c r="BR103" s="226"/>
      <c r="BS103" s="226"/>
      <c r="BT103" s="226"/>
      <c r="BU103" s="226"/>
    </row>
    <row r="104" spans="1:73" ht="11.25" customHeight="1">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226"/>
      <c r="BL104" s="226"/>
      <c r="BM104" s="226"/>
      <c r="BN104" s="226"/>
      <c r="BO104" s="226"/>
      <c r="BP104" s="226"/>
      <c r="BQ104" s="226"/>
      <c r="BR104" s="226"/>
      <c r="BS104" s="226"/>
      <c r="BT104" s="226"/>
      <c r="BU104" s="226"/>
    </row>
    <row r="105" spans="1:73" ht="11.25" customHeight="1">
      <c r="A105" s="226"/>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c r="AO105" s="226"/>
      <c r="AP105" s="226"/>
      <c r="AQ105" s="226"/>
      <c r="AR105" s="226"/>
      <c r="AS105" s="226"/>
      <c r="AT105" s="226"/>
      <c r="AU105" s="226"/>
      <c r="AV105" s="226"/>
      <c r="AW105" s="226"/>
      <c r="AX105" s="226"/>
      <c r="AY105" s="226"/>
      <c r="AZ105" s="226"/>
      <c r="BA105" s="226"/>
      <c r="BB105" s="226"/>
      <c r="BC105" s="226"/>
      <c r="BD105" s="226"/>
      <c r="BE105" s="226"/>
      <c r="BF105" s="226"/>
      <c r="BG105" s="226"/>
      <c r="BH105" s="226"/>
      <c r="BI105" s="226"/>
      <c r="BJ105" s="226"/>
      <c r="BK105" s="226"/>
      <c r="BL105" s="226"/>
      <c r="BM105" s="226"/>
      <c r="BN105" s="226"/>
      <c r="BO105" s="226"/>
      <c r="BP105" s="226"/>
      <c r="BQ105" s="226"/>
      <c r="BR105" s="226"/>
      <c r="BS105" s="226"/>
      <c r="BT105" s="226"/>
      <c r="BU105" s="226"/>
    </row>
    <row r="106" spans="1:73" ht="11.25" customHeight="1">
      <c r="A106" s="22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c r="BE106" s="226"/>
      <c r="BF106" s="226"/>
      <c r="BG106" s="226"/>
      <c r="BH106" s="226"/>
      <c r="BI106" s="226"/>
      <c r="BJ106" s="226"/>
      <c r="BK106" s="226"/>
      <c r="BL106" s="226"/>
      <c r="BM106" s="226"/>
      <c r="BN106" s="226"/>
      <c r="BO106" s="226"/>
      <c r="BP106" s="226"/>
      <c r="BQ106" s="226"/>
      <c r="BR106" s="226"/>
      <c r="BS106" s="226"/>
      <c r="BT106" s="226"/>
      <c r="BU106" s="226"/>
    </row>
    <row r="107" spans="1:73" ht="11.25" customHeight="1">
      <c r="A107" s="226"/>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c r="BA107" s="226"/>
      <c r="BB107" s="226"/>
      <c r="BC107" s="226"/>
      <c r="BD107" s="226"/>
      <c r="BE107" s="226"/>
      <c r="BF107" s="226"/>
      <c r="BG107" s="226"/>
      <c r="BH107" s="226"/>
      <c r="BI107" s="226"/>
      <c r="BJ107" s="226"/>
      <c r="BK107" s="226"/>
      <c r="BL107" s="226"/>
      <c r="BM107" s="226"/>
      <c r="BN107" s="226"/>
      <c r="BO107" s="226"/>
      <c r="BP107" s="226"/>
      <c r="BQ107" s="226"/>
      <c r="BR107" s="226"/>
      <c r="BS107" s="226"/>
      <c r="BT107" s="226"/>
      <c r="BU107" s="226"/>
    </row>
    <row r="108" spans="1:73" ht="11.25" customHeight="1">
      <c r="A108" s="22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c r="BM108" s="226"/>
      <c r="BN108" s="226"/>
      <c r="BO108" s="226"/>
      <c r="BP108" s="226"/>
      <c r="BQ108" s="226"/>
      <c r="BR108" s="226"/>
      <c r="BS108" s="226"/>
      <c r="BT108" s="226"/>
      <c r="BU108" s="226"/>
    </row>
    <row r="109" spans="1:73" ht="11.25" customHeight="1">
      <c r="A109" s="226"/>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c r="BE109" s="226"/>
      <c r="BF109" s="226"/>
      <c r="BG109" s="226"/>
      <c r="BH109" s="226"/>
      <c r="BI109" s="226"/>
      <c r="BJ109" s="226"/>
      <c r="BK109" s="226"/>
      <c r="BL109" s="226"/>
      <c r="BM109" s="226"/>
      <c r="BN109" s="226"/>
      <c r="BO109" s="226"/>
      <c r="BP109" s="226"/>
      <c r="BQ109" s="226"/>
      <c r="BR109" s="226"/>
      <c r="BS109" s="226"/>
      <c r="BT109" s="226"/>
      <c r="BU109" s="226"/>
    </row>
    <row r="110" spans="1:73" ht="11.25" customHeight="1">
      <c r="A110" s="22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226"/>
      <c r="BL110" s="226"/>
      <c r="BM110" s="226"/>
      <c r="BN110" s="226"/>
      <c r="BO110" s="226"/>
      <c r="BP110" s="226"/>
      <c r="BQ110" s="226"/>
      <c r="BR110" s="226"/>
      <c r="BS110" s="226"/>
      <c r="BT110" s="226"/>
      <c r="BU110" s="226"/>
    </row>
    <row r="111" spans="1:73" ht="11.25" customHeight="1">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226"/>
      <c r="AX111" s="226"/>
      <c r="AY111" s="226"/>
      <c r="AZ111" s="226"/>
      <c r="BA111" s="226"/>
      <c r="BB111" s="226"/>
      <c r="BC111" s="226"/>
      <c r="BD111" s="226"/>
      <c r="BE111" s="226"/>
      <c r="BF111" s="226"/>
      <c r="BG111" s="226"/>
      <c r="BH111" s="226"/>
      <c r="BI111" s="226"/>
      <c r="BJ111" s="226"/>
      <c r="BK111" s="226"/>
      <c r="BL111" s="226"/>
      <c r="BM111" s="226"/>
      <c r="BN111" s="226"/>
      <c r="BO111" s="226"/>
      <c r="BP111" s="226"/>
      <c r="BQ111" s="226"/>
      <c r="BR111" s="226"/>
      <c r="BS111" s="226"/>
      <c r="BT111" s="226"/>
      <c r="BU111" s="226"/>
    </row>
    <row r="112" spans="1:73" ht="11.25" customHeight="1">
      <c r="A112" s="226"/>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226"/>
      <c r="AL112" s="226"/>
      <c r="AM112" s="226"/>
      <c r="AN112" s="226"/>
      <c r="AO112" s="226"/>
      <c r="AP112" s="226"/>
      <c r="AQ112" s="226"/>
      <c r="AR112" s="226"/>
      <c r="AS112" s="226"/>
      <c r="AT112" s="226"/>
      <c r="AU112" s="226"/>
      <c r="AV112" s="226"/>
      <c r="AW112" s="226"/>
      <c r="AX112" s="226"/>
      <c r="AY112" s="226"/>
      <c r="AZ112" s="226"/>
      <c r="BA112" s="226"/>
      <c r="BB112" s="226"/>
      <c r="BC112" s="226"/>
      <c r="BD112" s="226"/>
      <c r="BE112" s="226"/>
      <c r="BF112" s="226"/>
      <c r="BG112" s="226"/>
      <c r="BH112" s="226"/>
      <c r="BI112" s="226"/>
      <c r="BJ112" s="226"/>
      <c r="BK112" s="226"/>
      <c r="BL112" s="226"/>
      <c r="BM112" s="226"/>
      <c r="BN112" s="226"/>
      <c r="BO112" s="226"/>
      <c r="BP112" s="226"/>
      <c r="BQ112" s="226"/>
      <c r="BR112" s="226"/>
      <c r="BS112" s="226"/>
      <c r="BT112" s="226"/>
      <c r="BU112" s="226"/>
    </row>
    <row r="113" spans="1:73" ht="11.25" customHeight="1">
      <c r="A113" s="226"/>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26"/>
      <c r="AS113" s="226"/>
      <c r="AT113" s="226"/>
      <c r="AU113" s="226"/>
      <c r="AV113" s="226"/>
      <c r="AW113" s="226"/>
      <c r="AX113" s="226"/>
      <c r="AY113" s="226"/>
      <c r="AZ113" s="226"/>
      <c r="BA113" s="226"/>
      <c r="BB113" s="226"/>
      <c r="BC113" s="226"/>
      <c r="BD113" s="226"/>
      <c r="BE113" s="226"/>
      <c r="BF113" s="226"/>
      <c r="BG113" s="226"/>
      <c r="BH113" s="226"/>
      <c r="BI113" s="226"/>
      <c r="BJ113" s="226"/>
      <c r="BK113" s="226"/>
      <c r="BL113" s="226"/>
      <c r="BM113" s="226"/>
      <c r="BN113" s="226"/>
      <c r="BO113" s="226"/>
      <c r="BP113" s="226"/>
      <c r="BQ113" s="226"/>
      <c r="BR113" s="226"/>
      <c r="BS113" s="226"/>
      <c r="BT113" s="226"/>
      <c r="BU113" s="226"/>
    </row>
    <row r="114" spans="1:73" ht="11.25" customHeight="1">
      <c r="A114" s="226"/>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c r="AO114" s="226"/>
      <c r="AP114" s="226"/>
      <c r="AQ114" s="226"/>
      <c r="AR114" s="226"/>
      <c r="AS114" s="226"/>
      <c r="AT114" s="226"/>
      <c r="AU114" s="226"/>
      <c r="AV114" s="226"/>
      <c r="AW114" s="226"/>
      <c r="AX114" s="226"/>
      <c r="AY114" s="226"/>
      <c r="AZ114" s="226"/>
      <c r="BA114" s="226"/>
      <c r="BB114" s="226"/>
      <c r="BC114" s="226"/>
      <c r="BD114" s="226"/>
      <c r="BE114" s="226"/>
      <c r="BF114" s="226"/>
      <c r="BG114" s="226"/>
      <c r="BH114" s="226"/>
      <c r="BI114" s="226"/>
      <c r="BJ114" s="226"/>
      <c r="BK114" s="226"/>
      <c r="BL114" s="226"/>
      <c r="BM114" s="226"/>
      <c r="BN114" s="226"/>
      <c r="BO114" s="226"/>
      <c r="BP114" s="226"/>
      <c r="BQ114" s="226"/>
      <c r="BR114" s="226"/>
      <c r="BS114" s="226"/>
      <c r="BT114" s="226"/>
      <c r="BU114" s="226"/>
    </row>
    <row r="115" spans="1:73" ht="11.25" customHeight="1">
      <c r="A115" s="226"/>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c r="AT115" s="226"/>
      <c r="AU115" s="226"/>
      <c r="AV115" s="226"/>
      <c r="AW115" s="226"/>
      <c r="AX115" s="226"/>
      <c r="AY115" s="226"/>
      <c r="AZ115" s="226"/>
      <c r="BA115" s="226"/>
      <c r="BB115" s="226"/>
      <c r="BC115" s="226"/>
      <c r="BD115" s="226"/>
      <c r="BE115" s="226"/>
      <c r="BF115" s="226"/>
      <c r="BG115" s="226"/>
      <c r="BH115" s="226"/>
      <c r="BI115" s="226"/>
      <c r="BJ115" s="226"/>
      <c r="BK115" s="226"/>
      <c r="BL115" s="226"/>
      <c r="BM115" s="226"/>
      <c r="BN115" s="226"/>
      <c r="BO115" s="226"/>
      <c r="BP115" s="226"/>
      <c r="BQ115" s="226"/>
      <c r="BR115" s="226"/>
      <c r="BS115" s="226"/>
      <c r="BT115" s="226"/>
      <c r="BU115" s="226"/>
    </row>
    <row r="116" spans="1:73" ht="11.25" customHeight="1">
      <c r="A116" s="226"/>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c r="BF116" s="226"/>
      <c r="BG116" s="226"/>
      <c r="BH116" s="226"/>
      <c r="BI116" s="226"/>
      <c r="BJ116" s="226"/>
      <c r="BK116" s="226"/>
      <c r="BL116" s="226"/>
      <c r="BM116" s="226"/>
      <c r="BN116" s="226"/>
      <c r="BO116" s="226"/>
      <c r="BP116" s="226"/>
      <c r="BQ116" s="226"/>
      <c r="BR116" s="226"/>
      <c r="BS116" s="226"/>
      <c r="BT116" s="226"/>
      <c r="BU116" s="226"/>
    </row>
    <row r="117" spans="1:73" ht="11.25" customHeight="1">
      <c r="A117" s="226"/>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c r="AT117" s="226"/>
      <c r="AU117" s="226"/>
      <c r="AV117" s="226"/>
      <c r="AW117" s="226"/>
      <c r="AX117" s="226"/>
      <c r="AY117" s="226"/>
      <c r="AZ117" s="226"/>
      <c r="BA117" s="226"/>
      <c r="BB117" s="226"/>
      <c r="BC117" s="226"/>
      <c r="BD117" s="226"/>
      <c r="BE117" s="226"/>
      <c r="BF117" s="226"/>
      <c r="BG117" s="226"/>
      <c r="BH117" s="226"/>
      <c r="BI117" s="226"/>
      <c r="BJ117" s="226"/>
      <c r="BK117" s="226"/>
      <c r="BL117" s="226"/>
      <c r="BM117" s="226"/>
      <c r="BN117" s="226"/>
      <c r="BO117" s="226"/>
      <c r="BP117" s="226"/>
      <c r="BQ117" s="226"/>
      <c r="BR117" s="226"/>
      <c r="BS117" s="226"/>
      <c r="BT117" s="226"/>
      <c r="BU117" s="226"/>
    </row>
    <row r="118" spans="1:73" ht="11.25" customHeight="1">
      <c r="A118" s="226"/>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c r="AG118" s="226"/>
      <c r="AH118" s="226"/>
      <c r="AI118" s="226"/>
      <c r="AJ118" s="226"/>
      <c r="AK118" s="226"/>
      <c r="AL118" s="226"/>
      <c r="AM118" s="226"/>
      <c r="AN118" s="226"/>
      <c r="AO118" s="226"/>
      <c r="AP118" s="226"/>
      <c r="AQ118" s="226"/>
      <c r="AR118" s="226"/>
      <c r="AS118" s="226"/>
      <c r="AT118" s="226"/>
      <c r="AU118" s="226"/>
      <c r="AV118" s="226"/>
      <c r="AW118" s="226"/>
      <c r="AX118" s="226"/>
      <c r="AY118" s="226"/>
      <c r="AZ118" s="226"/>
      <c r="BA118" s="226"/>
      <c r="BB118" s="226"/>
      <c r="BC118" s="226"/>
      <c r="BD118" s="226"/>
      <c r="BE118" s="226"/>
      <c r="BF118" s="226"/>
      <c r="BG118" s="226"/>
      <c r="BH118" s="226"/>
      <c r="BI118" s="226"/>
      <c r="BJ118" s="226"/>
      <c r="BK118" s="226"/>
      <c r="BL118" s="226"/>
      <c r="BM118" s="226"/>
      <c r="BN118" s="226"/>
      <c r="BO118" s="226"/>
      <c r="BP118" s="226"/>
      <c r="BQ118" s="226"/>
      <c r="BR118" s="226"/>
      <c r="BS118" s="226"/>
      <c r="BT118" s="226"/>
      <c r="BU118" s="226"/>
    </row>
    <row r="119" spans="1:73" ht="11.25" customHeight="1">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c r="AG119" s="226"/>
      <c r="AH119" s="226"/>
      <c r="AI119" s="226"/>
      <c r="AJ119" s="226"/>
      <c r="AK119" s="226"/>
      <c r="AL119" s="226"/>
      <c r="AM119" s="226"/>
      <c r="AN119" s="226"/>
      <c r="AO119" s="226"/>
      <c r="AP119" s="226"/>
      <c r="AQ119" s="226"/>
      <c r="AR119" s="226"/>
      <c r="AS119" s="226"/>
      <c r="AT119" s="226"/>
      <c r="AU119" s="226"/>
      <c r="AV119" s="226"/>
      <c r="AW119" s="226"/>
      <c r="AX119" s="226"/>
      <c r="AY119" s="226"/>
      <c r="AZ119" s="226"/>
      <c r="BA119" s="226"/>
      <c r="BB119" s="226"/>
      <c r="BC119" s="226"/>
      <c r="BD119" s="226"/>
      <c r="BE119" s="226"/>
      <c r="BF119" s="226"/>
      <c r="BG119" s="226"/>
      <c r="BH119" s="226"/>
      <c r="BI119" s="226"/>
      <c r="BJ119" s="226"/>
      <c r="BK119" s="226"/>
      <c r="BL119" s="226"/>
      <c r="BM119" s="226"/>
      <c r="BN119" s="226"/>
      <c r="BO119" s="226"/>
      <c r="BP119" s="226"/>
      <c r="BQ119" s="226"/>
      <c r="BR119" s="226"/>
      <c r="BS119" s="226"/>
      <c r="BT119" s="226"/>
      <c r="BU119" s="226"/>
    </row>
    <row r="120" spans="1:73" ht="11.25" customHeight="1">
      <c r="A120" s="226"/>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c r="AB120" s="226"/>
      <c r="AC120" s="226"/>
      <c r="AD120" s="226"/>
      <c r="AE120" s="226"/>
      <c r="AF120" s="226"/>
      <c r="AG120" s="226"/>
      <c r="AH120" s="226"/>
      <c r="AI120" s="226"/>
      <c r="AJ120" s="226"/>
      <c r="AK120" s="226"/>
      <c r="AL120" s="226"/>
      <c r="AM120" s="226"/>
      <c r="AN120" s="226"/>
      <c r="AO120" s="226"/>
      <c r="AP120" s="226"/>
      <c r="AQ120" s="226"/>
      <c r="AR120" s="226"/>
      <c r="AS120" s="226"/>
      <c r="AT120" s="226"/>
      <c r="AU120" s="226"/>
      <c r="AV120" s="226"/>
      <c r="AW120" s="226"/>
      <c r="AX120" s="226"/>
      <c r="AY120" s="226"/>
      <c r="AZ120" s="226"/>
      <c r="BA120" s="226"/>
      <c r="BB120" s="226"/>
      <c r="BC120" s="226"/>
      <c r="BD120" s="226"/>
      <c r="BE120" s="226"/>
      <c r="BF120" s="226"/>
      <c r="BG120" s="226"/>
      <c r="BH120" s="226"/>
      <c r="BI120" s="226"/>
      <c r="BJ120" s="226"/>
      <c r="BK120" s="226"/>
      <c r="BL120" s="226"/>
      <c r="BM120" s="226"/>
      <c r="BN120" s="226"/>
      <c r="BO120" s="226"/>
      <c r="BP120" s="226"/>
      <c r="BQ120" s="226"/>
      <c r="BR120" s="226"/>
      <c r="BS120" s="226"/>
      <c r="BT120" s="226"/>
      <c r="BU120" s="226"/>
    </row>
    <row r="121" spans="1:73" ht="11.25" customHeight="1">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c r="BA121" s="226"/>
      <c r="BB121" s="226"/>
      <c r="BC121" s="226"/>
      <c r="BD121" s="226"/>
      <c r="BE121" s="226"/>
      <c r="BF121" s="226"/>
      <c r="BG121" s="226"/>
      <c r="BH121" s="226"/>
      <c r="BI121" s="226"/>
      <c r="BJ121" s="226"/>
      <c r="BK121" s="226"/>
      <c r="BL121" s="226"/>
      <c r="BM121" s="226"/>
      <c r="BN121" s="226"/>
      <c r="BO121" s="226"/>
      <c r="BP121" s="226"/>
      <c r="BQ121" s="226"/>
      <c r="BR121" s="226"/>
      <c r="BS121" s="226"/>
      <c r="BT121" s="226"/>
      <c r="BU121" s="226"/>
    </row>
    <row r="122" spans="1:73" ht="11.25" customHeight="1">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c r="AG122" s="226"/>
      <c r="AH122" s="226"/>
      <c r="AI122" s="226"/>
      <c r="AJ122" s="226"/>
      <c r="AK122" s="226"/>
      <c r="AL122" s="226"/>
      <c r="AM122" s="226"/>
      <c r="AN122" s="226"/>
      <c r="AO122" s="226"/>
      <c r="AP122" s="226"/>
      <c r="AQ122" s="226"/>
      <c r="AR122" s="226"/>
      <c r="AS122" s="226"/>
      <c r="AT122" s="226"/>
      <c r="AU122" s="226"/>
      <c r="AV122" s="226"/>
      <c r="AW122" s="226"/>
      <c r="AX122" s="226"/>
      <c r="AY122" s="226"/>
      <c r="AZ122" s="226"/>
      <c r="BA122" s="226"/>
      <c r="BB122" s="226"/>
      <c r="BC122" s="226"/>
      <c r="BD122" s="226"/>
      <c r="BE122" s="226"/>
      <c r="BF122" s="226"/>
      <c r="BG122" s="226"/>
      <c r="BH122" s="226"/>
      <c r="BI122" s="226"/>
      <c r="BJ122" s="226"/>
      <c r="BK122" s="226"/>
      <c r="BL122" s="226"/>
      <c r="BM122" s="226"/>
      <c r="BN122" s="226"/>
      <c r="BO122" s="226"/>
      <c r="BP122" s="226"/>
      <c r="BQ122" s="226"/>
      <c r="BR122" s="226"/>
      <c r="BS122" s="226"/>
      <c r="BT122" s="226"/>
      <c r="BU122" s="226"/>
    </row>
    <row r="123" spans="1:73" ht="11.25" customHeight="1">
      <c r="A123" s="226"/>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c r="AG123" s="226"/>
      <c r="AH123" s="226"/>
      <c r="AI123" s="226"/>
      <c r="AJ123" s="226"/>
      <c r="AK123" s="226"/>
      <c r="AL123" s="226"/>
      <c r="AM123" s="226"/>
      <c r="AN123" s="226"/>
      <c r="AO123" s="226"/>
      <c r="AP123" s="226"/>
      <c r="AQ123" s="226"/>
      <c r="AR123" s="226"/>
      <c r="AS123" s="226"/>
      <c r="AT123" s="226"/>
      <c r="AU123" s="226"/>
      <c r="AV123" s="226"/>
      <c r="AW123" s="226"/>
      <c r="AX123" s="226"/>
      <c r="AY123" s="226"/>
      <c r="AZ123" s="226"/>
      <c r="BA123" s="226"/>
      <c r="BB123" s="226"/>
      <c r="BC123" s="226"/>
      <c r="BD123" s="226"/>
      <c r="BE123" s="226"/>
      <c r="BF123" s="226"/>
      <c r="BG123" s="226"/>
      <c r="BH123" s="226"/>
      <c r="BI123" s="226"/>
      <c r="BJ123" s="226"/>
      <c r="BK123" s="226"/>
      <c r="BL123" s="226"/>
      <c r="BM123" s="226"/>
      <c r="BN123" s="226"/>
      <c r="BO123" s="226"/>
      <c r="BP123" s="226"/>
      <c r="BQ123" s="226"/>
      <c r="BR123" s="226"/>
      <c r="BS123" s="226"/>
      <c r="BT123" s="226"/>
      <c r="BU123" s="226"/>
    </row>
    <row r="124" spans="1:73" ht="11.25" customHeight="1">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c r="AG124" s="226"/>
      <c r="AH124" s="226"/>
      <c r="AI124" s="226"/>
      <c r="AJ124" s="226"/>
      <c r="AK124" s="226"/>
      <c r="AL124" s="226"/>
      <c r="AM124" s="226"/>
      <c r="AN124" s="226"/>
      <c r="AO124" s="226"/>
      <c r="AP124" s="226"/>
      <c r="AQ124" s="226"/>
      <c r="AR124" s="226"/>
      <c r="AS124" s="226"/>
      <c r="AT124" s="226"/>
      <c r="AU124" s="226"/>
      <c r="AV124" s="226"/>
      <c r="AW124" s="226"/>
      <c r="AX124" s="226"/>
      <c r="AY124" s="226"/>
      <c r="AZ124" s="226"/>
      <c r="BA124" s="226"/>
      <c r="BB124" s="226"/>
      <c r="BC124" s="226"/>
      <c r="BD124" s="226"/>
      <c r="BE124" s="226"/>
      <c r="BF124" s="226"/>
      <c r="BG124" s="226"/>
      <c r="BH124" s="226"/>
      <c r="BI124" s="226"/>
      <c r="BJ124" s="226"/>
      <c r="BK124" s="226"/>
      <c r="BL124" s="226"/>
      <c r="BM124" s="226"/>
      <c r="BN124" s="226"/>
      <c r="BO124" s="226"/>
      <c r="BP124" s="226"/>
      <c r="BQ124" s="226"/>
      <c r="BR124" s="226"/>
      <c r="BS124" s="226"/>
      <c r="BT124" s="226"/>
      <c r="BU124" s="226"/>
    </row>
    <row r="125" spans="1:73" ht="11.25" customHeight="1">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c r="BK125" s="226"/>
      <c r="BL125" s="226"/>
      <c r="BM125" s="226"/>
      <c r="BN125" s="226"/>
      <c r="BO125" s="226"/>
      <c r="BP125" s="226"/>
      <c r="BQ125" s="226"/>
      <c r="BR125" s="226"/>
      <c r="BS125" s="226"/>
      <c r="BT125" s="226"/>
      <c r="BU125" s="226"/>
    </row>
    <row r="126" spans="1:73" ht="11.25" customHeight="1">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226"/>
      <c r="BL126" s="226"/>
      <c r="BM126" s="226"/>
      <c r="BN126" s="226"/>
      <c r="BO126" s="226"/>
      <c r="BP126" s="226"/>
      <c r="BQ126" s="226"/>
      <c r="BR126" s="226"/>
      <c r="BS126" s="226"/>
      <c r="BT126" s="226"/>
      <c r="BU126" s="226"/>
    </row>
    <row r="127" spans="1:73" ht="11.25" customHeight="1">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226"/>
      <c r="BL127" s="226"/>
      <c r="BM127" s="226"/>
      <c r="BN127" s="226"/>
      <c r="BO127" s="226"/>
      <c r="BP127" s="226"/>
      <c r="BQ127" s="226"/>
      <c r="BR127" s="226"/>
      <c r="BS127" s="226"/>
      <c r="BT127" s="226"/>
      <c r="BU127" s="226"/>
    </row>
    <row r="128" spans="1:73" ht="11.25" customHeight="1">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c r="BK128" s="226"/>
      <c r="BL128" s="226"/>
      <c r="BM128" s="226"/>
      <c r="BN128" s="226"/>
      <c r="BO128" s="226"/>
      <c r="BP128" s="226"/>
      <c r="BQ128" s="226"/>
      <c r="BR128" s="226"/>
      <c r="BS128" s="226"/>
      <c r="BT128" s="226"/>
      <c r="BU128" s="226"/>
    </row>
    <row r="129" spans="1:73" ht="11.25" customHeight="1">
      <c r="A129" s="22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6"/>
      <c r="BD129" s="226"/>
      <c r="BE129" s="226"/>
      <c r="BF129" s="226"/>
      <c r="BG129" s="226"/>
      <c r="BH129" s="226"/>
      <c r="BI129" s="226"/>
      <c r="BJ129" s="226"/>
      <c r="BK129" s="226"/>
      <c r="BL129" s="226"/>
      <c r="BM129" s="226"/>
      <c r="BN129" s="226"/>
      <c r="BO129" s="226"/>
      <c r="BP129" s="226"/>
      <c r="BQ129" s="226"/>
      <c r="BR129" s="226"/>
      <c r="BS129" s="226"/>
      <c r="BT129" s="226"/>
      <c r="BU129" s="226"/>
    </row>
    <row r="130" spans="1:73" ht="11.25" customHeight="1">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c r="AG130" s="226"/>
      <c r="AH130" s="226"/>
      <c r="AI130" s="226"/>
      <c r="AJ130" s="226"/>
      <c r="AK130" s="226"/>
      <c r="AL130" s="226"/>
      <c r="AM130" s="226"/>
      <c r="AN130" s="226"/>
      <c r="AO130" s="226"/>
      <c r="AP130" s="226"/>
      <c r="AQ130" s="226"/>
      <c r="AR130" s="226"/>
      <c r="AS130" s="226"/>
      <c r="AT130" s="226"/>
      <c r="AU130" s="226"/>
      <c r="AV130" s="226"/>
      <c r="AW130" s="226"/>
      <c r="AX130" s="226"/>
      <c r="AY130" s="226"/>
      <c r="AZ130" s="226"/>
      <c r="BA130" s="226"/>
      <c r="BB130" s="226"/>
      <c r="BC130" s="226"/>
      <c r="BD130" s="226"/>
      <c r="BE130" s="226"/>
      <c r="BF130" s="226"/>
      <c r="BG130" s="226"/>
      <c r="BH130" s="226"/>
      <c r="BI130" s="226"/>
      <c r="BJ130" s="226"/>
      <c r="BK130" s="226"/>
      <c r="BL130" s="226"/>
      <c r="BM130" s="226"/>
      <c r="BN130" s="226"/>
      <c r="BO130" s="226"/>
      <c r="BP130" s="226"/>
      <c r="BQ130" s="226"/>
      <c r="BR130" s="226"/>
      <c r="BS130" s="226"/>
      <c r="BT130" s="226"/>
      <c r="BU130" s="226"/>
    </row>
    <row r="131" spans="1:73" ht="11.25" customHeight="1">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226"/>
      <c r="AO131" s="226"/>
      <c r="AP131" s="226"/>
      <c r="AQ131" s="226"/>
      <c r="AR131" s="226"/>
      <c r="AS131" s="226"/>
      <c r="AT131" s="226"/>
      <c r="AU131" s="226"/>
      <c r="AV131" s="226"/>
      <c r="AW131" s="226"/>
      <c r="AX131" s="226"/>
      <c r="AY131" s="226"/>
      <c r="AZ131" s="226"/>
      <c r="BA131" s="226"/>
      <c r="BB131" s="226"/>
      <c r="BC131" s="226"/>
      <c r="BD131" s="226"/>
      <c r="BE131" s="226"/>
      <c r="BF131" s="226"/>
      <c r="BG131" s="226"/>
      <c r="BH131" s="226"/>
      <c r="BI131" s="226"/>
      <c r="BJ131" s="226"/>
      <c r="BK131" s="226"/>
      <c r="BL131" s="226"/>
      <c r="BM131" s="226"/>
      <c r="BN131" s="226"/>
      <c r="BO131" s="226"/>
      <c r="BP131" s="226"/>
      <c r="BQ131" s="226"/>
      <c r="BR131" s="226"/>
      <c r="BS131" s="226"/>
      <c r="BT131" s="226"/>
      <c r="BU131" s="226"/>
    </row>
    <row r="132" spans="1:73" ht="11.25" customHeight="1">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226"/>
      <c r="AO132" s="226"/>
      <c r="AP132" s="226"/>
      <c r="AQ132" s="226"/>
      <c r="AR132" s="226"/>
      <c r="AS132" s="226"/>
      <c r="AT132" s="226"/>
      <c r="AU132" s="226"/>
      <c r="AV132" s="226"/>
      <c r="AW132" s="226"/>
      <c r="AX132" s="226"/>
      <c r="AY132" s="226"/>
      <c r="AZ132" s="226"/>
      <c r="BA132" s="226"/>
      <c r="BB132" s="226"/>
      <c r="BC132" s="226"/>
      <c r="BD132" s="226"/>
      <c r="BE132" s="226"/>
      <c r="BF132" s="226"/>
      <c r="BG132" s="226"/>
      <c r="BH132" s="226"/>
      <c r="BI132" s="226"/>
      <c r="BJ132" s="226"/>
      <c r="BK132" s="226"/>
      <c r="BL132" s="226"/>
      <c r="BM132" s="226"/>
      <c r="BN132" s="226"/>
      <c r="BO132" s="226"/>
      <c r="BP132" s="226"/>
      <c r="BQ132" s="226"/>
      <c r="BR132" s="226"/>
      <c r="BS132" s="226"/>
      <c r="BT132" s="226"/>
      <c r="BU132" s="226"/>
    </row>
    <row r="133" spans="1:73" ht="11.25" customHeight="1">
      <c r="A133" s="226"/>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c r="BE133" s="226"/>
      <c r="BF133" s="226"/>
      <c r="BG133" s="226"/>
      <c r="BH133" s="226"/>
      <c r="BI133" s="226"/>
      <c r="BJ133" s="226"/>
      <c r="BK133" s="226"/>
      <c r="BL133" s="226"/>
      <c r="BM133" s="226"/>
      <c r="BN133" s="226"/>
      <c r="BO133" s="226"/>
      <c r="BP133" s="226"/>
      <c r="BQ133" s="226"/>
      <c r="BR133" s="226"/>
      <c r="BS133" s="226"/>
      <c r="BT133" s="226"/>
      <c r="BU133" s="226"/>
    </row>
    <row r="134" spans="1:73" ht="11.25" customHeight="1">
      <c r="A134" s="22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c r="BA134" s="226"/>
      <c r="BB134" s="226"/>
      <c r="BC134" s="226"/>
      <c r="BD134" s="226"/>
      <c r="BE134" s="226"/>
      <c r="BF134" s="226"/>
      <c r="BG134" s="226"/>
      <c r="BH134" s="226"/>
      <c r="BI134" s="226"/>
      <c r="BJ134" s="226"/>
      <c r="BK134" s="226"/>
      <c r="BL134" s="226"/>
      <c r="BM134" s="226"/>
      <c r="BN134" s="226"/>
      <c r="BO134" s="226"/>
      <c r="BP134" s="226"/>
      <c r="BQ134" s="226"/>
      <c r="BR134" s="226"/>
      <c r="BS134" s="226"/>
      <c r="BT134" s="226"/>
      <c r="BU134" s="226"/>
    </row>
    <row r="135" spans="1:73" ht="11.25" customHeight="1">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6"/>
      <c r="AE135" s="226"/>
      <c r="AF135" s="226"/>
      <c r="AG135" s="226"/>
      <c r="AH135" s="226"/>
      <c r="AI135" s="226"/>
      <c r="AJ135" s="226"/>
      <c r="AK135" s="226"/>
      <c r="AL135" s="226"/>
      <c r="AM135" s="226"/>
      <c r="AN135" s="226"/>
      <c r="AO135" s="226"/>
      <c r="AP135" s="226"/>
      <c r="AQ135" s="226"/>
      <c r="AR135" s="226"/>
      <c r="AS135" s="226"/>
      <c r="AT135" s="226"/>
      <c r="AU135" s="226"/>
      <c r="AV135" s="226"/>
      <c r="AW135" s="226"/>
      <c r="AX135" s="226"/>
      <c r="AY135" s="226"/>
      <c r="AZ135" s="226"/>
      <c r="BA135" s="226"/>
      <c r="BB135" s="226"/>
      <c r="BC135" s="226"/>
      <c r="BD135" s="226"/>
      <c r="BE135" s="226"/>
      <c r="BF135" s="226"/>
      <c r="BG135" s="226"/>
      <c r="BH135" s="226"/>
      <c r="BI135" s="226"/>
      <c r="BJ135" s="226"/>
      <c r="BK135" s="226"/>
      <c r="BL135" s="226"/>
      <c r="BM135" s="226"/>
      <c r="BN135" s="226"/>
      <c r="BO135" s="226"/>
      <c r="BP135" s="226"/>
      <c r="BQ135" s="226"/>
      <c r="BR135" s="226"/>
      <c r="BS135" s="226"/>
      <c r="BT135" s="226"/>
      <c r="BU135" s="226"/>
    </row>
    <row r="136" spans="1:73" ht="11.25" customHeight="1">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c r="BI136" s="226"/>
      <c r="BJ136" s="226"/>
      <c r="BK136" s="226"/>
      <c r="BL136" s="226"/>
      <c r="BM136" s="226"/>
      <c r="BN136" s="226"/>
      <c r="BO136" s="226"/>
      <c r="BP136" s="226"/>
      <c r="BQ136" s="226"/>
      <c r="BR136" s="226"/>
      <c r="BS136" s="226"/>
      <c r="BT136" s="226"/>
      <c r="BU136" s="226"/>
    </row>
    <row r="137" spans="1:73" ht="11.25" customHeight="1">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26"/>
      <c r="BK137" s="226"/>
      <c r="BL137" s="226"/>
      <c r="BM137" s="226"/>
      <c r="BN137" s="226"/>
      <c r="BO137" s="226"/>
      <c r="BP137" s="226"/>
      <c r="BQ137" s="226"/>
      <c r="BR137" s="226"/>
      <c r="BS137" s="226"/>
      <c r="BT137" s="226"/>
      <c r="BU137" s="226"/>
    </row>
    <row r="138" spans="1:73" ht="11.25" customHeight="1">
      <c r="A138" s="226"/>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c r="BM138" s="226"/>
      <c r="BN138" s="226"/>
      <c r="BO138" s="226"/>
      <c r="BP138" s="226"/>
      <c r="BQ138" s="226"/>
      <c r="BR138" s="226"/>
      <c r="BS138" s="226"/>
      <c r="BT138" s="226"/>
      <c r="BU138" s="226"/>
    </row>
    <row r="139" spans="1:73" ht="11.25" customHeight="1">
      <c r="A139" s="22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c r="BF139" s="226"/>
      <c r="BG139" s="226"/>
      <c r="BH139" s="226"/>
      <c r="BI139" s="226"/>
      <c r="BJ139" s="226"/>
      <c r="BK139" s="226"/>
      <c r="BL139" s="226"/>
      <c r="BM139" s="226"/>
      <c r="BN139" s="226"/>
      <c r="BO139" s="226"/>
      <c r="BP139" s="226"/>
      <c r="BQ139" s="226"/>
      <c r="BR139" s="226"/>
      <c r="BS139" s="226"/>
      <c r="BT139" s="226"/>
      <c r="BU139" s="226"/>
    </row>
    <row r="140" spans="1:73" ht="11.25" customHeight="1">
      <c r="A140" s="226"/>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26"/>
      <c r="BL140" s="226"/>
      <c r="BM140" s="226"/>
      <c r="BN140" s="226"/>
      <c r="BO140" s="226"/>
      <c r="BP140" s="226"/>
      <c r="BQ140" s="226"/>
      <c r="BR140" s="226"/>
      <c r="BS140" s="226"/>
      <c r="BT140" s="226"/>
      <c r="BU140" s="226"/>
    </row>
    <row r="141" spans="1:73" ht="11.25" customHeight="1">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c r="BS141" s="226"/>
      <c r="BT141" s="226"/>
      <c r="BU141" s="226"/>
    </row>
    <row r="142" spans="1:73" ht="11.25" customHeight="1">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c r="BT142" s="226"/>
      <c r="BU142" s="226"/>
    </row>
    <row r="143" spans="1:73" ht="11.25" customHeight="1">
      <c r="A143" s="226"/>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c r="AA143" s="226"/>
      <c r="AB143" s="226"/>
      <c r="AC143" s="226"/>
      <c r="AD143" s="226"/>
      <c r="AE143" s="226"/>
      <c r="AF143" s="226"/>
      <c r="AG143" s="226"/>
      <c r="AH143" s="226"/>
      <c r="AI143" s="226"/>
      <c r="AJ143" s="226"/>
      <c r="AK143" s="226"/>
      <c r="AL143" s="226"/>
      <c r="AM143" s="226"/>
      <c r="AN143" s="226"/>
      <c r="AO143" s="226"/>
      <c r="AP143" s="226"/>
      <c r="AQ143" s="226"/>
      <c r="AR143" s="226"/>
      <c r="AS143" s="226"/>
      <c r="AT143" s="226"/>
      <c r="AU143" s="226"/>
      <c r="AV143" s="226"/>
      <c r="AW143" s="226"/>
      <c r="AX143" s="226"/>
      <c r="AY143" s="226"/>
      <c r="AZ143" s="226"/>
      <c r="BA143" s="226"/>
      <c r="BB143" s="226"/>
      <c r="BC143" s="226"/>
      <c r="BD143" s="226"/>
      <c r="BE143" s="226"/>
      <c r="BF143" s="226"/>
      <c r="BG143" s="226"/>
      <c r="BH143" s="226"/>
      <c r="BI143" s="226"/>
      <c r="BJ143" s="226"/>
      <c r="BK143" s="226"/>
      <c r="BL143" s="226"/>
      <c r="BM143" s="226"/>
      <c r="BN143" s="226"/>
      <c r="BO143" s="226"/>
      <c r="BP143" s="226"/>
      <c r="BQ143" s="226"/>
      <c r="BR143" s="226"/>
      <c r="BS143" s="226"/>
      <c r="BT143" s="226"/>
      <c r="BU143" s="226"/>
    </row>
    <row r="144" spans="1:73" ht="11.25" customHeight="1">
      <c r="A144" s="226"/>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c r="AA144" s="226"/>
      <c r="AB144" s="226"/>
      <c r="AC144" s="226"/>
      <c r="AD144" s="226"/>
      <c r="AE144" s="226"/>
      <c r="AF144" s="226"/>
      <c r="AG144" s="226"/>
      <c r="AH144" s="226"/>
      <c r="AI144" s="226"/>
      <c r="AJ144" s="226"/>
      <c r="AK144" s="226"/>
      <c r="AL144" s="226"/>
      <c r="AM144" s="226"/>
      <c r="AN144" s="226"/>
      <c r="AO144" s="226"/>
      <c r="AP144" s="226"/>
      <c r="AQ144" s="226"/>
      <c r="AR144" s="226"/>
      <c r="AS144" s="226"/>
      <c r="AT144" s="226"/>
      <c r="AU144" s="226"/>
      <c r="AV144" s="226"/>
      <c r="AW144" s="226"/>
      <c r="AX144" s="226"/>
      <c r="AY144" s="226"/>
      <c r="AZ144" s="226"/>
      <c r="BA144" s="226"/>
      <c r="BB144" s="226"/>
      <c r="BC144" s="226"/>
      <c r="BD144" s="226"/>
      <c r="BE144" s="226"/>
      <c r="BF144" s="226"/>
      <c r="BG144" s="226"/>
      <c r="BH144" s="226"/>
      <c r="BI144" s="226"/>
      <c r="BJ144" s="226"/>
      <c r="BK144" s="226"/>
      <c r="BL144" s="226"/>
      <c r="BM144" s="226"/>
      <c r="BN144" s="226"/>
      <c r="BO144" s="226"/>
      <c r="BP144" s="226"/>
      <c r="BQ144" s="226"/>
      <c r="BR144" s="226"/>
      <c r="BS144" s="226"/>
      <c r="BT144" s="226"/>
      <c r="BU144" s="226"/>
    </row>
    <row r="145" spans="1:73" ht="11.25" customHeight="1">
      <c r="A145" s="226"/>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6"/>
      <c r="AB145" s="226"/>
      <c r="AC145" s="226"/>
      <c r="AD145" s="226"/>
      <c r="AE145" s="226"/>
      <c r="AF145" s="226"/>
      <c r="AG145" s="226"/>
      <c r="AH145" s="226"/>
      <c r="AI145" s="226"/>
      <c r="AJ145" s="226"/>
      <c r="AK145" s="226"/>
      <c r="AL145" s="226"/>
      <c r="AM145" s="226"/>
      <c r="AN145" s="226"/>
      <c r="AO145" s="226"/>
      <c r="AP145" s="226"/>
      <c r="AQ145" s="226"/>
      <c r="AR145" s="226"/>
      <c r="AS145" s="226"/>
      <c r="AT145" s="226"/>
      <c r="AU145" s="226"/>
      <c r="AV145" s="226"/>
      <c r="AW145" s="226"/>
      <c r="AX145" s="226"/>
      <c r="AY145" s="226"/>
      <c r="AZ145" s="226"/>
      <c r="BA145" s="226"/>
      <c r="BB145" s="226"/>
      <c r="BC145" s="226"/>
      <c r="BD145" s="226"/>
      <c r="BE145" s="226"/>
      <c r="BF145" s="226"/>
      <c r="BG145" s="226"/>
      <c r="BH145" s="226"/>
      <c r="BI145" s="226"/>
      <c r="BJ145" s="226"/>
      <c r="BK145" s="226"/>
      <c r="BL145" s="226"/>
      <c r="BM145" s="226"/>
      <c r="BN145" s="226"/>
      <c r="BO145" s="226"/>
      <c r="BP145" s="226"/>
      <c r="BQ145" s="226"/>
      <c r="BR145" s="226"/>
      <c r="BS145" s="226"/>
      <c r="BT145" s="226"/>
      <c r="BU145" s="226"/>
    </row>
    <row r="146" spans="1:73" ht="11.25" customHeight="1">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6"/>
      <c r="AH146" s="226"/>
      <c r="AI146" s="226"/>
      <c r="AJ146" s="226"/>
      <c r="AK146" s="226"/>
      <c r="AL146" s="226"/>
      <c r="AM146" s="226"/>
      <c r="AN146" s="226"/>
      <c r="AO146" s="226"/>
      <c r="AP146" s="226"/>
      <c r="AQ146" s="226"/>
      <c r="AR146" s="226"/>
      <c r="AS146" s="226"/>
      <c r="AT146" s="226"/>
      <c r="AU146" s="226"/>
      <c r="AV146" s="226"/>
      <c r="AW146" s="226"/>
      <c r="AX146" s="226"/>
      <c r="AY146" s="226"/>
      <c r="AZ146" s="226"/>
      <c r="BA146" s="226"/>
      <c r="BB146" s="226"/>
      <c r="BC146" s="226"/>
      <c r="BD146" s="226"/>
      <c r="BE146" s="226"/>
      <c r="BF146" s="226"/>
      <c r="BG146" s="226"/>
      <c r="BH146" s="226"/>
      <c r="BI146" s="226"/>
      <c r="BJ146" s="226"/>
      <c r="BK146" s="226"/>
      <c r="BL146" s="226"/>
      <c r="BM146" s="226"/>
      <c r="BN146" s="226"/>
      <c r="BO146" s="226"/>
      <c r="BP146" s="226"/>
      <c r="BQ146" s="226"/>
      <c r="BR146" s="226"/>
      <c r="BS146" s="226"/>
      <c r="BT146" s="226"/>
      <c r="BU146" s="226"/>
    </row>
    <row r="147" spans="1:73" ht="11.25" customHeight="1">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c r="BA147" s="226"/>
      <c r="BB147" s="226"/>
      <c r="BC147" s="226"/>
      <c r="BD147" s="226"/>
      <c r="BE147" s="226"/>
      <c r="BF147" s="226"/>
      <c r="BG147" s="226"/>
      <c r="BH147" s="226"/>
      <c r="BI147" s="226"/>
      <c r="BJ147" s="226"/>
      <c r="BK147" s="226"/>
      <c r="BL147" s="226"/>
      <c r="BM147" s="226"/>
      <c r="BN147" s="226"/>
      <c r="BO147" s="226"/>
      <c r="BP147" s="226"/>
      <c r="BQ147" s="226"/>
      <c r="BR147" s="226"/>
      <c r="BS147" s="226"/>
      <c r="BT147" s="226"/>
      <c r="BU147" s="226"/>
    </row>
    <row r="148" spans="1:73" ht="11.25" customHeight="1">
      <c r="A148" s="226"/>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c r="AA148" s="226"/>
      <c r="AB148" s="226"/>
      <c r="AC148" s="226"/>
      <c r="AD148" s="226"/>
      <c r="AE148" s="226"/>
      <c r="AF148" s="226"/>
      <c r="AG148" s="226"/>
      <c r="AH148" s="226"/>
      <c r="AI148" s="226"/>
      <c r="AJ148" s="226"/>
      <c r="AK148" s="226"/>
      <c r="AL148" s="226"/>
      <c r="AM148" s="226"/>
      <c r="AN148" s="226"/>
      <c r="AO148" s="226"/>
      <c r="AP148" s="226"/>
      <c r="AQ148" s="226"/>
      <c r="AR148" s="226"/>
      <c r="AS148" s="226"/>
      <c r="AT148" s="226"/>
      <c r="AU148" s="226"/>
      <c r="AV148" s="226"/>
      <c r="AW148" s="226"/>
      <c r="AX148" s="226"/>
      <c r="AY148" s="226"/>
      <c r="AZ148" s="226"/>
      <c r="BA148" s="226"/>
      <c r="BB148" s="226"/>
      <c r="BC148" s="226"/>
      <c r="BD148" s="226"/>
      <c r="BE148" s="226"/>
      <c r="BF148" s="226"/>
      <c r="BG148" s="226"/>
      <c r="BH148" s="226"/>
      <c r="BI148" s="226"/>
      <c r="BJ148" s="226"/>
      <c r="BK148" s="226"/>
      <c r="BL148" s="226"/>
      <c r="BM148" s="226"/>
      <c r="BN148" s="226"/>
      <c r="BO148" s="226"/>
      <c r="BP148" s="226"/>
      <c r="BQ148" s="226"/>
      <c r="BR148" s="226"/>
      <c r="BS148" s="226"/>
      <c r="BT148" s="226"/>
      <c r="BU148" s="226"/>
    </row>
    <row r="149" spans="1:73" ht="11.25" customHeight="1">
      <c r="A149" s="226"/>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c r="AA149" s="226"/>
      <c r="AB149" s="226"/>
      <c r="AC149" s="226"/>
      <c r="AD149" s="226"/>
      <c r="AE149" s="226"/>
      <c r="AF149" s="226"/>
      <c r="AG149" s="226"/>
      <c r="AH149" s="226"/>
      <c r="AI149" s="226"/>
      <c r="AJ149" s="226"/>
      <c r="AK149" s="226"/>
      <c r="AL149" s="226"/>
      <c r="AM149" s="226"/>
      <c r="AN149" s="226"/>
      <c r="AO149" s="226"/>
      <c r="AP149" s="226"/>
      <c r="AQ149" s="226"/>
      <c r="AR149" s="226"/>
      <c r="AS149" s="226"/>
      <c r="AT149" s="226"/>
      <c r="AU149" s="226"/>
      <c r="AV149" s="226"/>
      <c r="AW149" s="226"/>
      <c r="AX149" s="226"/>
      <c r="AY149" s="226"/>
      <c r="AZ149" s="226"/>
      <c r="BA149" s="226"/>
      <c r="BB149" s="226"/>
      <c r="BC149" s="226"/>
      <c r="BD149" s="226"/>
      <c r="BE149" s="226"/>
      <c r="BF149" s="226"/>
      <c r="BG149" s="226"/>
      <c r="BH149" s="226"/>
      <c r="BI149" s="226"/>
      <c r="BJ149" s="226"/>
      <c r="BK149" s="226"/>
      <c r="BL149" s="226"/>
      <c r="BM149" s="226"/>
      <c r="BN149" s="226"/>
      <c r="BO149" s="226"/>
      <c r="BP149" s="226"/>
      <c r="BQ149" s="226"/>
      <c r="BR149" s="226"/>
      <c r="BS149" s="226"/>
      <c r="BT149" s="226"/>
      <c r="BU149" s="226"/>
    </row>
    <row r="150" spans="1:73" ht="11.25" customHeight="1">
      <c r="A150" s="226"/>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226"/>
      <c r="AG150" s="226"/>
      <c r="AH150" s="226"/>
      <c r="AI150" s="226"/>
      <c r="AJ150" s="226"/>
      <c r="AK150" s="226"/>
      <c r="AL150" s="226"/>
      <c r="AM150" s="226"/>
      <c r="AN150" s="226"/>
      <c r="AO150" s="226"/>
      <c r="AP150" s="226"/>
      <c r="AQ150" s="226"/>
      <c r="AR150" s="226"/>
      <c r="AS150" s="226"/>
      <c r="AT150" s="226"/>
      <c r="AU150" s="226"/>
      <c r="AV150" s="226"/>
      <c r="AW150" s="226"/>
      <c r="AX150" s="226"/>
      <c r="AY150" s="226"/>
      <c r="AZ150" s="226"/>
      <c r="BA150" s="226"/>
      <c r="BB150" s="226"/>
      <c r="BC150" s="226"/>
      <c r="BD150" s="226"/>
      <c r="BE150" s="226"/>
      <c r="BF150" s="226"/>
      <c r="BG150" s="226"/>
      <c r="BH150" s="226"/>
      <c r="BI150" s="226"/>
      <c r="BJ150" s="226"/>
      <c r="BK150" s="226"/>
      <c r="BL150" s="226"/>
      <c r="BM150" s="226"/>
      <c r="BN150" s="226"/>
      <c r="BO150" s="226"/>
      <c r="BP150" s="226"/>
      <c r="BQ150" s="226"/>
      <c r="BR150" s="226"/>
      <c r="BS150" s="226"/>
      <c r="BT150" s="226"/>
      <c r="BU150" s="226"/>
    </row>
    <row r="151" spans="1:73" ht="11.25" customHeight="1">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c r="AG151" s="226"/>
      <c r="AH151" s="226"/>
      <c r="AI151" s="226"/>
      <c r="AJ151" s="226"/>
      <c r="AK151" s="226"/>
      <c r="AL151" s="226"/>
      <c r="AM151" s="226"/>
      <c r="AN151" s="226"/>
      <c r="AO151" s="226"/>
      <c r="AP151" s="226"/>
      <c r="AQ151" s="226"/>
      <c r="AR151" s="226"/>
      <c r="AS151" s="226"/>
      <c r="AT151" s="226"/>
      <c r="AU151" s="226"/>
      <c r="AV151" s="226"/>
      <c r="AW151" s="226"/>
      <c r="AX151" s="226"/>
      <c r="AY151" s="226"/>
      <c r="AZ151" s="226"/>
      <c r="BA151" s="226"/>
      <c r="BB151" s="226"/>
      <c r="BC151" s="226"/>
      <c r="BD151" s="226"/>
      <c r="BE151" s="226"/>
      <c r="BF151" s="226"/>
      <c r="BG151" s="226"/>
      <c r="BH151" s="226"/>
      <c r="BI151" s="226"/>
      <c r="BJ151" s="226"/>
      <c r="BK151" s="226"/>
      <c r="BL151" s="226"/>
      <c r="BM151" s="226"/>
      <c r="BN151" s="226"/>
      <c r="BO151" s="226"/>
      <c r="BP151" s="226"/>
      <c r="BQ151" s="226"/>
      <c r="BR151" s="226"/>
      <c r="BS151" s="226"/>
      <c r="BT151" s="226"/>
      <c r="BU151" s="226"/>
    </row>
    <row r="152" spans="1:73" ht="11.25" customHeight="1">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c r="AG152" s="226"/>
      <c r="AH152" s="226"/>
      <c r="AI152" s="226"/>
      <c r="AJ152" s="226"/>
      <c r="AK152" s="226"/>
      <c r="AL152" s="226"/>
      <c r="AM152" s="226"/>
      <c r="AN152" s="226"/>
      <c r="AO152" s="226"/>
      <c r="AP152" s="226"/>
      <c r="AQ152" s="226"/>
      <c r="AR152" s="226"/>
      <c r="AS152" s="226"/>
      <c r="AT152" s="226"/>
      <c r="AU152" s="226"/>
      <c r="AV152" s="226"/>
      <c r="AW152" s="226"/>
      <c r="AX152" s="226"/>
      <c r="AY152" s="226"/>
      <c r="AZ152" s="226"/>
      <c r="BA152" s="226"/>
      <c r="BB152" s="226"/>
      <c r="BC152" s="226"/>
      <c r="BD152" s="226"/>
      <c r="BE152" s="226"/>
      <c r="BF152" s="226"/>
      <c r="BG152" s="226"/>
      <c r="BH152" s="226"/>
      <c r="BI152" s="226"/>
      <c r="BJ152" s="226"/>
      <c r="BK152" s="226"/>
      <c r="BL152" s="226"/>
      <c r="BM152" s="226"/>
      <c r="BN152" s="226"/>
      <c r="BO152" s="226"/>
      <c r="BP152" s="226"/>
      <c r="BQ152" s="226"/>
      <c r="BR152" s="226"/>
      <c r="BS152" s="226"/>
      <c r="BT152" s="226"/>
      <c r="BU152" s="226"/>
    </row>
    <row r="153" spans="1:73" ht="11.25" customHeight="1">
      <c r="A153" s="226"/>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6"/>
      <c r="AX153" s="226"/>
      <c r="AY153" s="226"/>
      <c r="AZ153" s="226"/>
      <c r="BA153" s="226"/>
      <c r="BB153" s="226"/>
      <c r="BC153" s="226"/>
      <c r="BD153" s="226"/>
      <c r="BE153" s="226"/>
      <c r="BF153" s="226"/>
      <c r="BG153" s="226"/>
      <c r="BH153" s="226"/>
      <c r="BI153" s="226"/>
      <c r="BJ153" s="226"/>
      <c r="BK153" s="226"/>
      <c r="BL153" s="226"/>
      <c r="BM153" s="226"/>
      <c r="BN153" s="226"/>
      <c r="BO153" s="226"/>
      <c r="BP153" s="226"/>
      <c r="BQ153" s="226"/>
      <c r="BR153" s="226"/>
      <c r="BS153" s="226"/>
      <c r="BT153" s="226"/>
      <c r="BU153" s="226"/>
    </row>
    <row r="154" spans="1:73" ht="11.25" customHeight="1">
      <c r="A154" s="226"/>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c r="AG154" s="226"/>
      <c r="AH154" s="226"/>
      <c r="AI154" s="226"/>
      <c r="AJ154" s="226"/>
      <c r="AK154" s="226"/>
      <c r="AL154" s="226"/>
      <c r="AM154" s="226"/>
      <c r="AN154" s="226"/>
      <c r="AO154" s="226"/>
      <c r="AP154" s="226"/>
      <c r="AQ154" s="226"/>
      <c r="AR154" s="226"/>
      <c r="AS154" s="226"/>
      <c r="AT154" s="226"/>
      <c r="AU154" s="226"/>
      <c r="AV154" s="226"/>
      <c r="AW154" s="226"/>
      <c r="AX154" s="226"/>
      <c r="AY154" s="226"/>
      <c r="AZ154" s="226"/>
      <c r="BA154" s="226"/>
      <c r="BB154" s="226"/>
      <c r="BC154" s="226"/>
      <c r="BD154" s="226"/>
      <c r="BE154" s="226"/>
      <c r="BF154" s="226"/>
      <c r="BG154" s="226"/>
      <c r="BH154" s="226"/>
      <c r="BI154" s="226"/>
      <c r="BJ154" s="226"/>
      <c r="BK154" s="226"/>
      <c r="BL154" s="226"/>
      <c r="BM154" s="226"/>
      <c r="BN154" s="226"/>
      <c r="BO154" s="226"/>
      <c r="BP154" s="226"/>
      <c r="BQ154" s="226"/>
      <c r="BR154" s="226"/>
      <c r="BS154" s="226"/>
      <c r="BT154" s="226"/>
      <c r="BU154" s="226"/>
    </row>
    <row r="155" spans="1:73" ht="11.25" customHeight="1">
      <c r="A155" s="226"/>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row>
    <row r="156" spans="1:73" ht="11.25" customHeight="1">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6"/>
      <c r="AN156" s="226"/>
      <c r="AO156" s="226"/>
      <c r="AP156" s="226"/>
      <c r="AQ156" s="226"/>
      <c r="AR156" s="226"/>
      <c r="AS156" s="226"/>
      <c r="AT156" s="226"/>
      <c r="AU156" s="226"/>
      <c r="AV156" s="226"/>
      <c r="AW156" s="226"/>
      <c r="AX156" s="226"/>
      <c r="AY156" s="226"/>
      <c r="AZ156" s="226"/>
      <c r="BA156" s="226"/>
      <c r="BB156" s="226"/>
      <c r="BC156" s="226"/>
      <c r="BD156" s="226"/>
      <c r="BE156" s="226"/>
      <c r="BF156" s="226"/>
      <c r="BG156" s="226"/>
      <c r="BH156" s="226"/>
      <c r="BI156" s="226"/>
      <c r="BJ156" s="226"/>
      <c r="BK156" s="226"/>
      <c r="BL156" s="226"/>
      <c r="BM156" s="226"/>
      <c r="BN156" s="226"/>
      <c r="BO156" s="226"/>
      <c r="BP156" s="226"/>
      <c r="BQ156" s="226"/>
      <c r="BR156" s="226"/>
      <c r="BS156" s="226"/>
      <c r="BT156" s="226"/>
      <c r="BU156" s="226"/>
    </row>
    <row r="157" spans="1:73" ht="11.25" customHeight="1">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c r="AL157" s="226"/>
      <c r="AM157" s="226"/>
      <c r="AN157" s="226"/>
      <c r="AO157" s="226"/>
      <c r="AP157" s="226"/>
      <c r="AQ157" s="226"/>
      <c r="AR157" s="226"/>
      <c r="AS157" s="226"/>
      <c r="AT157" s="226"/>
      <c r="AU157" s="226"/>
      <c r="AV157" s="226"/>
      <c r="AW157" s="226"/>
      <c r="AX157" s="226"/>
      <c r="AY157" s="226"/>
      <c r="AZ157" s="226"/>
      <c r="BA157" s="226"/>
      <c r="BB157" s="226"/>
      <c r="BC157" s="226"/>
      <c r="BD157" s="226"/>
      <c r="BE157" s="226"/>
      <c r="BF157" s="226"/>
      <c r="BG157" s="226"/>
      <c r="BH157" s="226"/>
      <c r="BI157" s="226"/>
      <c r="BJ157" s="226"/>
      <c r="BK157" s="226"/>
      <c r="BL157" s="226"/>
      <c r="BM157" s="226"/>
      <c r="BN157" s="226"/>
      <c r="BO157" s="226"/>
      <c r="BP157" s="226"/>
      <c r="BQ157" s="226"/>
      <c r="BR157" s="226"/>
      <c r="BS157" s="226"/>
      <c r="BT157" s="226"/>
      <c r="BU157" s="226"/>
    </row>
    <row r="158" spans="1:73" ht="11.25" customHeight="1">
      <c r="A158" s="226"/>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c r="AZ158" s="226"/>
      <c r="BA158" s="226"/>
      <c r="BB158" s="226"/>
      <c r="BC158" s="226"/>
      <c r="BD158" s="226"/>
      <c r="BE158" s="226"/>
      <c r="BF158" s="226"/>
      <c r="BG158" s="226"/>
      <c r="BH158" s="226"/>
      <c r="BI158" s="226"/>
      <c r="BJ158" s="226"/>
      <c r="BK158" s="226"/>
      <c r="BL158" s="226"/>
      <c r="BM158" s="226"/>
      <c r="BN158" s="226"/>
      <c r="BO158" s="226"/>
      <c r="BP158" s="226"/>
      <c r="BQ158" s="226"/>
      <c r="BR158" s="226"/>
      <c r="BS158" s="226"/>
      <c r="BT158" s="226"/>
      <c r="BU158" s="226"/>
    </row>
    <row r="159" spans="1:73" ht="11.25" customHeight="1">
      <c r="A159" s="226"/>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c r="AA159" s="226"/>
      <c r="AB159" s="226"/>
      <c r="AC159" s="226"/>
      <c r="AD159" s="226"/>
      <c r="AE159" s="226"/>
      <c r="AF159" s="226"/>
      <c r="AG159" s="226"/>
      <c r="AH159" s="226"/>
      <c r="AI159" s="226"/>
      <c r="AJ159" s="226"/>
      <c r="AK159" s="226"/>
      <c r="AL159" s="226"/>
      <c r="AM159" s="226"/>
      <c r="AN159" s="226"/>
      <c r="AO159" s="226"/>
      <c r="AP159" s="226"/>
      <c r="AQ159" s="226"/>
      <c r="AR159" s="226"/>
      <c r="AS159" s="226"/>
      <c r="AT159" s="226"/>
      <c r="AU159" s="226"/>
      <c r="AV159" s="226"/>
      <c r="AW159" s="226"/>
      <c r="AX159" s="226"/>
      <c r="AY159" s="226"/>
      <c r="AZ159" s="226"/>
      <c r="BA159" s="226"/>
      <c r="BB159" s="226"/>
      <c r="BC159" s="226"/>
      <c r="BD159" s="226"/>
      <c r="BE159" s="226"/>
      <c r="BF159" s="226"/>
      <c r="BG159" s="226"/>
      <c r="BH159" s="226"/>
      <c r="BI159" s="226"/>
      <c r="BJ159" s="226"/>
      <c r="BK159" s="226"/>
      <c r="BL159" s="226"/>
      <c r="BM159" s="226"/>
      <c r="BN159" s="226"/>
      <c r="BO159" s="226"/>
      <c r="BP159" s="226"/>
      <c r="BQ159" s="226"/>
      <c r="BR159" s="226"/>
      <c r="BS159" s="226"/>
      <c r="BT159" s="226"/>
      <c r="BU159" s="226"/>
    </row>
    <row r="160" spans="1:73" ht="11.25" customHeight="1">
      <c r="A160" s="226"/>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226"/>
      <c r="BE160" s="226"/>
      <c r="BF160" s="226"/>
      <c r="BG160" s="226"/>
      <c r="BH160" s="226"/>
      <c r="BI160" s="226"/>
      <c r="BJ160" s="226"/>
      <c r="BK160" s="226"/>
      <c r="BL160" s="226"/>
      <c r="BM160" s="226"/>
      <c r="BN160" s="226"/>
      <c r="BO160" s="226"/>
      <c r="BP160" s="226"/>
      <c r="BQ160" s="226"/>
      <c r="BR160" s="226"/>
      <c r="BS160" s="226"/>
      <c r="BT160" s="226"/>
      <c r="BU160" s="226"/>
    </row>
    <row r="161" spans="1:73" ht="11.25" customHeight="1">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c r="AA161" s="226"/>
      <c r="AB161" s="226"/>
      <c r="AC161" s="226"/>
      <c r="AD161" s="226"/>
      <c r="AE161" s="226"/>
      <c r="AF161" s="226"/>
      <c r="AG161" s="226"/>
      <c r="AH161" s="226"/>
      <c r="AI161" s="226"/>
      <c r="AJ161" s="226"/>
      <c r="AK161" s="226"/>
      <c r="AL161" s="226"/>
      <c r="AM161" s="226"/>
      <c r="AN161" s="226"/>
      <c r="AO161" s="226"/>
      <c r="AP161" s="226"/>
      <c r="AQ161" s="226"/>
      <c r="AR161" s="226"/>
      <c r="AS161" s="226"/>
      <c r="AT161" s="226"/>
      <c r="AU161" s="226"/>
      <c r="AV161" s="226"/>
      <c r="AW161" s="226"/>
      <c r="AX161" s="226"/>
      <c r="AY161" s="226"/>
      <c r="AZ161" s="226"/>
      <c r="BA161" s="226"/>
      <c r="BB161" s="226"/>
      <c r="BC161" s="226"/>
      <c r="BD161" s="226"/>
      <c r="BE161" s="226"/>
      <c r="BF161" s="226"/>
      <c r="BG161" s="226"/>
      <c r="BH161" s="226"/>
      <c r="BI161" s="226"/>
      <c r="BJ161" s="226"/>
      <c r="BK161" s="226"/>
      <c r="BL161" s="226"/>
      <c r="BM161" s="226"/>
      <c r="BN161" s="226"/>
      <c r="BO161" s="226"/>
      <c r="BP161" s="226"/>
      <c r="BQ161" s="226"/>
      <c r="BR161" s="226"/>
      <c r="BS161" s="226"/>
      <c r="BT161" s="226"/>
      <c r="BU161" s="226"/>
    </row>
    <row r="162" spans="1:73" ht="11.25" customHeight="1">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c r="BE162" s="226"/>
      <c r="BF162" s="226"/>
      <c r="BG162" s="226"/>
      <c r="BH162" s="226"/>
      <c r="BI162" s="226"/>
      <c r="BJ162" s="226"/>
      <c r="BK162" s="226"/>
      <c r="BL162" s="226"/>
      <c r="BM162" s="226"/>
      <c r="BN162" s="226"/>
      <c r="BO162" s="226"/>
      <c r="BP162" s="226"/>
      <c r="BQ162" s="226"/>
      <c r="BR162" s="226"/>
      <c r="BS162" s="226"/>
      <c r="BT162" s="226"/>
      <c r="BU162" s="226"/>
    </row>
    <row r="163" spans="1:73" ht="11.25" customHeight="1">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c r="AG163" s="226"/>
      <c r="AH163" s="226"/>
      <c r="AI163" s="226"/>
      <c r="AJ163" s="226"/>
      <c r="AK163" s="226"/>
      <c r="AL163" s="226"/>
      <c r="AM163" s="226"/>
      <c r="AN163" s="226"/>
      <c r="AO163" s="226"/>
      <c r="AP163" s="226"/>
      <c r="AQ163" s="226"/>
      <c r="AR163" s="226"/>
      <c r="AS163" s="226"/>
      <c r="AT163" s="226"/>
      <c r="AU163" s="226"/>
      <c r="AV163" s="226"/>
      <c r="AW163" s="226"/>
      <c r="AX163" s="226"/>
      <c r="AY163" s="226"/>
      <c r="AZ163" s="226"/>
      <c r="BA163" s="226"/>
      <c r="BB163" s="226"/>
      <c r="BC163" s="226"/>
      <c r="BD163" s="226"/>
      <c r="BE163" s="226"/>
      <c r="BF163" s="226"/>
      <c r="BG163" s="226"/>
      <c r="BH163" s="226"/>
      <c r="BI163" s="226"/>
      <c r="BJ163" s="226"/>
      <c r="BK163" s="226"/>
      <c r="BL163" s="226"/>
      <c r="BM163" s="226"/>
      <c r="BN163" s="226"/>
      <c r="BO163" s="226"/>
      <c r="BP163" s="226"/>
      <c r="BQ163" s="226"/>
      <c r="BR163" s="226"/>
      <c r="BS163" s="226"/>
      <c r="BT163" s="226"/>
      <c r="BU163" s="226"/>
    </row>
    <row r="164" spans="1:73" ht="11.25" customHeight="1">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c r="BF164" s="226"/>
      <c r="BG164" s="226"/>
      <c r="BH164" s="226"/>
      <c r="BI164" s="226"/>
      <c r="BJ164" s="226"/>
      <c r="BK164" s="226"/>
      <c r="BL164" s="226"/>
      <c r="BM164" s="226"/>
      <c r="BN164" s="226"/>
      <c r="BO164" s="226"/>
      <c r="BP164" s="226"/>
      <c r="BQ164" s="226"/>
      <c r="BR164" s="226"/>
      <c r="BS164" s="226"/>
      <c r="BT164" s="226"/>
      <c r="BU164" s="226"/>
    </row>
    <row r="165" spans="1:73" ht="11.25" customHeight="1">
      <c r="A165" s="226"/>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26"/>
      <c r="BK165" s="226"/>
      <c r="BL165" s="226"/>
      <c r="BM165" s="226"/>
      <c r="BN165" s="226"/>
      <c r="BO165" s="226"/>
      <c r="BP165" s="226"/>
      <c r="BQ165" s="226"/>
      <c r="BR165" s="226"/>
      <c r="BS165" s="226"/>
      <c r="BT165" s="226"/>
      <c r="BU165" s="226"/>
    </row>
    <row r="166" spans="1:73" ht="11.25" customHeight="1">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c r="AG166" s="226"/>
      <c r="AH166" s="226"/>
      <c r="AI166" s="226"/>
      <c r="AJ166" s="226"/>
      <c r="AK166" s="226"/>
      <c r="AL166" s="226"/>
      <c r="AM166" s="226"/>
      <c r="AN166" s="226"/>
      <c r="AO166" s="226"/>
      <c r="AP166" s="226"/>
      <c r="AQ166" s="226"/>
      <c r="AR166" s="226"/>
      <c r="AS166" s="226"/>
      <c r="AT166" s="226"/>
      <c r="AU166" s="226"/>
      <c r="AV166" s="226"/>
      <c r="AW166" s="226"/>
      <c r="AX166" s="226"/>
      <c r="AY166" s="226"/>
      <c r="AZ166" s="226"/>
      <c r="BA166" s="226"/>
      <c r="BB166" s="226"/>
      <c r="BC166" s="226"/>
      <c r="BD166" s="226"/>
      <c r="BE166" s="226"/>
      <c r="BF166" s="226"/>
      <c r="BG166" s="226"/>
      <c r="BH166" s="226"/>
      <c r="BI166" s="226"/>
      <c r="BJ166" s="226"/>
      <c r="BK166" s="226"/>
      <c r="BL166" s="226"/>
      <c r="BM166" s="226"/>
      <c r="BN166" s="226"/>
      <c r="BO166" s="226"/>
      <c r="BP166" s="226"/>
      <c r="BQ166" s="226"/>
      <c r="BR166" s="226"/>
      <c r="BS166" s="226"/>
      <c r="BT166" s="226"/>
      <c r="BU166" s="226"/>
    </row>
    <row r="167" spans="1:73" ht="11.25" customHeight="1">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c r="BF167" s="226"/>
      <c r="BG167" s="226"/>
      <c r="BH167" s="226"/>
      <c r="BI167" s="226"/>
      <c r="BJ167" s="226"/>
      <c r="BK167" s="226"/>
      <c r="BL167" s="226"/>
      <c r="BM167" s="226"/>
      <c r="BN167" s="226"/>
      <c r="BO167" s="226"/>
      <c r="BP167" s="226"/>
      <c r="BQ167" s="226"/>
      <c r="BR167" s="226"/>
      <c r="BS167" s="226"/>
      <c r="BT167" s="226"/>
      <c r="BU167" s="226"/>
    </row>
    <row r="168" spans="1:73" ht="11.25" customHeight="1">
      <c r="A168" s="226"/>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c r="BE168" s="226"/>
      <c r="BF168" s="226"/>
      <c r="BG168" s="226"/>
      <c r="BH168" s="226"/>
      <c r="BI168" s="226"/>
      <c r="BJ168" s="226"/>
      <c r="BK168" s="226"/>
      <c r="BL168" s="226"/>
      <c r="BM168" s="226"/>
      <c r="BN168" s="226"/>
      <c r="BO168" s="226"/>
      <c r="BP168" s="226"/>
      <c r="BQ168" s="226"/>
      <c r="BR168" s="226"/>
      <c r="BS168" s="226"/>
      <c r="BT168" s="226"/>
      <c r="BU168" s="226"/>
    </row>
    <row r="169" spans="1:73" ht="11.25" customHeight="1">
      <c r="A169" s="226"/>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c r="AZ169" s="226"/>
      <c r="BA169" s="226"/>
      <c r="BB169" s="226"/>
      <c r="BC169" s="226"/>
      <c r="BD169" s="226"/>
      <c r="BE169" s="226"/>
      <c r="BF169" s="226"/>
      <c r="BG169" s="226"/>
      <c r="BH169" s="226"/>
      <c r="BI169" s="226"/>
      <c r="BJ169" s="226"/>
      <c r="BK169" s="226"/>
      <c r="BL169" s="226"/>
      <c r="BM169" s="226"/>
      <c r="BN169" s="226"/>
      <c r="BO169" s="226"/>
      <c r="BP169" s="226"/>
      <c r="BQ169" s="226"/>
      <c r="BR169" s="226"/>
      <c r="BS169" s="226"/>
      <c r="BT169" s="226"/>
      <c r="BU169" s="226"/>
    </row>
    <row r="170" spans="1:73" ht="11.25" customHeight="1">
      <c r="A170" s="226"/>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c r="BE170" s="226"/>
      <c r="BF170" s="226"/>
      <c r="BG170" s="226"/>
      <c r="BH170" s="226"/>
      <c r="BI170" s="226"/>
      <c r="BJ170" s="226"/>
      <c r="BK170" s="226"/>
      <c r="BL170" s="226"/>
      <c r="BM170" s="226"/>
      <c r="BN170" s="226"/>
      <c r="BO170" s="226"/>
      <c r="BP170" s="226"/>
      <c r="BQ170" s="226"/>
      <c r="BR170" s="226"/>
      <c r="BS170" s="226"/>
      <c r="BT170" s="226"/>
      <c r="BU170" s="226"/>
    </row>
    <row r="171" spans="1:73" ht="11.25" customHeight="1">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c r="AZ171" s="226"/>
      <c r="BA171" s="226"/>
      <c r="BB171" s="226"/>
      <c r="BC171" s="226"/>
      <c r="BD171" s="226"/>
      <c r="BE171" s="226"/>
      <c r="BF171" s="226"/>
      <c r="BG171" s="226"/>
      <c r="BH171" s="226"/>
      <c r="BI171" s="226"/>
      <c r="BJ171" s="226"/>
      <c r="BK171" s="226"/>
      <c r="BL171" s="226"/>
      <c r="BM171" s="226"/>
      <c r="BN171" s="226"/>
      <c r="BO171" s="226"/>
      <c r="BP171" s="226"/>
      <c r="BQ171" s="226"/>
      <c r="BR171" s="226"/>
      <c r="BS171" s="226"/>
      <c r="BT171" s="226"/>
      <c r="BU171" s="226"/>
    </row>
    <row r="172" spans="1:73" ht="11.25" customHeight="1">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T172" s="226"/>
      <c r="BU172" s="226"/>
    </row>
    <row r="173" spans="1:73" ht="11.25" customHeight="1">
      <c r="A173" s="226"/>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T173" s="226"/>
      <c r="BU173" s="226"/>
    </row>
    <row r="174" spans="1:73" ht="11.25" customHeight="1">
      <c r="A174" s="226"/>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T174" s="226"/>
      <c r="BU174" s="226"/>
    </row>
    <row r="175" spans="1:73" ht="11.25" customHeight="1">
      <c r="A175" s="226"/>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26"/>
      <c r="BL175" s="226"/>
      <c r="BM175" s="226"/>
      <c r="BN175" s="226"/>
      <c r="BO175" s="226"/>
      <c r="BP175" s="226"/>
      <c r="BQ175" s="226"/>
      <c r="BR175" s="226"/>
      <c r="BS175" s="226"/>
      <c r="BT175" s="226"/>
      <c r="BU175" s="226"/>
    </row>
    <row r="176" spans="1:73" ht="11.25" customHeight="1">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c r="BM176" s="226"/>
      <c r="BN176" s="226"/>
      <c r="BO176" s="226"/>
      <c r="BP176" s="226"/>
      <c r="BQ176" s="226"/>
      <c r="BR176" s="226"/>
      <c r="BS176" s="226"/>
      <c r="BT176" s="226"/>
      <c r="BU176" s="226"/>
    </row>
    <row r="177" spans="1:73" ht="11.25" customHeight="1">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c r="AZ177" s="226"/>
      <c r="BA177" s="226"/>
      <c r="BB177" s="226"/>
      <c r="BC177" s="226"/>
      <c r="BD177" s="226"/>
      <c r="BE177" s="226"/>
      <c r="BF177" s="226"/>
      <c r="BG177" s="226"/>
      <c r="BH177" s="226"/>
      <c r="BI177" s="226"/>
      <c r="BJ177" s="226"/>
      <c r="BK177" s="226"/>
      <c r="BL177" s="226"/>
      <c r="BM177" s="226"/>
      <c r="BN177" s="226"/>
      <c r="BO177" s="226"/>
      <c r="BP177" s="226"/>
      <c r="BQ177" s="226"/>
      <c r="BR177" s="226"/>
      <c r="BS177" s="226"/>
      <c r="BT177" s="226"/>
      <c r="BU177" s="226"/>
    </row>
    <row r="178" spans="1:73" ht="11.25" customHeight="1">
      <c r="A178" s="226"/>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c r="AZ178" s="226"/>
      <c r="BA178" s="226"/>
      <c r="BB178" s="226"/>
      <c r="BC178" s="226"/>
      <c r="BD178" s="226"/>
      <c r="BE178" s="226"/>
      <c r="BF178" s="226"/>
      <c r="BG178" s="226"/>
      <c r="BH178" s="226"/>
      <c r="BI178" s="226"/>
      <c r="BJ178" s="226"/>
      <c r="BK178" s="226"/>
      <c r="BL178" s="226"/>
      <c r="BM178" s="226"/>
      <c r="BN178" s="226"/>
      <c r="BO178" s="226"/>
      <c r="BP178" s="226"/>
      <c r="BQ178" s="226"/>
      <c r="BR178" s="226"/>
      <c r="BS178" s="226"/>
      <c r="BT178" s="226"/>
      <c r="BU178" s="226"/>
    </row>
    <row r="179" spans="1:73" ht="11.25" customHeight="1">
      <c r="A179" s="226"/>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26"/>
      <c r="AW179" s="226"/>
      <c r="AX179" s="226"/>
      <c r="AY179" s="226"/>
      <c r="AZ179" s="226"/>
      <c r="BA179" s="226"/>
      <c r="BB179" s="226"/>
      <c r="BC179" s="226"/>
      <c r="BD179" s="226"/>
      <c r="BE179" s="226"/>
      <c r="BF179" s="226"/>
      <c r="BG179" s="226"/>
      <c r="BH179" s="226"/>
      <c r="BI179" s="226"/>
      <c r="BJ179" s="226"/>
      <c r="BK179" s="226"/>
      <c r="BL179" s="226"/>
      <c r="BM179" s="226"/>
      <c r="BN179" s="226"/>
      <c r="BO179" s="226"/>
      <c r="BP179" s="226"/>
      <c r="BQ179" s="226"/>
      <c r="BR179" s="226"/>
      <c r="BS179" s="226"/>
      <c r="BT179" s="226"/>
      <c r="BU179" s="226"/>
    </row>
    <row r="180" spans="1:73" ht="11.25" customHeight="1">
      <c r="A180" s="226"/>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c r="AA180" s="226"/>
      <c r="AB180" s="226"/>
      <c r="AC180" s="226"/>
      <c r="AD180" s="226"/>
      <c r="AE180" s="226"/>
      <c r="AF180" s="226"/>
      <c r="AG180" s="226"/>
      <c r="AH180" s="226"/>
      <c r="AI180" s="226"/>
      <c r="AJ180" s="226"/>
      <c r="AK180" s="226"/>
      <c r="AL180" s="226"/>
      <c r="AM180" s="226"/>
      <c r="AN180" s="226"/>
      <c r="AO180" s="226"/>
      <c r="AP180" s="226"/>
      <c r="AQ180" s="226"/>
      <c r="AR180" s="226"/>
      <c r="AS180" s="226"/>
      <c r="AT180" s="226"/>
      <c r="AU180" s="226"/>
      <c r="AV180" s="226"/>
      <c r="AW180" s="226"/>
      <c r="AX180" s="226"/>
      <c r="AY180" s="226"/>
      <c r="AZ180" s="226"/>
      <c r="BA180" s="226"/>
      <c r="BB180" s="226"/>
      <c r="BC180" s="226"/>
      <c r="BD180" s="226"/>
      <c r="BE180" s="226"/>
      <c r="BF180" s="226"/>
      <c r="BG180" s="226"/>
      <c r="BH180" s="226"/>
      <c r="BI180" s="226"/>
      <c r="BJ180" s="226"/>
      <c r="BK180" s="226"/>
      <c r="BL180" s="226"/>
      <c r="BM180" s="226"/>
      <c r="BN180" s="226"/>
      <c r="BO180" s="226"/>
      <c r="BP180" s="226"/>
      <c r="BQ180" s="226"/>
      <c r="BR180" s="226"/>
      <c r="BS180" s="226"/>
      <c r="BT180" s="226"/>
      <c r="BU180" s="226"/>
    </row>
    <row r="181" spans="1:73" ht="11.25" customHeight="1">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c r="AZ181" s="226"/>
      <c r="BA181" s="226"/>
      <c r="BB181" s="226"/>
      <c r="BC181" s="226"/>
      <c r="BD181" s="226"/>
      <c r="BE181" s="226"/>
      <c r="BF181" s="226"/>
      <c r="BG181" s="226"/>
      <c r="BH181" s="226"/>
      <c r="BI181" s="226"/>
      <c r="BJ181" s="226"/>
      <c r="BK181" s="226"/>
      <c r="BL181" s="226"/>
      <c r="BM181" s="226"/>
      <c r="BN181" s="226"/>
      <c r="BO181" s="226"/>
      <c r="BP181" s="226"/>
      <c r="BQ181" s="226"/>
      <c r="BR181" s="226"/>
      <c r="BS181" s="226"/>
      <c r="BT181" s="226"/>
      <c r="BU181" s="226"/>
    </row>
    <row r="182" spans="1:73" ht="11.25" customHeight="1">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26"/>
      <c r="BK182" s="226"/>
      <c r="BL182" s="226"/>
      <c r="BM182" s="226"/>
      <c r="BN182" s="226"/>
      <c r="BO182" s="226"/>
      <c r="BP182" s="226"/>
      <c r="BQ182" s="226"/>
      <c r="BR182" s="226"/>
      <c r="BS182" s="226"/>
      <c r="BT182" s="226"/>
      <c r="BU182" s="226"/>
    </row>
    <row r="183" spans="1:73" ht="11.25" customHeight="1">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6"/>
      <c r="AW183" s="226"/>
      <c r="AX183" s="226"/>
      <c r="AY183" s="226"/>
      <c r="AZ183" s="226"/>
      <c r="BA183" s="226"/>
      <c r="BB183" s="226"/>
      <c r="BC183" s="226"/>
      <c r="BD183" s="226"/>
      <c r="BE183" s="226"/>
      <c r="BF183" s="226"/>
      <c r="BG183" s="226"/>
      <c r="BH183" s="226"/>
      <c r="BI183" s="226"/>
      <c r="BJ183" s="226"/>
      <c r="BK183" s="226"/>
      <c r="BL183" s="226"/>
      <c r="BM183" s="226"/>
      <c r="BN183" s="226"/>
      <c r="BO183" s="226"/>
      <c r="BP183" s="226"/>
      <c r="BQ183" s="226"/>
      <c r="BR183" s="226"/>
      <c r="BS183" s="226"/>
      <c r="BT183" s="226"/>
      <c r="BU183" s="226"/>
    </row>
    <row r="184" spans="1:73" ht="11.25" customHeight="1">
      <c r="A184" s="226"/>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c r="BF184" s="226"/>
      <c r="BG184" s="226"/>
      <c r="BH184" s="226"/>
      <c r="BI184" s="226"/>
      <c r="BJ184" s="226"/>
      <c r="BK184" s="226"/>
      <c r="BL184" s="226"/>
      <c r="BM184" s="226"/>
      <c r="BN184" s="226"/>
      <c r="BO184" s="226"/>
      <c r="BP184" s="226"/>
      <c r="BQ184" s="226"/>
      <c r="BR184" s="226"/>
      <c r="BS184" s="226"/>
      <c r="BT184" s="226"/>
      <c r="BU184" s="226"/>
    </row>
    <row r="185" spans="1:73" ht="11.25" customHeight="1">
      <c r="A185" s="226"/>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c r="BF185" s="226"/>
      <c r="BG185" s="226"/>
      <c r="BH185" s="226"/>
      <c r="BI185" s="226"/>
      <c r="BJ185" s="226"/>
      <c r="BK185" s="226"/>
      <c r="BL185" s="226"/>
      <c r="BM185" s="226"/>
      <c r="BN185" s="226"/>
      <c r="BO185" s="226"/>
      <c r="BP185" s="226"/>
      <c r="BQ185" s="226"/>
      <c r="BR185" s="226"/>
      <c r="BS185" s="226"/>
      <c r="BT185" s="226"/>
      <c r="BU185" s="226"/>
    </row>
    <row r="186" spans="1:73" ht="11.25" customHeight="1">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26"/>
      <c r="BK186" s="226"/>
      <c r="BL186" s="226"/>
      <c r="BM186" s="226"/>
      <c r="BN186" s="226"/>
      <c r="BO186" s="226"/>
      <c r="BP186" s="226"/>
      <c r="BQ186" s="226"/>
      <c r="BR186" s="226"/>
      <c r="BS186" s="226"/>
      <c r="BT186" s="226"/>
      <c r="BU186" s="226"/>
    </row>
    <row r="187" spans="1:73" ht="11.25" customHeight="1">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c r="AG187" s="226"/>
      <c r="AH187" s="226"/>
      <c r="AI187" s="226"/>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c r="BF187" s="226"/>
      <c r="BG187" s="226"/>
      <c r="BH187" s="226"/>
      <c r="BI187" s="226"/>
      <c r="BJ187" s="226"/>
      <c r="BK187" s="226"/>
      <c r="BL187" s="226"/>
      <c r="BM187" s="226"/>
      <c r="BN187" s="226"/>
      <c r="BO187" s="226"/>
      <c r="BP187" s="226"/>
      <c r="BQ187" s="226"/>
      <c r="BR187" s="226"/>
      <c r="BS187" s="226"/>
      <c r="BT187" s="226"/>
      <c r="BU187" s="226"/>
    </row>
    <row r="188" spans="1:73" ht="11.25" customHeight="1">
      <c r="A188" s="226"/>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226"/>
      <c r="BL188" s="226"/>
      <c r="BM188" s="226"/>
      <c r="BN188" s="226"/>
      <c r="BO188" s="226"/>
      <c r="BP188" s="226"/>
      <c r="BQ188" s="226"/>
      <c r="BR188" s="226"/>
      <c r="BS188" s="226"/>
      <c r="BT188" s="226"/>
      <c r="BU188" s="226"/>
    </row>
    <row r="189" spans="1:73" ht="11.25" customHeight="1">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c r="BF189" s="226"/>
      <c r="BG189" s="226"/>
      <c r="BH189" s="226"/>
      <c r="BI189" s="226"/>
      <c r="BJ189" s="226"/>
      <c r="BK189" s="226"/>
      <c r="BL189" s="226"/>
      <c r="BM189" s="226"/>
      <c r="BN189" s="226"/>
      <c r="BO189" s="226"/>
      <c r="BP189" s="226"/>
      <c r="BQ189" s="226"/>
      <c r="BR189" s="226"/>
      <c r="BS189" s="226"/>
      <c r="BT189" s="226"/>
      <c r="BU189" s="226"/>
    </row>
    <row r="190" spans="1:73" ht="11.25" customHeight="1">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c r="BK190" s="226"/>
      <c r="BL190" s="226"/>
      <c r="BM190" s="226"/>
      <c r="BN190" s="226"/>
      <c r="BO190" s="226"/>
      <c r="BP190" s="226"/>
      <c r="BQ190" s="226"/>
      <c r="BR190" s="226"/>
      <c r="BS190" s="226"/>
      <c r="BT190" s="226"/>
      <c r="BU190" s="226"/>
    </row>
    <row r="191" spans="1:73" ht="11.25" customHeight="1">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c r="BF191" s="226"/>
      <c r="BG191" s="226"/>
      <c r="BH191" s="226"/>
      <c r="BI191" s="226"/>
      <c r="BJ191" s="226"/>
      <c r="BK191" s="226"/>
      <c r="BL191" s="226"/>
      <c r="BM191" s="226"/>
      <c r="BN191" s="226"/>
      <c r="BO191" s="226"/>
      <c r="BP191" s="226"/>
      <c r="BQ191" s="226"/>
      <c r="BR191" s="226"/>
      <c r="BS191" s="226"/>
      <c r="BT191" s="226"/>
      <c r="BU191" s="226"/>
    </row>
    <row r="192" spans="1:73" ht="11.25" customHeight="1">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c r="BF192" s="226"/>
      <c r="BG192" s="226"/>
      <c r="BH192" s="226"/>
      <c r="BI192" s="226"/>
      <c r="BJ192" s="226"/>
      <c r="BK192" s="226"/>
      <c r="BL192" s="226"/>
      <c r="BM192" s="226"/>
      <c r="BN192" s="226"/>
      <c r="BO192" s="226"/>
      <c r="BP192" s="226"/>
      <c r="BQ192" s="226"/>
      <c r="BR192" s="226"/>
      <c r="BS192" s="226"/>
      <c r="BT192" s="226"/>
      <c r="BU192" s="226"/>
    </row>
    <row r="193" spans="1:73" ht="11.25" customHeight="1">
      <c r="A193" s="226"/>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c r="AA193" s="226"/>
      <c r="AB193" s="226"/>
      <c r="AC193" s="226"/>
      <c r="AD193" s="226"/>
      <c r="AE193" s="226"/>
      <c r="AF193" s="226"/>
      <c r="AG193" s="226"/>
      <c r="AH193" s="226"/>
      <c r="AI193" s="226"/>
      <c r="AJ193" s="226"/>
      <c r="AK193" s="226"/>
      <c r="AL193" s="226"/>
      <c r="AM193" s="226"/>
      <c r="AN193" s="226"/>
      <c r="AO193" s="226"/>
      <c r="AP193" s="226"/>
      <c r="AQ193" s="226"/>
      <c r="AR193" s="226"/>
      <c r="AS193" s="226"/>
      <c r="AT193" s="226"/>
      <c r="AU193" s="226"/>
      <c r="AV193" s="226"/>
      <c r="AW193" s="226"/>
      <c r="AX193" s="226"/>
      <c r="AY193" s="226"/>
      <c r="AZ193" s="226"/>
      <c r="BA193" s="226"/>
      <c r="BB193" s="226"/>
      <c r="BC193" s="226"/>
      <c r="BD193" s="226"/>
      <c r="BE193" s="226"/>
      <c r="BF193" s="226"/>
      <c r="BG193" s="226"/>
      <c r="BH193" s="226"/>
      <c r="BI193" s="226"/>
      <c r="BJ193" s="226"/>
      <c r="BK193" s="226"/>
      <c r="BL193" s="226"/>
      <c r="BM193" s="226"/>
      <c r="BN193" s="226"/>
      <c r="BO193" s="226"/>
      <c r="BP193" s="226"/>
      <c r="BQ193" s="226"/>
      <c r="BR193" s="226"/>
      <c r="BS193" s="226"/>
      <c r="BT193" s="226"/>
      <c r="BU193" s="226"/>
    </row>
    <row r="194" spans="1:73" ht="11.25" customHeight="1">
      <c r="A194" s="22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c r="BE194" s="226"/>
      <c r="BF194" s="226"/>
      <c r="BG194" s="226"/>
      <c r="BH194" s="226"/>
      <c r="BI194" s="226"/>
      <c r="BJ194" s="226"/>
      <c r="BK194" s="226"/>
      <c r="BL194" s="226"/>
      <c r="BM194" s="226"/>
      <c r="BN194" s="226"/>
      <c r="BO194" s="226"/>
      <c r="BP194" s="226"/>
      <c r="BQ194" s="226"/>
      <c r="BR194" s="226"/>
      <c r="BS194" s="226"/>
      <c r="BT194" s="226"/>
      <c r="BU194" s="226"/>
    </row>
    <row r="195" spans="1:73" ht="11.25" customHeight="1">
      <c r="A195" s="226"/>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c r="AA195" s="226"/>
      <c r="AB195" s="226"/>
      <c r="AC195" s="226"/>
      <c r="AD195" s="226"/>
      <c r="AE195" s="226"/>
      <c r="AF195" s="226"/>
      <c r="AG195" s="226"/>
      <c r="AH195" s="226"/>
      <c r="AI195" s="226"/>
      <c r="AJ195" s="226"/>
      <c r="AK195" s="226"/>
      <c r="AL195" s="226"/>
      <c r="AM195" s="226"/>
      <c r="AN195" s="226"/>
      <c r="AO195" s="226"/>
      <c r="AP195" s="226"/>
      <c r="AQ195" s="226"/>
      <c r="AR195" s="226"/>
      <c r="AS195" s="226"/>
      <c r="AT195" s="226"/>
      <c r="AU195" s="226"/>
      <c r="AV195" s="226"/>
      <c r="AW195" s="226"/>
      <c r="AX195" s="226"/>
      <c r="AY195" s="226"/>
      <c r="AZ195" s="226"/>
      <c r="BA195" s="226"/>
      <c r="BB195" s="226"/>
      <c r="BC195" s="226"/>
      <c r="BD195" s="226"/>
      <c r="BE195" s="226"/>
      <c r="BF195" s="226"/>
      <c r="BG195" s="226"/>
      <c r="BH195" s="226"/>
      <c r="BI195" s="226"/>
      <c r="BJ195" s="226"/>
      <c r="BK195" s="226"/>
      <c r="BL195" s="226"/>
      <c r="BM195" s="226"/>
      <c r="BN195" s="226"/>
      <c r="BO195" s="226"/>
      <c r="BP195" s="226"/>
      <c r="BQ195" s="226"/>
      <c r="BR195" s="226"/>
      <c r="BS195" s="226"/>
      <c r="BT195" s="226"/>
      <c r="BU195" s="226"/>
    </row>
    <row r="196" spans="1:73" ht="11.25" customHeight="1">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c r="AA196" s="226"/>
      <c r="AB196" s="226"/>
      <c r="AC196" s="226"/>
      <c r="AD196" s="226"/>
      <c r="AE196" s="226"/>
      <c r="AF196" s="226"/>
      <c r="AG196" s="226"/>
      <c r="AH196" s="226"/>
      <c r="AI196" s="226"/>
      <c r="AJ196" s="226"/>
      <c r="AK196" s="226"/>
      <c r="AL196" s="226"/>
      <c r="AM196" s="226"/>
      <c r="AN196" s="226"/>
      <c r="AO196" s="226"/>
      <c r="AP196" s="226"/>
      <c r="AQ196" s="226"/>
      <c r="AR196" s="226"/>
      <c r="AS196" s="226"/>
      <c r="AT196" s="226"/>
      <c r="AU196" s="226"/>
      <c r="AV196" s="226"/>
      <c r="AW196" s="226"/>
      <c r="AX196" s="226"/>
      <c r="AY196" s="226"/>
      <c r="AZ196" s="226"/>
      <c r="BA196" s="226"/>
      <c r="BB196" s="226"/>
      <c r="BC196" s="226"/>
      <c r="BD196" s="226"/>
      <c r="BE196" s="226"/>
      <c r="BF196" s="226"/>
      <c r="BG196" s="226"/>
      <c r="BH196" s="226"/>
      <c r="BI196" s="226"/>
      <c r="BJ196" s="226"/>
      <c r="BK196" s="226"/>
      <c r="BL196" s="226"/>
      <c r="BM196" s="226"/>
      <c r="BN196" s="226"/>
      <c r="BO196" s="226"/>
      <c r="BP196" s="226"/>
      <c r="BQ196" s="226"/>
      <c r="BR196" s="226"/>
      <c r="BS196" s="226"/>
      <c r="BT196" s="226"/>
      <c r="BU196" s="226"/>
    </row>
    <row r="197" spans="1:73" ht="11.25" customHeight="1">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c r="AA197" s="226"/>
      <c r="AB197" s="226"/>
      <c r="AC197" s="226"/>
      <c r="AD197" s="226"/>
      <c r="AE197" s="226"/>
      <c r="AF197" s="226"/>
      <c r="AG197" s="226"/>
      <c r="AH197" s="226"/>
      <c r="AI197" s="226"/>
      <c r="AJ197" s="226"/>
      <c r="AK197" s="226"/>
      <c r="AL197" s="226"/>
      <c r="AM197" s="226"/>
      <c r="AN197" s="226"/>
      <c r="AO197" s="226"/>
      <c r="AP197" s="226"/>
      <c r="AQ197" s="226"/>
      <c r="AR197" s="226"/>
      <c r="AS197" s="226"/>
      <c r="AT197" s="226"/>
      <c r="AU197" s="226"/>
      <c r="AV197" s="226"/>
      <c r="AW197" s="226"/>
      <c r="AX197" s="226"/>
      <c r="AY197" s="226"/>
      <c r="AZ197" s="226"/>
      <c r="BA197" s="226"/>
      <c r="BB197" s="226"/>
      <c r="BC197" s="226"/>
      <c r="BD197" s="226"/>
      <c r="BE197" s="226"/>
      <c r="BF197" s="226"/>
      <c r="BG197" s="226"/>
      <c r="BH197" s="226"/>
      <c r="BI197" s="226"/>
      <c r="BJ197" s="226"/>
      <c r="BK197" s="226"/>
      <c r="BL197" s="226"/>
      <c r="BM197" s="226"/>
      <c r="BN197" s="226"/>
      <c r="BO197" s="226"/>
      <c r="BP197" s="226"/>
      <c r="BQ197" s="226"/>
      <c r="BR197" s="226"/>
      <c r="BS197" s="226"/>
      <c r="BT197" s="226"/>
      <c r="BU197" s="226"/>
    </row>
    <row r="198" spans="1:73" ht="11.25" customHeight="1">
      <c r="A198" s="226"/>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26"/>
      <c r="BK198" s="226"/>
      <c r="BL198" s="226"/>
      <c r="BM198" s="226"/>
      <c r="BN198" s="226"/>
      <c r="BO198" s="226"/>
      <c r="BP198" s="226"/>
      <c r="BQ198" s="226"/>
      <c r="BR198" s="226"/>
      <c r="BS198" s="226"/>
      <c r="BT198" s="226"/>
      <c r="BU198" s="226"/>
    </row>
    <row r="199" spans="1:73" ht="11.25" customHeight="1">
      <c r="A199" s="226"/>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c r="AA199" s="226"/>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6"/>
      <c r="BC199" s="226"/>
      <c r="BD199" s="226"/>
      <c r="BE199" s="226"/>
      <c r="BF199" s="226"/>
      <c r="BG199" s="226"/>
      <c r="BH199" s="226"/>
      <c r="BI199" s="226"/>
      <c r="BJ199" s="226"/>
      <c r="BK199" s="226"/>
      <c r="BL199" s="226"/>
      <c r="BM199" s="226"/>
      <c r="BN199" s="226"/>
      <c r="BO199" s="226"/>
      <c r="BP199" s="226"/>
      <c r="BQ199" s="226"/>
      <c r="BR199" s="226"/>
      <c r="BS199" s="226"/>
      <c r="BT199" s="226"/>
      <c r="BU199" s="226"/>
    </row>
    <row r="200" spans="1:73" ht="11.25" customHeight="1">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c r="AA200" s="226"/>
      <c r="AB200" s="226"/>
      <c r="AC200" s="226"/>
      <c r="AD200" s="226"/>
      <c r="AE200" s="226"/>
      <c r="AF200" s="226"/>
      <c r="AG200" s="226"/>
      <c r="AH200" s="226"/>
      <c r="AI200" s="226"/>
      <c r="AJ200" s="226"/>
      <c r="AK200" s="226"/>
      <c r="AL200" s="226"/>
      <c r="AM200" s="226"/>
      <c r="AN200" s="226"/>
      <c r="AO200" s="226"/>
      <c r="AP200" s="226"/>
      <c r="AQ200" s="226"/>
      <c r="AR200" s="226"/>
      <c r="AS200" s="226"/>
      <c r="AT200" s="226"/>
      <c r="AU200" s="226"/>
      <c r="AV200" s="226"/>
      <c r="AW200" s="226"/>
      <c r="AX200" s="226"/>
      <c r="AY200" s="226"/>
      <c r="AZ200" s="226"/>
      <c r="BA200" s="226"/>
      <c r="BB200" s="226"/>
      <c r="BC200" s="226"/>
      <c r="BD200" s="226"/>
      <c r="BE200" s="226"/>
      <c r="BF200" s="226"/>
      <c r="BG200" s="226"/>
      <c r="BH200" s="226"/>
      <c r="BI200" s="226"/>
      <c r="BJ200" s="226"/>
      <c r="BK200" s="226"/>
      <c r="BL200" s="226"/>
      <c r="BM200" s="226"/>
      <c r="BN200" s="226"/>
      <c r="BO200" s="226"/>
      <c r="BP200" s="226"/>
      <c r="BQ200" s="226"/>
      <c r="BR200" s="226"/>
      <c r="BS200" s="226"/>
      <c r="BT200" s="226"/>
      <c r="BU200" s="226"/>
    </row>
    <row r="201" spans="1:73" ht="11.25" customHeight="1">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c r="BF201" s="226"/>
      <c r="BG201" s="226"/>
      <c r="BH201" s="226"/>
      <c r="BI201" s="226"/>
      <c r="BJ201" s="226"/>
      <c r="BK201" s="226"/>
      <c r="BL201" s="226"/>
      <c r="BM201" s="226"/>
      <c r="BN201" s="226"/>
      <c r="BO201" s="226"/>
      <c r="BP201" s="226"/>
      <c r="BQ201" s="226"/>
      <c r="BR201" s="226"/>
      <c r="BS201" s="226"/>
      <c r="BT201" s="226"/>
      <c r="BU201" s="226"/>
    </row>
    <row r="202" spans="1:73" ht="11.25" customHeight="1">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c r="AS202" s="226"/>
      <c r="AT202" s="226"/>
      <c r="AU202" s="226"/>
      <c r="AV202" s="226"/>
      <c r="AW202" s="226"/>
      <c r="AX202" s="226"/>
      <c r="AY202" s="226"/>
      <c r="AZ202" s="226"/>
      <c r="BA202" s="226"/>
      <c r="BB202" s="226"/>
      <c r="BC202" s="226"/>
      <c r="BD202" s="226"/>
      <c r="BE202" s="226"/>
      <c r="BF202" s="226"/>
      <c r="BG202" s="226"/>
      <c r="BH202" s="226"/>
      <c r="BI202" s="226"/>
      <c r="BJ202" s="226"/>
      <c r="BK202" s="226"/>
      <c r="BL202" s="226"/>
      <c r="BM202" s="226"/>
      <c r="BN202" s="226"/>
      <c r="BO202" s="226"/>
      <c r="BP202" s="226"/>
      <c r="BQ202" s="226"/>
      <c r="BR202" s="226"/>
      <c r="BS202" s="226"/>
      <c r="BT202" s="226"/>
      <c r="BU202" s="226"/>
    </row>
    <row r="203" spans="1:73" ht="11.25" customHeight="1">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c r="AS203" s="226"/>
      <c r="AT203" s="226"/>
      <c r="AU203" s="226"/>
      <c r="AV203" s="226"/>
      <c r="AW203" s="226"/>
      <c r="AX203" s="226"/>
      <c r="AY203" s="226"/>
      <c r="AZ203" s="226"/>
      <c r="BA203" s="226"/>
      <c r="BB203" s="226"/>
      <c r="BC203" s="226"/>
      <c r="BD203" s="226"/>
      <c r="BE203" s="226"/>
      <c r="BF203" s="226"/>
      <c r="BG203" s="226"/>
      <c r="BH203" s="226"/>
      <c r="BI203" s="226"/>
      <c r="BJ203" s="226"/>
      <c r="BK203" s="226"/>
      <c r="BL203" s="226"/>
      <c r="BM203" s="226"/>
      <c r="BN203" s="226"/>
      <c r="BO203" s="226"/>
      <c r="BP203" s="226"/>
      <c r="BQ203" s="226"/>
      <c r="BR203" s="226"/>
      <c r="BS203" s="226"/>
      <c r="BT203" s="226"/>
      <c r="BU203" s="226"/>
    </row>
    <row r="204" spans="1:73" ht="11.25" customHeight="1">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26"/>
      <c r="BD204" s="226"/>
      <c r="BE204" s="226"/>
      <c r="BF204" s="226"/>
      <c r="BG204" s="226"/>
      <c r="BH204" s="226"/>
      <c r="BI204" s="226"/>
      <c r="BJ204" s="226"/>
      <c r="BK204" s="226"/>
      <c r="BL204" s="226"/>
      <c r="BM204" s="226"/>
      <c r="BN204" s="226"/>
      <c r="BO204" s="226"/>
      <c r="BP204" s="226"/>
      <c r="BQ204" s="226"/>
      <c r="BR204" s="226"/>
      <c r="BS204" s="226"/>
      <c r="BT204" s="226"/>
      <c r="BU204" s="226"/>
    </row>
    <row r="205" spans="1:73" ht="11.25" customHeight="1">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c r="BF205" s="226"/>
      <c r="BG205" s="226"/>
      <c r="BH205" s="226"/>
      <c r="BI205" s="226"/>
      <c r="BJ205" s="226"/>
      <c r="BK205" s="226"/>
      <c r="BL205" s="226"/>
      <c r="BM205" s="226"/>
      <c r="BN205" s="226"/>
      <c r="BO205" s="226"/>
      <c r="BP205" s="226"/>
      <c r="BQ205" s="226"/>
      <c r="BR205" s="226"/>
      <c r="BS205" s="226"/>
      <c r="BT205" s="226"/>
      <c r="BU205" s="226"/>
    </row>
    <row r="206" spans="1:73" ht="11.25" customHeight="1">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c r="AS206" s="226"/>
      <c r="AT206" s="226"/>
      <c r="AU206" s="226"/>
      <c r="AV206" s="226"/>
      <c r="AW206" s="226"/>
      <c r="AX206" s="226"/>
      <c r="AY206" s="226"/>
      <c r="AZ206" s="226"/>
      <c r="BA206" s="226"/>
      <c r="BB206" s="226"/>
      <c r="BC206" s="226"/>
      <c r="BD206" s="226"/>
      <c r="BE206" s="226"/>
      <c r="BF206" s="226"/>
      <c r="BG206" s="226"/>
      <c r="BH206" s="226"/>
      <c r="BI206" s="226"/>
      <c r="BJ206" s="226"/>
      <c r="BK206" s="226"/>
      <c r="BL206" s="226"/>
      <c r="BM206" s="226"/>
      <c r="BN206" s="226"/>
      <c r="BO206" s="226"/>
      <c r="BP206" s="226"/>
      <c r="BQ206" s="226"/>
      <c r="BR206" s="226"/>
      <c r="BS206" s="226"/>
      <c r="BT206" s="226"/>
      <c r="BU206" s="226"/>
    </row>
    <row r="207" spans="1:73" ht="11.25" customHeight="1">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c r="AS207" s="226"/>
      <c r="AT207" s="226"/>
      <c r="AU207" s="226"/>
      <c r="AV207" s="226"/>
      <c r="AW207" s="226"/>
      <c r="AX207" s="226"/>
      <c r="AY207" s="226"/>
      <c r="AZ207" s="226"/>
      <c r="BA207" s="226"/>
      <c r="BB207" s="226"/>
      <c r="BC207" s="226"/>
      <c r="BD207" s="226"/>
      <c r="BE207" s="226"/>
      <c r="BF207" s="226"/>
      <c r="BG207" s="226"/>
      <c r="BH207" s="226"/>
      <c r="BI207" s="226"/>
      <c r="BJ207" s="226"/>
      <c r="BK207" s="226"/>
      <c r="BL207" s="226"/>
      <c r="BM207" s="226"/>
      <c r="BN207" s="226"/>
      <c r="BO207" s="226"/>
      <c r="BP207" s="226"/>
      <c r="BQ207" s="226"/>
      <c r="BR207" s="226"/>
      <c r="BS207" s="226"/>
      <c r="BT207" s="226"/>
      <c r="BU207" s="226"/>
    </row>
    <row r="208" spans="1:73" ht="11.25" customHeight="1">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6"/>
      <c r="BH208" s="226"/>
      <c r="BI208" s="226"/>
      <c r="BJ208" s="226"/>
      <c r="BK208" s="226"/>
      <c r="BL208" s="226"/>
      <c r="BM208" s="226"/>
      <c r="BN208" s="226"/>
      <c r="BO208" s="226"/>
      <c r="BP208" s="226"/>
      <c r="BQ208" s="226"/>
      <c r="BR208" s="226"/>
      <c r="BS208" s="226"/>
      <c r="BT208" s="226"/>
      <c r="BU208" s="226"/>
    </row>
    <row r="209" spans="1:73" ht="11.25" customHeight="1">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c r="BE209" s="226"/>
      <c r="BF209" s="226"/>
      <c r="BG209" s="226"/>
      <c r="BH209" s="226"/>
      <c r="BI209" s="226"/>
      <c r="BJ209" s="226"/>
      <c r="BK209" s="226"/>
      <c r="BL209" s="226"/>
      <c r="BM209" s="226"/>
      <c r="BN209" s="226"/>
      <c r="BO209" s="226"/>
      <c r="BP209" s="226"/>
      <c r="BQ209" s="226"/>
      <c r="BR209" s="226"/>
      <c r="BS209" s="226"/>
      <c r="BT209" s="226"/>
      <c r="BU209" s="226"/>
    </row>
    <row r="210" spans="1:73" ht="11.25" customHeight="1">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26"/>
      <c r="BL210" s="226"/>
      <c r="BM210" s="226"/>
      <c r="BN210" s="226"/>
      <c r="BO210" s="226"/>
      <c r="BP210" s="226"/>
      <c r="BQ210" s="226"/>
      <c r="BR210" s="226"/>
      <c r="BS210" s="226"/>
      <c r="BT210" s="226"/>
      <c r="BU210" s="226"/>
    </row>
    <row r="211" spans="1:73" ht="11.25" customHeight="1">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c r="AS211" s="226"/>
      <c r="AT211" s="226"/>
      <c r="AU211" s="226"/>
      <c r="AV211" s="226"/>
      <c r="AW211" s="226"/>
      <c r="AX211" s="226"/>
      <c r="AY211" s="226"/>
      <c r="AZ211" s="226"/>
      <c r="BA211" s="226"/>
      <c r="BB211" s="226"/>
      <c r="BC211" s="226"/>
      <c r="BD211" s="226"/>
      <c r="BE211" s="226"/>
      <c r="BF211" s="226"/>
      <c r="BG211" s="226"/>
      <c r="BH211" s="226"/>
      <c r="BI211" s="226"/>
      <c r="BJ211" s="226"/>
      <c r="BK211" s="226"/>
      <c r="BL211" s="226"/>
      <c r="BM211" s="226"/>
      <c r="BN211" s="226"/>
      <c r="BO211" s="226"/>
      <c r="BP211" s="226"/>
      <c r="BQ211" s="226"/>
      <c r="BR211" s="226"/>
      <c r="BS211" s="226"/>
      <c r="BT211" s="226"/>
      <c r="BU211" s="226"/>
    </row>
    <row r="212" spans="1:73" ht="11.25" customHeight="1">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226"/>
      <c r="BE212" s="226"/>
      <c r="BF212" s="226"/>
      <c r="BG212" s="226"/>
      <c r="BH212" s="226"/>
      <c r="BI212" s="226"/>
      <c r="BJ212" s="226"/>
      <c r="BK212" s="226"/>
      <c r="BL212" s="226"/>
      <c r="BM212" s="226"/>
      <c r="BN212" s="226"/>
      <c r="BO212" s="226"/>
      <c r="BP212" s="226"/>
      <c r="BQ212" s="226"/>
      <c r="BR212" s="226"/>
      <c r="BS212" s="226"/>
      <c r="BT212" s="226"/>
      <c r="BU212" s="226"/>
    </row>
    <row r="213" spans="1:73" ht="11.25" customHeight="1">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c r="AS213" s="226"/>
      <c r="AT213" s="226"/>
      <c r="AU213" s="226"/>
      <c r="AV213" s="226"/>
      <c r="AW213" s="226"/>
      <c r="AX213" s="226"/>
      <c r="AY213" s="226"/>
      <c r="AZ213" s="226"/>
      <c r="BA213" s="226"/>
      <c r="BB213" s="226"/>
      <c r="BC213" s="226"/>
      <c r="BD213" s="226"/>
      <c r="BE213" s="226"/>
      <c r="BF213" s="226"/>
      <c r="BG213" s="226"/>
      <c r="BH213" s="226"/>
      <c r="BI213" s="226"/>
      <c r="BJ213" s="226"/>
      <c r="BK213" s="226"/>
      <c r="BL213" s="226"/>
      <c r="BM213" s="226"/>
      <c r="BN213" s="226"/>
      <c r="BO213" s="226"/>
      <c r="BP213" s="226"/>
      <c r="BQ213" s="226"/>
      <c r="BR213" s="226"/>
      <c r="BS213" s="226"/>
      <c r="BT213" s="226"/>
      <c r="BU213" s="226"/>
    </row>
    <row r="214" spans="1:73" ht="11.25" customHeight="1">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c r="AS214" s="226"/>
      <c r="AT214" s="226"/>
      <c r="AU214" s="226"/>
      <c r="AV214" s="226"/>
      <c r="AW214" s="226"/>
      <c r="AX214" s="226"/>
      <c r="AY214" s="226"/>
      <c r="AZ214" s="226"/>
      <c r="BA214" s="226"/>
      <c r="BB214" s="226"/>
      <c r="BC214" s="226"/>
      <c r="BD214" s="226"/>
      <c r="BE214" s="226"/>
      <c r="BF214" s="226"/>
      <c r="BG214" s="226"/>
      <c r="BH214" s="226"/>
      <c r="BI214" s="226"/>
      <c r="BJ214" s="226"/>
      <c r="BK214" s="226"/>
      <c r="BL214" s="226"/>
      <c r="BM214" s="226"/>
      <c r="BN214" s="226"/>
      <c r="BO214" s="226"/>
      <c r="BP214" s="226"/>
      <c r="BQ214" s="226"/>
      <c r="BR214" s="226"/>
      <c r="BS214" s="226"/>
      <c r="BT214" s="226"/>
      <c r="BU214" s="226"/>
    </row>
    <row r="215" spans="1:73" ht="11.25" customHeight="1">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c r="BA215" s="226"/>
      <c r="BB215" s="226"/>
      <c r="BC215" s="226"/>
      <c r="BD215" s="226"/>
      <c r="BE215" s="226"/>
      <c r="BF215" s="226"/>
      <c r="BG215" s="226"/>
      <c r="BH215" s="226"/>
      <c r="BI215" s="226"/>
      <c r="BJ215" s="226"/>
      <c r="BK215" s="226"/>
      <c r="BL215" s="226"/>
      <c r="BM215" s="226"/>
      <c r="BN215" s="226"/>
      <c r="BO215" s="226"/>
      <c r="BP215" s="226"/>
      <c r="BQ215" s="226"/>
      <c r="BR215" s="226"/>
      <c r="BS215" s="226"/>
      <c r="BT215" s="226"/>
      <c r="BU215" s="226"/>
    </row>
    <row r="216" spans="1:73" ht="11.25" customHeight="1">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c r="BF216" s="226"/>
      <c r="BG216" s="226"/>
      <c r="BH216" s="226"/>
      <c r="BI216" s="226"/>
      <c r="BJ216" s="226"/>
      <c r="BK216" s="226"/>
      <c r="BL216" s="226"/>
      <c r="BM216" s="226"/>
      <c r="BN216" s="226"/>
      <c r="BO216" s="226"/>
      <c r="BP216" s="226"/>
      <c r="BQ216" s="226"/>
      <c r="BR216" s="226"/>
      <c r="BS216" s="226"/>
      <c r="BT216" s="226"/>
      <c r="BU216" s="226"/>
    </row>
    <row r="217" spans="1:73" ht="11.25" customHeight="1">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c r="AS217" s="226"/>
      <c r="AT217" s="226"/>
      <c r="AU217" s="226"/>
      <c r="AV217" s="226"/>
      <c r="AW217" s="226"/>
      <c r="AX217" s="226"/>
      <c r="AY217" s="226"/>
      <c r="AZ217" s="226"/>
      <c r="BA217" s="226"/>
      <c r="BB217" s="226"/>
      <c r="BC217" s="226"/>
      <c r="BD217" s="226"/>
      <c r="BE217" s="226"/>
      <c r="BF217" s="226"/>
      <c r="BG217" s="226"/>
      <c r="BH217" s="226"/>
      <c r="BI217" s="226"/>
      <c r="BJ217" s="226"/>
      <c r="BK217" s="226"/>
      <c r="BL217" s="226"/>
      <c r="BM217" s="226"/>
      <c r="BN217" s="226"/>
      <c r="BO217" s="226"/>
      <c r="BP217" s="226"/>
      <c r="BQ217" s="226"/>
      <c r="BR217" s="226"/>
      <c r="BS217" s="226"/>
      <c r="BT217" s="226"/>
      <c r="BU217" s="226"/>
    </row>
    <row r="218" spans="1:73" ht="11.25" customHeight="1">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c r="BE218" s="226"/>
      <c r="BF218" s="226"/>
      <c r="BG218" s="226"/>
      <c r="BH218" s="226"/>
      <c r="BI218" s="226"/>
      <c r="BJ218" s="226"/>
      <c r="BK218" s="226"/>
      <c r="BL218" s="226"/>
      <c r="BM218" s="226"/>
      <c r="BN218" s="226"/>
      <c r="BO218" s="226"/>
      <c r="BP218" s="226"/>
      <c r="BQ218" s="226"/>
      <c r="BR218" s="226"/>
      <c r="BS218" s="226"/>
      <c r="BT218" s="226"/>
      <c r="BU218" s="226"/>
    </row>
    <row r="219" spans="1:73" ht="11.25" customHeight="1">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c r="AS219" s="226"/>
      <c r="AT219" s="226"/>
      <c r="AU219" s="226"/>
      <c r="AV219" s="226"/>
      <c r="AW219" s="226"/>
      <c r="AX219" s="226"/>
      <c r="AY219" s="226"/>
      <c r="AZ219" s="226"/>
      <c r="BA219" s="226"/>
      <c r="BB219" s="226"/>
      <c r="BC219" s="226"/>
      <c r="BD219" s="226"/>
      <c r="BE219" s="226"/>
      <c r="BF219" s="226"/>
      <c r="BG219" s="226"/>
      <c r="BH219" s="226"/>
      <c r="BI219" s="226"/>
      <c r="BJ219" s="226"/>
      <c r="BK219" s="226"/>
      <c r="BL219" s="226"/>
      <c r="BM219" s="226"/>
      <c r="BN219" s="226"/>
      <c r="BO219" s="226"/>
      <c r="BP219" s="226"/>
      <c r="BQ219" s="226"/>
      <c r="BR219" s="226"/>
      <c r="BS219" s="226"/>
      <c r="BT219" s="226"/>
      <c r="BU219" s="226"/>
    </row>
    <row r="220" spans="1:73" ht="11.25" customHeight="1">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AV220" s="226"/>
      <c r="AW220" s="226"/>
      <c r="AX220" s="226"/>
      <c r="AY220" s="226"/>
      <c r="AZ220" s="226"/>
      <c r="BA220" s="226"/>
      <c r="BB220" s="226"/>
      <c r="BC220" s="226"/>
      <c r="BD220" s="226"/>
      <c r="BE220" s="226"/>
      <c r="BF220" s="226"/>
      <c r="BG220" s="226"/>
      <c r="BH220" s="226"/>
      <c r="BI220" s="226"/>
      <c r="BJ220" s="226"/>
      <c r="BK220" s="226"/>
      <c r="BL220" s="226"/>
      <c r="BM220" s="226"/>
      <c r="BN220" s="226"/>
      <c r="BO220" s="226"/>
      <c r="BP220" s="226"/>
      <c r="BQ220" s="226"/>
      <c r="BR220" s="226"/>
      <c r="BS220" s="226"/>
      <c r="BT220" s="226"/>
      <c r="BU220" s="226"/>
    </row>
    <row r="221" spans="1:73" ht="11.25" customHeight="1">
      <c r="A221" s="22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AV221" s="226"/>
      <c r="AW221" s="226"/>
      <c r="AX221" s="226"/>
      <c r="AY221" s="226"/>
      <c r="AZ221" s="226"/>
      <c r="BA221" s="226"/>
      <c r="BB221" s="226"/>
      <c r="BC221" s="226"/>
      <c r="BD221" s="226"/>
      <c r="BE221" s="226"/>
      <c r="BF221" s="226"/>
      <c r="BG221" s="226"/>
      <c r="BH221" s="226"/>
      <c r="BI221" s="226"/>
      <c r="BJ221" s="226"/>
      <c r="BK221" s="226"/>
      <c r="BL221" s="226"/>
      <c r="BM221" s="226"/>
      <c r="BN221" s="226"/>
      <c r="BO221" s="226"/>
      <c r="BP221" s="226"/>
      <c r="BQ221" s="226"/>
      <c r="BR221" s="226"/>
      <c r="BS221" s="226"/>
      <c r="BT221" s="226"/>
      <c r="BU221" s="226"/>
    </row>
    <row r="222" spans="1:73" ht="11.25" customHeight="1">
      <c r="A222" s="226"/>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c r="AS222" s="226"/>
      <c r="AT222" s="226"/>
      <c r="AU222" s="226"/>
      <c r="AV222" s="226"/>
      <c r="AW222" s="226"/>
      <c r="AX222" s="226"/>
      <c r="AY222" s="226"/>
      <c r="AZ222" s="226"/>
      <c r="BA222" s="226"/>
      <c r="BB222" s="226"/>
      <c r="BC222" s="226"/>
      <c r="BD222" s="226"/>
      <c r="BE222" s="226"/>
      <c r="BF222" s="226"/>
      <c r="BG222" s="226"/>
      <c r="BH222" s="226"/>
      <c r="BI222" s="226"/>
      <c r="BJ222" s="226"/>
      <c r="BK222" s="226"/>
      <c r="BL222" s="226"/>
      <c r="BM222" s="226"/>
      <c r="BN222" s="226"/>
      <c r="BO222" s="226"/>
      <c r="BP222" s="226"/>
      <c r="BQ222" s="226"/>
      <c r="BR222" s="226"/>
      <c r="BS222" s="226"/>
      <c r="BT222" s="226"/>
      <c r="BU222" s="226"/>
    </row>
    <row r="223" spans="1:73" ht="11.25" customHeight="1">
      <c r="A223" s="226"/>
      <c r="B223" s="226"/>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c r="AS223" s="226"/>
      <c r="AT223" s="226"/>
      <c r="AU223" s="226"/>
      <c r="AV223" s="226"/>
      <c r="AW223" s="226"/>
      <c r="AX223" s="226"/>
      <c r="AY223" s="226"/>
      <c r="AZ223" s="226"/>
      <c r="BA223" s="226"/>
      <c r="BB223" s="226"/>
      <c r="BC223" s="226"/>
      <c r="BD223" s="226"/>
      <c r="BE223" s="226"/>
      <c r="BF223" s="226"/>
      <c r="BG223" s="226"/>
      <c r="BH223" s="226"/>
      <c r="BI223" s="226"/>
      <c r="BJ223" s="226"/>
      <c r="BK223" s="226"/>
      <c r="BL223" s="226"/>
      <c r="BM223" s="226"/>
      <c r="BN223" s="226"/>
      <c r="BO223" s="226"/>
      <c r="BP223" s="226"/>
      <c r="BQ223" s="226"/>
      <c r="BR223" s="226"/>
      <c r="BS223" s="226"/>
      <c r="BT223" s="226"/>
      <c r="BU223" s="226"/>
    </row>
    <row r="224" spans="1:73" ht="11.25" customHeight="1">
      <c r="A224" s="226"/>
      <c r="B224" s="226"/>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c r="AS224" s="226"/>
      <c r="AT224" s="226"/>
      <c r="AU224" s="226"/>
      <c r="AV224" s="226"/>
      <c r="AW224" s="226"/>
      <c r="AX224" s="226"/>
      <c r="AY224" s="226"/>
      <c r="AZ224" s="226"/>
      <c r="BA224" s="226"/>
      <c r="BB224" s="226"/>
      <c r="BC224" s="226"/>
      <c r="BD224" s="226"/>
      <c r="BE224" s="226"/>
      <c r="BF224" s="226"/>
      <c r="BG224" s="226"/>
      <c r="BH224" s="226"/>
      <c r="BI224" s="226"/>
      <c r="BJ224" s="226"/>
      <c r="BK224" s="226"/>
      <c r="BL224" s="226"/>
      <c r="BM224" s="226"/>
      <c r="BN224" s="226"/>
      <c r="BO224" s="226"/>
      <c r="BP224" s="226"/>
      <c r="BQ224" s="226"/>
      <c r="BR224" s="226"/>
      <c r="BS224" s="226"/>
      <c r="BT224" s="226"/>
      <c r="BU224" s="226"/>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P6:S6"/>
    <mergeCell ref="T6:W6"/>
    <mergeCell ref="X6:AA6"/>
    <mergeCell ref="AB6:AE6"/>
    <mergeCell ref="AF6:AI6"/>
    <mergeCell ref="BI6:BL6"/>
    <mergeCell ref="BM6:BP6"/>
    <mergeCell ref="A2:BU2"/>
    <mergeCell ref="A3:BU3"/>
    <mergeCell ref="A4:BU4"/>
    <mergeCell ref="B6:C6"/>
    <mergeCell ref="D6:I6"/>
    <mergeCell ref="J6:O6"/>
    <mergeCell ref="BQ6:BT6"/>
    <mergeCell ref="AJ6:AM6"/>
    <mergeCell ref="AN6:AR6"/>
    <mergeCell ref="AS6:AX6"/>
    <mergeCell ref="AY6:BD6"/>
    <mergeCell ref="BE6:BH6"/>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9CC00"/>
  </sheetPr>
  <dimension ref="A1:AZ1000"/>
  <sheetViews>
    <sheetView showGridLines="0" workbookViewId="0">
      <pane xSplit="1" ySplit="8" topLeftCell="B9" activePane="bottomRight" state="frozen"/>
      <selection activeCell="E1" sqref="E1"/>
      <selection pane="topRight" activeCell="E1" sqref="E1"/>
      <selection pane="bottomLeft" activeCell="E1" sqref="E1"/>
      <selection pane="bottomRight" activeCell="E1" sqref="E1"/>
    </sheetView>
  </sheetViews>
  <sheetFormatPr defaultColWidth="14.44140625" defaultRowHeight="15" customHeight="1"/>
  <cols>
    <col min="1" max="1" width="16.21875" customWidth="1"/>
    <col min="2" max="5" width="5.21875" customWidth="1"/>
    <col min="6" max="6" width="6.44140625" customWidth="1"/>
    <col min="7" max="7" width="6.21875" customWidth="1"/>
    <col min="8" max="8" width="6.44140625" customWidth="1"/>
    <col min="9" max="13" width="5.21875" customWidth="1"/>
    <col min="14" max="14" width="5.77734375" customWidth="1"/>
    <col min="15" max="17" width="5.21875" customWidth="1"/>
    <col min="18" max="51" width="4.44140625" customWidth="1"/>
    <col min="52" max="52" width="4.77734375" customWidth="1"/>
  </cols>
  <sheetData>
    <row r="1" spans="1:52" ht="15" customHeight="1">
      <c r="A1" s="553" t="s">
        <v>452</v>
      </c>
      <c r="B1" s="549"/>
      <c r="C1" s="549"/>
      <c r="D1" s="549"/>
      <c r="E1" s="549"/>
      <c r="F1" s="549"/>
      <c r="G1" s="554" t="s">
        <v>573</v>
      </c>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c r="AX1" s="549"/>
      <c r="AY1" s="549"/>
      <c r="AZ1" s="549"/>
    </row>
    <row r="2" spans="1:52" ht="15" customHeight="1">
      <c r="A2" s="582" t="s">
        <v>332</v>
      </c>
      <c r="B2" s="561"/>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row>
    <row r="3" spans="1:52" ht="15" customHeight="1">
      <c r="A3" s="582" t="s">
        <v>445</v>
      </c>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H3" s="561"/>
      <c r="AI3" s="561"/>
      <c r="AJ3" s="561"/>
      <c r="AK3" s="561"/>
      <c r="AL3" s="561"/>
      <c r="AM3" s="561"/>
      <c r="AN3" s="561"/>
      <c r="AO3" s="561"/>
      <c r="AP3" s="561"/>
      <c r="AQ3" s="561"/>
      <c r="AR3" s="561"/>
      <c r="AS3" s="561"/>
      <c r="AT3" s="561"/>
      <c r="AU3" s="561"/>
      <c r="AV3" s="561"/>
      <c r="AW3" s="561"/>
      <c r="AX3" s="561"/>
      <c r="AY3" s="561"/>
      <c r="AZ3" s="561"/>
    </row>
    <row r="4" spans="1:52" ht="15" customHeight="1">
      <c r="A4" s="582" t="s">
        <v>78</v>
      </c>
      <c r="B4" s="561"/>
      <c r="C4" s="561"/>
      <c r="D4" s="561"/>
      <c r="E4" s="561"/>
      <c r="F4" s="561"/>
      <c r="G4" s="561"/>
      <c r="H4" s="561"/>
      <c r="I4" s="561"/>
      <c r="J4" s="561"/>
      <c r="K4" s="561"/>
      <c r="L4" s="561"/>
      <c r="M4" s="561"/>
      <c r="N4" s="561"/>
      <c r="O4" s="561"/>
      <c r="P4" s="561"/>
      <c r="Q4" s="561"/>
      <c r="R4" s="561"/>
      <c r="S4" s="561"/>
      <c r="T4" s="561"/>
      <c r="U4" s="561"/>
      <c r="V4" s="561"/>
      <c r="W4" s="561"/>
      <c r="X4" s="561"/>
      <c r="Y4" s="561"/>
      <c r="Z4" s="561"/>
      <c r="AA4" s="561"/>
      <c r="AB4" s="561"/>
      <c r="AC4" s="561"/>
      <c r="AD4" s="561"/>
      <c r="AE4" s="561"/>
      <c r="AF4" s="561"/>
      <c r="AG4" s="561"/>
      <c r="AH4" s="561"/>
      <c r="AI4" s="561"/>
      <c r="AJ4" s="561"/>
      <c r="AK4" s="561"/>
      <c r="AL4" s="561"/>
      <c r="AM4" s="561"/>
      <c r="AN4" s="561"/>
      <c r="AO4" s="561"/>
      <c r="AP4" s="561"/>
      <c r="AQ4" s="561"/>
      <c r="AR4" s="561"/>
      <c r="AS4" s="561"/>
      <c r="AT4" s="561"/>
      <c r="AU4" s="561"/>
      <c r="AV4" s="561"/>
      <c r="AW4" s="561"/>
      <c r="AX4" s="561"/>
      <c r="AY4" s="561"/>
      <c r="AZ4" s="561"/>
    </row>
    <row r="5" spans="1:52" ht="11.25" customHeight="1">
      <c r="A5" s="226"/>
      <c r="B5" s="226"/>
      <c r="C5" s="226"/>
      <c r="D5" s="226"/>
      <c r="E5" s="226">
        <v>5</v>
      </c>
      <c r="F5" s="226"/>
      <c r="G5" s="226"/>
      <c r="H5" s="226"/>
      <c r="I5" s="226">
        <v>3</v>
      </c>
      <c r="J5" s="226"/>
      <c r="K5" s="226"/>
      <c r="L5" s="226"/>
      <c r="M5" s="226">
        <v>1</v>
      </c>
      <c r="N5" s="226"/>
      <c r="O5" s="226"/>
      <c r="P5" s="226"/>
      <c r="Q5" s="226">
        <v>5</v>
      </c>
      <c r="R5" s="226"/>
      <c r="S5" s="226"/>
      <c r="T5" s="226"/>
      <c r="U5" s="226">
        <v>3</v>
      </c>
      <c r="V5" s="226"/>
      <c r="W5" s="226"/>
      <c r="X5" s="226"/>
      <c r="Y5" s="226">
        <v>1</v>
      </c>
      <c r="Z5" s="226"/>
      <c r="AA5" s="226"/>
      <c r="AB5" s="226"/>
      <c r="AC5" s="226">
        <v>0</v>
      </c>
      <c r="AD5" s="226"/>
      <c r="AE5" s="226"/>
      <c r="AF5" s="226"/>
      <c r="AG5" s="226">
        <v>1</v>
      </c>
      <c r="AH5" s="226"/>
      <c r="AI5" s="226"/>
      <c r="AJ5" s="226"/>
      <c r="AK5" s="226">
        <v>1</v>
      </c>
      <c r="AL5" s="226"/>
      <c r="AM5" s="226"/>
      <c r="AN5" s="226"/>
      <c r="AO5" s="226">
        <v>2</v>
      </c>
      <c r="AP5" s="226"/>
      <c r="AQ5" s="226"/>
      <c r="AR5" s="226"/>
      <c r="AS5" s="226">
        <v>0</v>
      </c>
      <c r="AT5" s="226"/>
      <c r="AU5" s="226"/>
      <c r="AV5" s="226">
        <v>0</v>
      </c>
      <c r="AW5" s="226"/>
      <c r="AX5" s="226">
        <v>0</v>
      </c>
      <c r="AY5" s="226">
        <v>0</v>
      </c>
      <c r="AZ5" s="226"/>
    </row>
    <row r="6" spans="1:52" ht="11.25" customHeight="1">
      <c r="A6" s="392" t="s">
        <v>333</v>
      </c>
      <c r="B6" s="581" t="s">
        <v>334</v>
      </c>
      <c r="C6" s="572"/>
      <c r="D6" s="572"/>
      <c r="E6" s="573"/>
      <c r="F6" s="581" t="s">
        <v>335</v>
      </c>
      <c r="G6" s="572"/>
      <c r="H6" s="572"/>
      <c r="I6" s="573"/>
      <c r="J6" s="581" t="s">
        <v>336</v>
      </c>
      <c r="K6" s="572"/>
      <c r="L6" s="572"/>
      <c r="M6" s="573"/>
      <c r="N6" s="581" t="s">
        <v>337</v>
      </c>
      <c r="O6" s="572"/>
      <c r="P6" s="572"/>
      <c r="Q6" s="573"/>
      <c r="R6" s="581" t="s">
        <v>338</v>
      </c>
      <c r="S6" s="572"/>
      <c r="T6" s="572"/>
      <c r="U6" s="573"/>
      <c r="V6" s="581" t="s">
        <v>339</v>
      </c>
      <c r="W6" s="572"/>
      <c r="X6" s="572"/>
      <c r="Y6" s="573"/>
      <c r="Z6" s="581" t="s">
        <v>340</v>
      </c>
      <c r="AA6" s="572"/>
      <c r="AB6" s="572"/>
      <c r="AC6" s="573"/>
      <c r="AD6" s="581" t="s">
        <v>300</v>
      </c>
      <c r="AE6" s="572"/>
      <c r="AF6" s="572"/>
      <c r="AG6" s="573"/>
      <c r="AH6" s="581" t="s">
        <v>298</v>
      </c>
      <c r="AI6" s="572"/>
      <c r="AJ6" s="572"/>
      <c r="AK6" s="573"/>
      <c r="AL6" s="581" t="s">
        <v>341</v>
      </c>
      <c r="AM6" s="572"/>
      <c r="AN6" s="572"/>
      <c r="AO6" s="573"/>
      <c r="AP6" s="581" t="s">
        <v>299</v>
      </c>
      <c r="AQ6" s="572"/>
      <c r="AR6" s="572"/>
      <c r="AS6" s="573"/>
      <c r="AT6" s="581" t="s">
        <v>342</v>
      </c>
      <c r="AU6" s="572"/>
      <c r="AV6" s="573"/>
      <c r="AW6" s="581" t="s">
        <v>343</v>
      </c>
      <c r="AX6" s="573"/>
      <c r="AY6" s="411" t="s">
        <v>344</v>
      </c>
      <c r="AZ6" s="392" t="s">
        <v>183</v>
      </c>
    </row>
    <row r="7" spans="1:52" ht="11.25" customHeight="1">
      <c r="A7" s="393" t="s">
        <v>268</v>
      </c>
      <c r="B7" s="394" t="s">
        <v>347</v>
      </c>
      <c r="C7" s="396" t="s">
        <v>348</v>
      </c>
      <c r="D7" s="396" t="s">
        <v>349</v>
      </c>
      <c r="E7" s="395" t="s">
        <v>350</v>
      </c>
      <c r="F7" s="394" t="s">
        <v>351</v>
      </c>
      <c r="G7" s="396" t="s">
        <v>352</v>
      </c>
      <c r="H7" s="396" t="s">
        <v>353</v>
      </c>
      <c r="I7" s="395" t="s">
        <v>354</v>
      </c>
      <c r="J7" s="394" t="s">
        <v>355</v>
      </c>
      <c r="K7" s="396" t="s">
        <v>356</v>
      </c>
      <c r="L7" s="396" t="s">
        <v>357</v>
      </c>
      <c r="M7" s="395" t="s">
        <v>358</v>
      </c>
      <c r="N7" s="394">
        <v>1000</v>
      </c>
      <c r="O7" s="396">
        <v>1015</v>
      </c>
      <c r="P7" s="396">
        <v>1030</v>
      </c>
      <c r="Q7" s="395" t="s">
        <v>395</v>
      </c>
      <c r="R7" s="394">
        <v>1100</v>
      </c>
      <c r="S7" s="396">
        <v>1115</v>
      </c>
      <c r="T7" s="396">
        <v>1130</v>
      </c>
      <c r="U7" s="395" t="s">
        <v>398</v>
      </c>
      <c r="V7" s="394">
        <v>1200</v>
      </c>
      <c r="W7" s="396">
        <v>1215</v>
      </c>
      <c r="X7" s="396">
        <v>1230</v>
      </c>
      <c r="Y7" s="395" t="s">
        <v>401</v>
      </c>
      <c r="Z7" s="394">
        <v>1300</v>
      </c>
      <c r="AA7" s="396">
        <v>1315</v>
      </c>
      <c r="AB7" s="396">
        <v>1330</v>
      </c>
      <c r="AC7" s="395" t="s">
        <v>404</v>
      </c>
      <c r="AD7" s="394">
        <v>1400</v>
      </c>
      <c r="AE7" s="396">
        <v>1415</v>
      </c>
      <c r="AF7" s="396">
        <v>1430</v>
      </c>
      <c r="AG7" s="395" t="s">
        <v>407</v>
      </c>
      <c r="AH7" s="394">
        <v>1500</v>
      </c>
      <c r="AI7" s="396">
        <v>1515</v>
      </c>
      <c r="AJ7" s="396" t="s">
        <v>365</v>
      </c>
      <c r="AK7" s="395" t="s">
        <v>366</v>
      </c>
      <c r="AL7" s="394" t="s">
        <v>367</v>
      </c>
      <c r="AM7" s="396" t="s">
        <v>368</v>
      </c>
      <c r="AN7" s="396" t="s">
        <v>369</v>
      </c>
      <c r="AO7" s="395" t="s">
        <v>370</v>
      </c>
      <c r="AP7" s="394">
        <v>1700</v>
      </c>
      <c r="AQ7" s="396">
        <v>1715</v>
      </c>
      <c r="AR7" s="396">
        <v>1730</v>
      </c>
      <c r="AS7" s="395" t="s">
        <v>411</v>
      </c>
      <c r="AT7" s="394">
        <v>1800</v>
      </c>
      <c r="AU7" s="396">
        <v>1815</v>
      </c>
      <c r="AV7" s="395" t="s">
        <v>375</v>
      </c>
      <c r="AW7" s="394" t="s">
        <v>376</v>
      </c>
      <c r="AX7" s="395" t="s">
        <v>377</v>
      </c>
      <c r="AY7" s="395" t="s">
        <v>378</v>
      </c>
      <c r="AZ7" s="393"/>
    </row>
    <row r="8" spans="1:52" ht="15.75" customHeight="1">
      <c r="A8" s="397" t="s">
        <v>380</v>
      </c>
      <c r="B8" s="398"/>
      <c r="C8" s="398"/>
      <c r="D8" s="398"/>
      <c r="E8" s="398"/>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8"/>
      <c r="AN8" s="398"/>
      <c r="AO8" s="398"/>
      <c r="AP8" s="398"/>
      <c r="AQ8" s="398"/>
      <c r="AR8" s="398"/>
      <c r="AS8" s="398"/>
      <c r="AT8" s="398"/>
      <c r="AU8" s="398"/>
      <c r="AV8" s="398"/>
      <c r="AW8" s="398"/>
      <c r="AX8" s="398"/>
      <c r="AY8" s="398"/>
      <c r="AZ8" s="399"/>
    </row>
    <row r="9" spans="1:52" ht="11.25" customHeight="1">
      <c r="A9" s="227" t="s">
        <v>453</v>
      </c>
      <c r="B9" s="555"/>
      <c r="C9" s="226"/>
      <c r="D9" s="226"/>
      <c r="E9" s="400"/>
      <c r="F9" s="228"/>
      <c r="G9" s="226"/>
      <c r="H9" s="226"/>
      <c r="I9" s="400"/>
      <c r="J9" s="228"/>
      <c r="K9" s="226"/>
      <c r="L9" s="226"/>
      <c r="M9" s="400"/>
      <c r="N9" s="228"/>
      <c r="O9" s="226"/>
      <c r="P9" s="226"/>
      <c r="Q9" s="400"/>
      <c r="R9" s="228"/>
      <c r="S9" s="226"/>
      <c r="T9" s="226"/>
      <c r="U9" s="400"/>
      <c r="V9" s="228"/>
      <c r="W9" s="226"/>
      <c r="X9" s="226"/>
      <c r="Y9" s="400"/>
      <c r="Z9" s="228"/>
      <c r="AA9" s="226"/>
      <c r="AB9" s="226"/>
      <c r="AC9" s="400"/>
      <c r="AD9" s="228"/>
      <c r="AE9" s="226"/>
      <c r="AF9" s="226"/>
      <c r="AG9" s="400"/>
      <c r="AH9" s="228"/>
      <c r="AI9" s="226"/>
      <c r="AJ9" s="226"/>
      <c r="AK9" s="400"/>
      <c r="AL9" s="228"/>
      <c r="AM9" s="226"/>
      <c r="AN9" s="226"/>
      <c r="AO9" s="400"/>
      <c r="AP9" s="228"/>
      <c r="AQ9" s="226"/>
      <c r="AR9" s="226"/>
      <c r="AS9" s="400"/>
      <c r="AT9" s="228"/>
      <c r="AU9" s="226"/>
      <c r="AV9" s="400"/>
      <c r="AW9" s="228"/>
      <c r="AX9" s="400"/>
      <c r="AY9" s="400"/>
      <c r="AZ9" s="227">
        <f t="shared" ref="AZ9:AZ15" si="0">SUM(B9:AY9)</f>
        <v>0</v>
      </c>
    </row>
    <row r="10" spans="1:52" ht="11.25" customHeight="1">
      <c r="A10" s="402" t="s">
        <v>454</v>
      </c>
      <c r="B10" s="402"/>
      <c r="C10" s="404"/>
      <c r="D10" s="404"/>
      <c r="E10" s="403"/>
      <c r="F10" s="402"/>
      <c r="G10" s="404"/>
      <c r="H10" s="404"/>
      <c r="I10" s="403"/>
      <c r="J10" s="402"/>
      <c r="K10" s="404"/>
      <c r="L10" s="404"/>
      <c r="M10" s="403"/>
      <c r="N10" s="402"/>
      <c r="O10" s="404"/>
      <c r="P10" s="404"/>
      <c r="Q10" s="403"/>
      <c r="R10" s="402"/>
      <c r="S10" s="404"/>
      <c r="T10" s="404"/>
      <c r="U10" s="403"/>
      <c r="V10" s="402"/>
      <c r="W10" s="404"/>
      <c r="X10" s="404"/>
      <c r="Y10" s="403"/>
      <c r="Z10" s="402"/>
      <c r="AA10" s="404"/>
      <c r="AB10" s="404"/>
      <c r="AC10" s="403"/>
      <c r="AD10" s="402"/>
      <c r="AE10" s="404"/>
      <c r="AF10" s="404"/>
      <c r="AG10" s="403"/>
      <c r="AH10" s="402"/>
      <c r="AI10" s="404"/>
      <c r="AJ10" s="404"/>
      <c r="AK10" s="403"/>
      <c r="AL10" s="402"/>
      <c r="AM10" s="404"/>
      <c r="AN10" s="404"/>
      <c r="AO10" s="403"/>
      <c r="AP10" s="402"/>
      <c r="AQ10" s="404"/>
      <c r="AR10" s="404"/>
      <c r="AS10" s="403"/>
      <c r="AT10" s="402"/>
      <c r="AU10" s="404"/>
      <c r="AV10" s="403"/>
      <c r="AW10" s="402"/>
      <c r="AX10" s="403"/>
      <c r="AY10" s="403"/>
      <c r="AZ10" s="401">
        <f t="shared" si="0"/>
        <v>0</v>
      </c>
    </row>
    <row r="11" spans="1:52" ht="11.25" customHeight="1">
      <c r="A11" s="405" t="s">
        <v>455</v>
      </c>
      <c r="B11" s="406"/>
      <c r="C11" s="408"/>
      <c r="D11" s="408"/>
      <c r="E11" s="407">
        <f>SUM(B9:E10)</f>
        <v>0</v>
      </c>
      <c r="F11" s="406"/>
      <c r="G11" s="408"/>
      <c r="H11" s="408"/>
      <c r="I11" s="407">
        <f>SUM(F9:I10)</f>
        <v>0</v>
      </c>
      <c r="J11" s="406"/>
      <c r="K11" s="408"/>
      <c r="L11" s="408"/>
      <c r="M11" s="407">
        <f>SUM(J9:M10)</f>
        <v>0</v>
      </c>
      <c r="N11" s="406"/>
      <c r="O11" s="408"/>
      <c r="P11" s="408"/>
      <c r="Q11" s="407">
        <f>SUM(N9:Q10)</f>
        <v>0</v>
      </c>
      <c r="R11" s="406"/>
      <c r="S11" s="408"/>
      <c r="T11" s="408"/>
      <c r="U11" s="407">
        <f>SUM(R9:U10)</f>
        <v>0</v>
      </c>
      <c r="V11" s="406"/>
      <c r="W11" s="408"/>
      <c r="X11" s="408"/>
      <c r="Y11" s="407">
        <f>SUM(V9:Y10)</f>
        <v>0</v>
      </c>
      <c r="Z11" s="406"/>
      <c r="AA11" s="408"/>
      <c r="AB11" s="408"/>
      <c r="AC11" s="407">
        <f>SUM(Z9:AC10)</f>
        <v>0</v>
      </c>
      <c r="AD11" s="406"/>
      <c r="AE11" s="408"/>
      <c r="AF11" s="408"/>
      <c r="AG11" s="407">
        <f>SUM(AD9:AG10)</f>
        <v>0</v>
      </c>
      <c r="AH11" s="406"/>
      <c r="AI11" s="408"/>
      <c r="AJ11" s="408"/>
      <c r="AK11" s="407">
        <f>SUM(AH9:AK10)</f>
        <v>0</v>
      </c>
      <c r="AL11" s="406"/>
      <c r="AM11" s="408"/>
      <c r="AN11" s="408"/>
      <c r="AO11" s="407">
        <f>SUM(AL9:AO10)</f>
        <v>0</v>
      </c>
      <c r="AP11" s="406"/>
      <c r="AQ11" s="408"/>
      <c r="AR11" s="408"/>
      <c r="AS11" s="407">
        <f>SUM(AP9:AS10)</f>
        <v>0</v>
      </c>
      <c r="AT11" s="406"/>
      <c r="AU11" s="408"/>
      <c r="AV11" s="407">
        <f>SUM(AT9:AV10)</f>
        <v>0</v>
      </c>
      <c r="AW11" s="406"/>
      <c r="AX11" s="407">
        <f>SUM(AW9:AX10)</f>
        <v>0</v>
      </c>
      <c r="AY11" s="407">
        <f>SUM(AY9:AY10)</f>
        <v>0</v>
      </c>
      <c r="AZ11" s="405">
        <f t="shared" si="0"/>
        <v>0</v>
      </c>
    </row>
    <row r="12" spans="1:52" ht="11.25" customHeight="1">
      <c r="A12" s="227" t="s">
        <v>453</v>
      </c>
      <c r="B12" s="228"/>
      <c r="C12" s="226"/>
      <c r="D12" s="226"/>
      <c r="E12" s="400"/>
      <c r="F12" s="228"/>
      <c r="G12" s="226"/>
      <c r="H12" s="226"/>
      <c r="I12" s="400"/>
      <c r="J12" s="228"/>
      <c r="K12" s="226"/>
      <c r="L12" s="226"/>
      <c r="M12" s="400"/>
      <c r="N12" s="228"/>
      <c r="O12" s="226"/>
      <c r="P12" s="226"/>
      <c r="Q12" s="400"/>
      <c r="R12" s="228"/>
      <c r="S12" s="226"/>
      <c r="T12" s="226"/>
      <c r="U12" s="400"/>
      <c r="V12" s="228"/>
      <c r="W12" s="226"/>
      <c r="X12" s="226"/>
      <c r="Y12" s="400"/>
      <c r="Z12" s="228"/>
      <c r="AA12" s="226"/>
      <c r="AB12" s="226"/>
      <c r="AC12" s="400"/>
      <c r="AD12" s="228"/>
      <c r="AE12" s="226"/>
      <c r="AF12" s="226"/>
      <c r="AG12" s="400"/>
      <c r="AH12" s="228"/>
      <c r="AI12" s="226"/>
      <c r="AJ12" s="226"/>
      <c r="AK12" s="400"/>
      <c r="AL12" s="228"/>
      <c r="AM12" s="226"/>
      <c r="AN12" s="226"/>
      <c r="AO12" s="400"/>
      <c r="AP12" s="228"/>
      <c r="AQ12" s="226"/>
      <c r="AR12" s="226"/>
      <c r="AS12" s="400"/>
      <c r="AT12" s="228"/>
      <c r="AU12" s="226"/>
      <c r="AV12" s="400"/>
      <c r="AW12" s="228"/>
      <c r="AX12" s="400"/>
      <c r="AY12" s="400"/>
      <c r="AZ12" s="227">
        <f t="shared" si="0"/>
        <v>0</v>
      </c>
    </row>
    <row r="13" spans="1:52" ht="11.25" customHeight="1">
      <c r="A13" s="402" t="s">
        <v>454</v>
      </c>
      <c r="B13" s="402"/>
      <c r="C13" s="404"/>
      <c r="D13" s="404"/>
      <c r="E13" s="403"/>
      <c r="F13" s="402"/>
      <c r="G13" s="404"/>
      <c r="H13" s="404"/>
      <c r="I13" s="403"/>
      <c r="J13" s="402"/>
      <c r="K13" s="404"/>
      <c r="L13" s="404"/>
      <c r="M13" s="403"/>
      <c r="N13" s="402"/>
      <c r="O13" s="404"/>
      <c r="P13" s="404"/>
      <c r="Q13" s="403"/>
      <c r="R13" s="402"/>
      <c r="S13" s="404"/>
      <c r="T13" s="404"/>
      <c r="U13" s="403"/>
      <c r="V13" s="402"/>
      <c r="W13" s="404"/>
      <c r="X13" s="404"/>
      <c r="Y13" s="403"/>
      <c r="Z13" s="402"/>
      <c r="AA13" s="404"/>
      <c r="AB13" s="404"/>
      <c r="AC13" s="403"/>
      <c r="AD13" s="402"/>
      <c r="AE13" s="404"/>
      <c r="AF13" s="404"/>
      <c r="AG13" s="403"/>
      <c r="AH13" s="402"/>
      <c r="AI13" s="404"/>
      <c r="AJ13" s="404"/>
      <c r="AK13" s="403"/>
      <c r="AL13" s="402"/>
      <c r="AM13" s="404"/>
      <c r="AN13" s="404"/>
      <c r="AO13" s="403"/>
      <c r="AP13" s="402"/>
      <c r="AQ13" s="404"/>
      <c r="AR13" s="404"/>
      <c r="AS13" s="403"/>
      <c r="AT13" s="402"/>
      <c r="AU13" s="404"/>
      <c r="AV13" s="403"/>
      <c r="AW13" s="402"/>
      <c r="AX13" s="403"/>
      <c r="AY13" s="403"/>
      <c r="AZ13" s="401">
        <f t="shared" si="0"/>
        <v>0</v>
      </c>
    </row>
    <row r="14" spans="1:52" ht="11.25" customHeight="1">
      <c r="A14" s="405" t="s">
        <v>456</v>
      </c>
      <c r="B14" s="406"/>
      <c r="C14" s="408"/>
      <c r="D14" s="408"/>
      <c r="E14" s="407">
        <f>SUM(B12:E13)</f>
        <v>0</v>
      </c>
      <c r="F14" s="406"/>
      <c r="G14" s="408"/>
      <c r="H14" s="408"/>
      <c r="I14" s="407">
        <f>SUM(F12:I13)</f>
        <v>0</v>
      </c>
      <c r="J14" s="406"/>
      <c r="K14" s="408"/>
      <c r="L14" s="408"/>
      <c r="M14" s="407">
        <f>SUM(J12:M13)</f>
        <v>0</v>
      </c>
      <c r="N14" s="406"/>
      <c r="O14" s="408"/>
      <c r="P14" s="408"/>
      <c r="Q14" s="407">
        <f>SUM(N12:Q13)</f>
        <v>0</v>
      </c>
      <c r="R14" s="406"/>
      <c r="S14" s="408"/>
      <c r="T14" s="408"/>
      <c r="U14" s="407">
        <f>SUM(R12:U13)</f>
        <v>0</v>
      </c>
      <c r="V14" s="406"/>
      <c r="W14" s="408"/>
      <c r="X14" s="408"/>
      <c r="Y14" s="407">
        <f>SUM(V12:Y13)</f>
        <v>0</v>
      </c>
      <c r="Z14" s="406"/>
      <c r="AA14" s="408"/>
      <c r="AB14" s="408"/>
      <c r="AC14" s="407">
        <f>SUM(Z12:AC13)</f>
        <v>0</v>
      </c>
      <c r="AD14" s="406"/>
      <c r="AE14" s="408"/>
      <c r="AF14" s="408"/>
      <c r="AG14" s="407">
        <f>SUM(AD12:AG13)</f>
        <v>0</v>
      </c>
      <c r="AH14" s="406"/>
      <c r="AI14" s="408"/>
      <c r="AJ14" s="408"/>
      <c r="AK14" s="407">
        <f>SUM(AH12:AK13)</f>
        <v>0</v>
      </c>
      <c r="AL14" s="406"/>
      <c r="AM14" s="408"/>
      <c r="AN14" s="408"/>
      <c r="AO14" s="407">
        <f>SUM(AL12:AO13)</f>
        <v>0</v>
      </c>
      <c r="AP14" s="406"/>
      <c r="AQ14" s="408"/>
      <c r="AR14" s="408"/>
      <c r="AS14" s="407">
        <f>SUM(AP12:AS13)</f>
        <v>0</v>
      </c>
      <c r="AT14" s="406"/>
      <c r="AU14" s="408"/>
      <c r="AV14" s="407">
        <f>SUM(AT12:AV13)</f>
        <v>0</v>
      </c>
      <c r="AW14" s="406"/>
      <c r="AX14" s="407">
        <f>SUM(AW12:AX13)</f>
        <v>0</v>
      </c>
      <c r="AY14" s="407">
        <f>SUM(AY12:AY13)</f>
        <v>0</v>
      </c>
      <c r="AZ14" s="405">
        <f t="shared" si="0"/>
        <v>0</v>
      </c>
    </row>
    <row r="15" spans="1:52" ht="11.25" customHeight="1">
      <c r="A15" s="405" t="s">
        <v>183</v>
      </c>
      <c r="B15" s="406"/>
      <c r="C15" s="408"/>
      <c r="D15" s="408"/>
      <c r="E15" s="407">
        <f>SUM(E11,E14)</f>
        <v>0</v>
      </c>
      <c r="F15" s="406"/>
      <c r="G15" s="408"/>
      <c r="H15" s="408"/>
      <c r="I15" s="407">
        <f>SUM(I11,I14)</f>
        <v>0</v>
      </c>
      <c r="J15" s="406"/>
      <c r="K15" s="408"/>
      <c r="L15" s="408"/>
      <c r="M15" s="407">
        <f>SUM(M11,M14)</f>
        <v>0</v>
      </c>
      <c r="N15" s="406"/>
      <c r="O15" s="408"/>
      <c r="P15" s="408"/>
      <c r="Q15" s="407">
        <f>SUM(Q11,Q14)</f>
        <v>0</v>
      </c>
      <c r="R15" s="406"/>
      <c r="S15" s="408"/>
      <c r="T15" s="408"/>
      <c r="U15" s="407">
        <f>SUM(U11,U14)</f>
        <v>0</v>
      </c>
      <c r="V15" s="406"/>
      <c r="W15" s="408"/>
      <c r="X15" s="408"/>
      <c r="Y15" s="407">
        <f>SUM(Y11,Y14)</f>
        <v>0</v>
      </c>
      <c r="Z15" s="406"/>
      <c r="AA15" s="408"/>
      <c r="AB15" s="408"/>
      <c r="AC15" s="407">
        <f>SUM(AC11,AC14)</f>
        <v>0</v>
      </c>
      <c r="AD15" s="406"/>
      <c r="AE15" s="408"/>
      <c r="AF15" s="408"/>
      <c r="AG15" s="407">
        <f>SUM(AG11,AG14)</f>
        <v>0</v>
      </c>
      <c r="AH15" s="406"/>
      <c r="AI15" s="408"/>
      <c r="AJ15" s="408"/>
      <c r="AK15" s="407">
        <f>SUM(AK11,AK14)</f>
        <v>0</v>
      </c>
      <c r="AL15" s="406"/>
      <c r="AM15" s="408"/>
      <c r="AN15" s="408"/>
      <c r="AO15" s="407">
        <f>SUM(AO11,AO14)</f>
        <v>0</v>
      </c>
      <c r="AP15" s="406"/>
      <c r="AQ15" s="408"/>
      <c r="AR15" s="408"/>
      <c r="AS15" s="407">
        <f>SUM(AS11,AS14)</f>
        <v>0</v>
      </c>
      <c r="AT15" s="406"/>
      <c r="AU15" s="408"/>
      <c r="AV15" s="407">
        <f>SUM(AV11,AV14)</f>
        <v>0</v>
      </c>
      <c r="AW15" s="406"/>
      <c r="AX15" s="407">
        <f t="shared" ref="AX15:AY15" si="1">SUM(AX11,AX14)</f>
        <v>0</v>
      </c>
      <c r="AY15" s="407">
        <f t="shared" si="1"/>
        <v>0</v>
      </c>
      <c r="AZ15" s="405">
        <f t="shared" si="0"/>
        <v>0</v>
      </c>
    </row>
    <row r="16" spans="1:52" ht="11.25" customHeight="1">
      <c r="A16" s="226"/>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9" t="e">
        <f>COUNTIF(#REF!,"&lt;0")</f>
        <v>#REF!</v>
      </c>
      <c r="AZ16" s="229" t="e">
        <f>COUNTIF(#REF!,"&gt;0")</f>
        <v>#REF!</v>
      </c>
    </row>
    <row r="17" spans="1:52" ht="11.25" customHeight="1">
      <c r="A17" s="226"/>
      <c r="B17" s="226"/>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row>
    <row r="18" spans="1:52" ht="11.25" customHeight="1">
      <c r="A18" s="226"/>
      <c r="B18" s="226"/>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row>
    <row r="19" spans="1:52" ht="11.25" customHeight="1">
      <c r="A19" s="226"/>
      <c r="B19" s="413">
        <v>0.25</v>
      </c>
      <c r="C19" s="413">
        <v>0.29166666666666669</v>
      </c>
      <c r="D19" s="413">
        <v>0.33333333333333331</v>
      </c>
      <c r="E19" s="413">
        <v>0.375</v>
      </c>
      <c r="F19" s="413">
        <v>0.41666666666666669</v>
      </c>
      <c r="G19" s="413">
        <v>0.45833333333333331</v>
      </c>
      <c r="H19" s="413">
        <v>0.5</v>
      </c>
      <c r="I19" s="413">
        <v>0.54166666666666663</v>
      </c>
      <c r="J19" s="413">
        <v>0.58333333333333337</v>
      </c>
      <c r="K19" s="413">
        <v>0.625</v>
      </c>
      <c r="L19" s="413">
        <v>0.66666666666666663</v>
      </c>
      <c r="M19" s="413">
        <v>0.70833333333333337</v>
      </c>
      <c r="N19" s="413">
        <v>0.75</v>
      </c>
      <c r="O19" s="413">
        <v>0.79166666666666663</v>
      </c>
      <c r="P19" s="413">
        <v>0.83333333333333337</v>
      </c>
      <c r="Q19" s="413">
        <v>0.875</v>
      </c>
      <c r="R19" s="226"/>
      <c r="S19" s="226"/>
      <c r="T19" s="226"/>
      <c r="U19" s="226"/>
      <c r="V19" s="226"/>
      <c r="W19" s="226"/>
      <c r="X19" s="226"/>
      <c r="Y19" s="226"/>
      <c r="Z19" s="226"/>
      <c r="AA19" s="226"/>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row>
    <row r="20" spans="1:52" ht="11.25" customHeight="1">
      <c r="A20" s="437" t="s">
        <v>197</v>
      </c>
      <c r="B20" s="437"/>
      <c r="C20" s="438">
        <f>E5</f>
        <v>5</v>
      </c>
      <c r="D20" s="438">
        <f>I5</f>
        <v>3</v>
      </c>
      <c r="E20" s="438">
        <f>M5</f>
        <v>1</v>
      </c>
      <c r="F20" s="438">
        <f>Q5</f>
        <v>5</v>
      </c>
      <c r="G20" s="438">
        <f>U5</f>
        <v>3</v>
      </c>
      <c r="H20" s="438">
        <f>Y5</f>
        <v>1</v>
      </c>
      <c r="I20" s="438">
        <f>AC5</f>
        <v>0</v>
      </c>
      <c r="J20" s="438">
        <f>AG5</f>
        <v>1</v>
      </c>
      <c r="K20" s="438">
        <f>AK5</f>
        <v>1</v>
      </c>
      <c r="L20" s="438">
        <f>AO5</f>
        <v>2</v>
      </c>
      <c r="M20" s="438"/>
      <c r="N20" s="438"/>
      <c r="O20" s="438"/>
      <c r="P20" s="438"/>
      <c r="Q20" s="439"/>
      <c r="R20" s="226"/>
      <c r="S20" s="226"/>
      <c r="T20" s="226"/>
      <c r="U20" s="226"/>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row>
    <row r="21" spans="1:52" ht="11.25" customHeight="1">
      <c r="A21" s="437" t="s">
        <v>418</v>
      </c>
      <c r="B21" s="437"/>
      <c r="C21" s="438">
        <f>E15</f>
        <v>0</v>
      </c>
      <c r="D21" s="438">
        <f>I15</f>
        <v>0</v>
      </c>
      <c r="E21" s="438">
        <f>M15</f>
        <v>0</v>
      </c>
      <c r="F21" s="438">
        <f>Q15</f>
        <v>0</v>
      </c>
      <c r="G21" s="438">
        <f>U15</f>
        <v>0</v>
      </c>
      <c r="H21" s="438">
        <f>Y15</f>
        <v>0</v>
      </c>
      <c r="I21" s="438">
        <f>AC15</f>
        <v>0</v>
      </c>
      <c r="J21" s="438">
        <f>AG15</f>
        <v>0</v>
      </c>
      <c r="K21" s="438">
        <f>AK15</f>
        <v>0</v>
      </c>
      <c r="L21" s="438">
        <f>AO15</f>
        <v>0</v>
      </c>
      <c r="M21" s="438"/>
      <c r="N21" s="438"/>
      <c r="O21" s="438"/>
      <c r="P21" s="438"/>
      <c r="Q21" s="439"/>
      <c r="R21" s="226"/>
      <c r="S21" s="226"/>
      <c r="T21" s="226"/>
      <c r="U21" s="226"/>
      <c r="V21" s="226"/>
      <c r="W21" s="226"/>
      <c r="X21" s="226"/>
      <c r="Y21" s="226"/>
      <c r="Z21" s="226"/>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row>
    <row r="22" spans="1:52" ht="11.25" customHeight="1">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row>
    <row r="23" spans="1:52" ht="11.25" customHeight="1">
      <c r="A23" s="226"/>
      <c r="B23" s="226"/>
      <c r="C23" s="226"/>
      <c r="D23" s="226"/>
      <c r="E23" s="226"/>
      <c r="F23" s="226"/>
      <c r="G23" s="226"/>
      <c r="H23" s="226"/>
      <c r="I23" s="226"/>
      <c r="J23" s="226"/>
      <c r="K23" s="226"/>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row>
    <row r="24" spans="1:52" ht="11.25" customHeight="1">
      <c r="A24" s="226"/>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row>
    <row r="25" spans="1:52" ht="11.25" customHeight="1">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row>
    <row r="26" spans="1:52" ht="11.25" customHeight="1">
      <c r="A26" s="226"/>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row>
    <row r="27" spans="1:52" ht="11.25" customHeight="1">
      <c r="A27" s="226"/>
      <c r="B27" s="226"/>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row>
    <row r="28" spans="1:52" ht="11.25" customHeigh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row>
    <row r="29" spans="1:52" ht="11.25" customHeight="1">
      <c r="A29" s="22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row>
    <row r="30" spans="1:52" ht="11.25" customHeight="1">
      <c r="A30" s="226"/>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row>
    <row r="31" spans="1:52" ht="11.25" customHeight="1">
      <c r="A31" s="226"/>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row>
    <row r="32" spans="1:52" ht="11.25" customHeight="1">
      <c r="A32" s="226"/>
      <c r="B32" s="226"/>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row>
    <row r="33" spans="1:52" ht="11.25" customHeight="1">
      <c r="A33" s="226"/>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row>
    <row r="34" spans="1:52" ht="11.25" customHeight="1">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row>
    <row r="35" spans="1:52" ht="11.25" customHeight="1">
      <c r="A35" s="226"/>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row>
    <row r="36" spans="1:52" ht="11.25" customHeight="1">
      <c r="A36" s="226"/>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row>
    <row r="37" spans="1:52" ht="11.25" customHeight="1">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row>
    <row r="38" spans="1:52" ht="11.2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row>
    <row r="39" spans="1:52" ht="11.25" customHeight="1">
      <c r="A39" s="226"/>
      <c r="B39" s="226"/>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row>
    <row r="40" spans="1:52" ht="11.2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row>
    <row r="41" spans="1:52" ht="11.25" customHeight="1">
      <c r="A41" s="226"/>
      <c r="B41" s="226"/>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row>
    <row r="42" spans="1:52" ht="11.2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row>
    <row r="43" spans="1:52" ht="11.25" customHeight="1">
      <c r="A43" s="226"/>
      <c r="B43" s="226"/>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row>
    <row r="44" spans="1:52" ht="11.2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row>
    <row r="45" spans="1:52" ht="11.25" customHeight="1">
      <c r="A45" s="226"/>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row>
    <row r="46" spans="1:52" ht="11.25" customHeight="1">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row>
    <row r="47" spans="1:52" ht="11.25" customHeight="1">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row>
    <row r="48" spans="1:52" ht="11.25" customHeight="1">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c r="AZ48" s="226"/>
    </row>
    <row r="49" spans="1:52" ht="11.2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row>
    <row r="50" spans="1:52" ht="11.25" customHeight="1">
      <c r="A50" s="226"/>
      <c r="B50" s="226"/>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row>
    <row r="51" spans="1:52" ht="11.25" customHeight="1">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row>
    <row r="52" spans="1:52" ht="11.25" customHeight="1">
      <c r="A52" s="226"/>
      <c r="B52" s="226"/>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row>
    <row r="53" spans="1:52" ht="11.25" customHeight="1">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row>
    <row r="54" spans="1:52" ht="11.25" customHeight="1">
      <c r="A54" s="226"/>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row>
    <row r="55" spans="1:52" ht="11.25" customHeight="1">
      <c r="A55" s="226"/>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row>
    <row r="56" spans="1:52" ht="11.25" customHeight="1">
      <c r="A56" s="226"/>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row>
    <row r="57" spans="1:52" ht="11.25" customHeight="1">
      <c r="A57" s="226"/>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AX57" s="226"/>
      <c r="AY57" s="226"/>
      <c r="AZ57" s="226"/>
    </row>
    <row r="58" spans="1:52" ht="11.25" customHeight="1">
      <c r="A58" s="226"/>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row>
    <row r="59" spans="1:52" ht="11.25" customHeight="1">
      <c r="A59" s="226"/>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AZ59" s="226"/>
    </row>
    <row r="60" spans="1:52" ht="11.25" customHeight="1">
      <c r="A60" s="226"/>
      <c r="B60" s="226"/>
      <c r="C60" s="226"/>
      <c r="D60" s="226"/>
      <c r="E60" s="226"/>
      <c r="F60" s="226"/>
      <c r="G60" s="226"/>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row>
    <row r="61" spans="1:52" ht="11.25" customHeight="1">
      <c r="A61" s="226"/>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AZ61" s="226"/>
    </row>
    <row r="62" spans="1:52" ht="11.25" customHeight="1">
      <c r="A62" s="226"/>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row>
    <row r="63" spans="1:52" ht="11.25" customHeight="1">
      <c r="A63" s="226"/>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row>
    <row r="64" spans="1:52" ht="11.25" customHeight="1">
      <c r="A64" s="226"/>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row>
    <row r="65" spans="1:52" ht="11.2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row>
    <row r="66" spans="1:52" ht="11.25" customHeight="1">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row>
    <row r="67" spans="1:52" ht="11.25" customHeight="1">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row>
    <row r="68" spans="1:52" ht="11.25" customHeight="1">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row>
    <row r="69" spans="1:52" ht="11.25" customHeight="1">
      <c r="A69" s="226"/>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c r="AX69" s="226"/>
      <c r="AY69" s="226"/>
      <c r="AZ69" s="226"/>
    </row>
    <row r="70" spans="1:52" ht="11.25" customHeight="1">
      <c r="A70" s="226"/>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c r="AA70" s="226"/>
      <c r="AB70" s="226"/>
      <c r="AC70" s="226"/>
      <c r="AD70" s="226"/>
      <c r="AE70" s="226"/>
      <c r="AF70" s="226"/>
      <c r="AG70" s="226"/>
      <c r="AH70" s="226"/>
      <c r="AI70" s="226"/>
      <c r="AJ70" s="226"/>
      <c r="AK70" s="226"/>
      <c r="AL70" s="226"/>
      <c r="AM70" s="226"/>
      <c r="AN70" s="226"/>
      <c r="AO70" s="226"/>
      <c r="AP70" s="226"/>
      <c r="AQ70" s="226"/>
      <c r="AR70" s="226"/>
      <c r="AS70" s="226"/>
      <c r="AT70" s="226"/>
      <c r="AU70" s="226"/>
      <c r="AV70" s="226"/>
      <c r="AW70" s="226"/>
      <c r="AX70" s="226"/>
      <c r="AY70" s="226"/>
      <c r="AZ70" s="226"/>
    </row>
    <row r="71" spans="1:52" ht="11.25" customHeight="1">
      <c r="A71" s="226"/>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c r="AA71" s="226"/>
      <c r="AB71" s="226"/>
      <c r="AC71" s="226"/>
      <c r="AD71" s="226"/>
      <c r="AE71" s="226"/>
      <c r="AF71" s="226"/>
      <c r="AG71" s="226"/>
      <c r="AH71" s="226"/>
      <c r="AI71" s="226"/>
      <c r="AJ71" s="226"/>
      <c r="AK71" s="226"/>
      <c r="AL71" s="226"/>
      <c r="AM71" s="226"/>
      <c r="AN71" s="226"/>
      <c r="AO71" s="226"/>
      <c r="AP71" s="226"/>
      <c r="AQ71" s="226"/>
      <c r="AR71" s="226"/>
      <c r="AS71" s="226"/>
      <c r="AT71" s="226"/>
      <c r="AU71" s="226"/>
      <c r="AV71" s="226"/>
      <c r="AW71" s="226"/>
      <c r="AX71" s="226"/>
      <c r="AY71" s="226"/>
      <c r="AZ71" s="226"/>
    </row>
    <row r="72" spans="1:52" ht="11.25" customHeight="1">
      <c r="A72" s="226"/>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c r="AA72" s="226"/>
      <c r="AB72" s="226"/>
      <c r="AC72" s="226"/>
      <c r="AD72" s="226"/>
      <c r="AE72" s="226"/>
      <c r="AF72" s="226"/>
      <c r="AG72" s="226"/>
      <c r="AH72" s="226"/>
      <c r="AI72" s="226"/>
      <c r="AJ72" s="226"/>
      <c r="AK72" s="226"/>
      <c r="AL72" s="226"/>
      <c r="AM72" s="226"/>
      <c r="AN72" s="226"/>
      <c r="AO72" s="226"/>
      <c r="AP72" s="226"/>
      <c r="AQ72" s="226"/>
      <c r="AR72" s="226"/>
      <c r="AS72" s="226"/>
      <c r="AT72" s="226"/>
      <c r="AU72" s="226"/>
      <c r="AV72" s="226"/>
      <c r="AW72" s="226"/>
      <c r="AX72" s="226"/>
      <c r="AY72" s="226"/>
      <c r="AZ72" s="226"/>
    </row>
    <row r="73" spans="1:52" ht="11.25" customHeight="1">
      <c r="A73" s="226"/>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c r="AX73" s="226"/>
      <c r="AY73" s="226"/>
      <c r="AZ73" s="226"/>
    </row>
    <row r="74" spans="1:52" ht="11.25" customHeight="1">
      <c r="A74" s="226"/>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226"/>
      <c r="AB74" s="226"/>
      <c r="AC74" s="226"/>
      <c r="AD74" s="226"/>
      <c r="AE74" s="226"/>
      <c r="AF74" s="226"/>
      <c r="AG74" s="226"/>
      <c r="AH74" s="226"/>
      <c r="AI74" s="226"/>
      <c r="AJ74" s="226"/>
      <c r="AK74" s="226"/>
      <c r="AL74" s="226"/>
      <c r="AM74" s="226"/>
      <c r="AN74" s="226"/>
      <c r="AO74" s="226"/>
      <c r="AP74" s="226"/>
      <c r="AQ74" s="226"/>
      <c r="AR74" s="226"/>
      <c r="AS74" s="226"/>
      <c r="AT74" s="226"/>
      <c r="AU74" s="226"/>
      <c r="AV74" s="226"/>
      <c r="AW74" s="226"/>
      <c r="AX74" s="226"/>
      <c r="AY74" s="226"/>
      <c r="AZ74" s="226"/>
    </row>
    <row r="75" spans="1:52" ht="11.25" customHeight="1">
      <c r="A75" s="226"/>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row>
    <row r="76" spans="1:52" ht="11.25" customHeight="1">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row>
    <row r="77" spans="1:52" ht="11.25" customHeight="1">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row>
    <row r="78" spans="1:52" ht="11.25" customHeight="1">
      <c r="A78" s="226"/>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6"/>
      <c r="AG78" s="226"/>
      <c r="AH78" s="226"/>
      <c r="AI78" s="226"/>
      <c r="AJ78" s="226"/>
      <c r="AK78" s="226"/>
      <c r="AL78" s="226"/>
      <c r="AM78" s="226"/>
      <c r="AN78" s="226"/>
      <c r="AO78" s="226"/>
      <c r="AP78" s="226"/>
      <c r="AQ78" s="226"/>
      <c r="AR78" s="226"/>
      <c r="AS78" s="226"/>
      <c r="AT78" s="226"/>
      <c r="AU78" s="226"/>
      <c r="AV78" s="226"/>
      <c r="AW78" s="226"/>
      <c r="AX78" s="226"/>
      <c r="AY78" s="226"/>
      <c r="AZ78" s="226"/>
    </row>
    <row r="79" spans="1:52" ht="11.25" customHeight="1">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c r="AZ79" s="226"/>
    </row>
    <row r="80" spans="1:52" ht="11.25" customHeight="1">
      <c r="A80" s="226"/>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row>
    <row r="81" spans="1:52" ht="11.25" customHeight="1">
      <c r="A81" s="226"/>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c r="AZ81" s="226"/>
    </row>
    <row r="82" spans="1:52" ht="11.25" customHeight="1">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6"/>
      <c r="AE82" s="226"/>
      <c r="AF82" s="226"/>
      <c r="AG82" s="226"/>
      <c r="AH82" s="226"/>
      <c r="AI82" s="226"/>
      <c r="AJ82" s="226"/>
      <c r="AK82" s="226"/>
      <c r="AL82" s="226"/>
      <c r="AM82" s="226"/>
      <c r="AN82" s="226"/>
      <c r="AO82" s="226"/>
      <c r="AP82" s="226"/>
      <c r="AQ82" s="226"/>
      <c r="AR82" s="226"/>
      <c r="AS82" s="226"/>
      <c r="AT82" s="226"/>
      <c r="AU82" s="226"/>
      <c r="AV82" s="226"/>
      <c r="AW82" s="226"/>
      <c r="AX82" s="226"/>
      <c r="AY82" s="226"/>
      <c r="AZ82" s="226"/>
    </row>
    <row r="83" spans="1:52" ht="11.25" customHeight="1">
      <c r="A83" s="226"/>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row>
    <row r="84" spans="1:52" ht="11.25" customHeight="1">
      <c r="A84" s="226"/>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c r="AA84" s="226"/>
      <c r="AB84" s="226"/>
      <c r="AC84" s="226"/>
      <c r="AD84" s="226"/>
      <c r="AE84" s="226"/>
      <c r="AF84" s="226"/>
      <c r="AG84" s="226"/>
      <c r="AH84" s="226"/>
      <c r="AI84" s="226"/>
      <c r="AJ84" s="226"/>
      <c r="AK84" s="226"/>
      <c r="AL84" s="226"/>
      <c r="AM84" s="226"/>
      <c r="AN84" s="226"/>
      <c r="AO84" s="226"/>
      <c r="AP84" s="226"/>
      <c r="AQ84" s="226"/>
      <c r="AR84" s="226"/>
      <c r="AS84" s="226"/>
      <c r="AT84" s="226"/>
      <c r="AU84" s="226"/>
      <c r="AV84" s="226"/>
      <c r="AW84" s="226"/>
      <c r="AX84" s="226"/>
      <c r="AY84" s="226"/>
      <c r="AZ84" s="226"/>
    </row>
    <row r="85" spans="1:52" ht="11.25" customHeight="1">
      <c r="A85" s="226"/>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c r="AA85" s="226"/>
      <c r="AB85" s="226"/>
      <c r="AC85" s="226"/>
      <c r="AD85" s="226"/>
      <c r="AE85" s="226"/>
      <c r="AF85" s="226"/>
      <c r="AG85" s="226"/>
      <c r="AH85" s="226"/>
      <c r="AI85" s="226"/>
      <c r="AJ85" s="226"/>
      <c r="AK85" s="226"/>
      <c r="AL85" s="226"/>
      <c r="AM85" s="226"/>
      <c r="AN85" s="226"/>
      <c r="AO85" s="226"/>
      <c r="AP85" s="226"/>
      <c r="AQ85" s="226"/>
      <c r="AR85" s="226"/>
      <c r="AS85" s="226"/>
      <c r="AT85" s="226"/>
      <c r="AU85" s="226"/>
      <c r="AV85" s="226"/>
      <c r="AW85" s="226"/>
      <c r="AX85" s="226"/>
      <c r="AY85" s="226"/>
      <c r="AZ85" s="226"/>
    </row>
    <row r="86" spans="1:52" ht="11.25" customHeight="1">
      <c r="A86" s="226"/>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226"/>
      <c r="AX86" s="226"/>
      <c r="AY86" s="226"/>
      <c r="AZ86" s="226"/>
    </row>
    <row r="87" spans="1:52" ht="11.25" customHeight="1">
      <c r="A87" s="226"/>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226"/>
      <c r="AC87" s="226"/>
      <c r="AD87" s="226"/>
      <c r="AE87" s="226"/>
      <c r="AF87" s="226"/>
      <c r="AG87" s="226"/>
      <c r="AH87" s="226"/>
      <c r="AI87" s="226"/>
      <c r="AJ87" s="226"/>
      <c r="AK87" s="226"/>
      <c r="AL87" s="226"/>
      <c r="AM87" s="226"/>
      <c r="AN87" s="226"/>
      <c r="AO87" s="226"/>
      <c r="AP87" s="226"/>
      <c r="AQ87" s="226"/>
      <c r="AR87" s="226"/>
      <c r="AS87" s="226"/>
      <c r="AT87" s="226"/>
      <c r="AU87" s="226"/>
      <c r="AV87" s="226"/>
      <c r="AW87" s="226"/>
      <c r="AX87" s="226"/>
      <c r="AY87" s="226"/>
      <c r="AZ87" s="226"/>
    </row>
    <row r="88" spans="1:52" ht="11.25" customHeight="1">
      <c r="A88" s="226"/>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c r="AA88" s="226"/>
      <c r="AB88" s="226"/>
      <c r="AC88" s="226"/>
      <c r="AD88" s="226"/>
      <c r="AE88" s="226"/>
      <c r="AF88" s="226"/>
      <c r="AG88" s="226"/>
      <c r="AH88" s="226"/>
      <c r="AI88" s="226"/>
      <c r="AJ88" s="226"/>
      <c r="AK88" s="226"/>
      <c r="AL88" s="226"/>
      <c r="AM88" s="226"/>
      <c r="AN88" s="226"/>
      <c r="AO88" s="226"/>
      <c r="AP88" s="226"/>
      <c r="AQ88" s="226"/>
      <c r="AR88" s="226"/>
      <c r="AS88" s="226"/>
      <c r="AT88" s="226"/>
      <c r="AU88" s="226"/>
      <c r="AV88" s="226"/>
      <c r="AW88" s="226"/>
      <c r="AX88" s="226"/>
      <c r="AY88" s="226"/>
      <c r="AZ88" s="226"/>
    </row>
    <row r="89" spans="1:52" ht="11.25" customHeight="1">
      <c r="A89" s="226"/>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c r="AB89" s="226"/>
      <c r="AC89" s="226"/>
      <c r="AD89" s="226"/>
      <c r="AE89" s="226"/>
      <c r="AF89" s="226"/>
      <c r="AG89" s="226"/>
      <c r="AH89" s="226"/>
      <c r="AI89" s="226"/>
      <c r="AJ89" s="226"/>
      <c r="AK89" s="226"/>
      <c r="AL89" s="226"/>
      <c r="AM89" s="226"/>
      <c r="AN89" s="226"/>
      <c r="AO89" s="226"/>
      <c r="AP89" s="226"/>
      <c r="AQ89" s="226"/>
      <c r="AR89" s="226"/>
      <c r="AS89" s="226"/>
      <c r="AT89" s="226"/>
      <c r="AU89" s="226"/>
      <c r="AV89" s="226"/>
      <c r="AW89" s="226"/>
      <c r="AX89" s="226"/>
      <c r="AY89" s="226"/>
      <c r="AZ89" s="226"/>
    </row>
    <row r="90" spans="1:52" ht="11.25" customHeight="1">
      <c r="A90" s="226"/>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226"/>
      <c r="AG90" s="226"/>
      <c r="AH90" s="226"/>
      <c r="AI90" s="226"/>
      <c r="AJ90" s="226"/>
      <c r="AK90" s="226"/>
      <c r="AL90" s="226"/>
      <c r="AM90" s="226"/>
      <c r="AN90" s="226"/>
      <c r="AO90" s="226"/>
      <c r="AP90" s="226"/>
      <c r="AQ90" s="226"/>
      <c r="AR90" s="226"/>
      <c r="AS90" s="226"/>
      <c r="AT90" s="226"/>
      <c r="AU90" s="226"/>
      <c r="AV90" s="226"/>
      <c r="AW90" s="226"/>
      <c r="AX90" s="226"/>
      <c r="AY90" s="226"/>
      <c r="AZ90" s="226"/>
    </row>
    <row r="91" spans="1:52" ht="11.25" customHeight="1">
      <c r="A91" s="226"/>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c r="AZ91" s="226"/>
    </row>
    <row r="92" spans="1:52" ht="11.25" customHeight="1">
      <c r="A92" s="22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row>
    <row r="93" spans="1:52" ht="11.25" customHeight="1">
      <c r="A93" s="226"/>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row>
    <row r="94" spans="1:52" ht="11.25" customHeight="1">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row>
    <row r="95" spans="1:52" ht="11.25" customHeight="1">
      <c r="A95" s="226"/>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row>
    <row r="96" spans="1:52" ht="11.25" customHeight="1">
      <c r="A96" s="226"/>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row>
    <row r="97" spans="1:52" ht="11.25" customHeight="1">
      <c r="A97" s="226"/>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row>
    <row r="98" spans="1:52" ht="11.25" customHeight="1">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row>
    <row r="99" spans="1:52" ht="11.25" customHeight="1">
      <c r="A99" s="226"/>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row>
    <row r="100" spans="1:52" ht="11.25" customHeight="1">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row>
    <row r="101" spans="1:52" ht="11.25" customHeight="1">
      <c r="A101" s="226"/>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c r="AZ101" s="226"/>
    </row>
    <row r="102" spans="1:52" ht="11.25" customHeight="1">
      <c r="A102" s="22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row>
    <row r="103" spans="1:52" ht="11.25" customHeight="1">
      <c r="A103" s="226"/>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row>
    <row r="104" spans="1:52" ht="11.25" customHeight="1">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row>
    <row r="105" spans="1:52" ht="11.25" customHeight="1">
      <c r="A105" s="226"/>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c r="AO105" s="226"/>
      <c r="AP105" s="226"/>
      <c r="AQ105" s="226"/>
      <c r="AR105" s="226"/>
      <c r="AS105" s="226"/>
      <c r="AT105" s="226"/>
      <c r="AU105" s="226"/>
      <c r="AV105" s="226"/>
      <c r="AW105" s="226"/>
      <c r="AX105" s="226"/>
      <c r="AY105" s="226"/>
      <c r="AZ105" s="226"/>
    </row>
    <row r="106" spans="1:52" ht="11.25" customHeight="1">
      <c r="A106" s="22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row>
    <row r="107" spans="1:52" ht="11.25" customHeight="1">
      <c r="A107" s="226"/>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row>
    <row r="108" spans="1:52" ht="11.25" customHeight="1">
      <c r="A108" s="22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row>
    <row r="109" spans="1:52" ht="11.25" customHeight="1">
      <c r="A109" s="226"/>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row>
    <row r="110" spans="1:52" ht="11.25" customHeight="1">
      <c r="A110" s="22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row>
    <row r="111" spans="1:52" ht="11.25" customHeight="1">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226"/>
      <c r="AX111" s="226"/>
      <c r="AY111" s="226"/>
      <c r="AZ111" s="226"/>
    </row>
    <row r="112" spans="1:52" ht="11.25" customHeight="1">
      <c r="A112" s="226"/>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226"/>
      <c r="AL112" s="226"/>
      <c r="AM112" s="226"/>
      <c r="AN112" s="226"/>
      <c r="AO112" s="226"/>
      <c r="AP112" s="226"/>
      <c r="AQ112" s="226"/>
      <c r="AR112" s="226"/>
      <c r="AS112" s="226"/>
      <c r="AT112" s="226"/>
      <c r="AU112" s="226"/>
      <c r="AV112" s="226"/>
      <c r="AW112" s="226"/>
      <c r="AX112" s="226"/>
      <c r="AY112" s="226"/>
      <c r="AZ112" s="226"/>
    </row>
    <row r="113" spans="1:52" ht="11.25" customHeight="1">
      <c r="A113" s="226"/>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26"/>
      <c r="AS113" s="226"/>
      <c r="AT113" s="226"/>
      <c r="AU113" s="226"/>
      <c r="AV113" s="226"/>
      <c r="AW113" s="226"/>
      <c r="AX113" s="226"/>
      <c r="AY113" s="226"/>
      <c r="AZ113" s="226"/>
    </row>
    <row r="114" spans="1:52" ht="11.25" customHeight="1">
      <c r="A114" s="226"/>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c r="AO114" s="226"/>
      <c r="AP114" s="226"/>
      <c r="AQ114" s="226"/>
      <c r="AR114" s="226"/>
      <c r="AS114" s="226"/>
      <c r="AT114" s="226"/>
      <c r="AU114" s="226"/>
      <c r="AV114" s="226"/>
      <c r="AW114" s="226"/>
      <c r="AX114" s="226"/>
      <c r="AY114" s="226"/>
      <c r="AZ114" s="226"/>
    </row>
    <row r="115" spans="1:52" ht="11.25" customHeight="1">
      <c r="A115" s="226"/>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c r="AT115" s="226"/>
      <c r="AU115" s="226"/>
      <c r="AV115" s="226"/>
      <c r="AW115" s="226"/>
      <c r="AX115" s="226"/>
      <c r="AY115" s="226"/>
      <c r="AZ115" s="226"/>
    </row>
    <row r="116" spans="1:52" ht="11.25" customHeight="1">
      <c r="A116" s="226"/>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row>
    <row r="117" spans="1:52" ht="11.25" customHeight="1">
      <c r="A117" s="226"/>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c r="AT117" s="226"/>
      <c r="AU117" s="226"/>
      <c r="AV117" s="226"/>
      <c r="AW117" s="226"/>
      <c r="AX117" s="226"/>
      <c r="AY117" s="226"/>
      <c r="AZ117" s="226"/>
    </row>
    <row r="118" spans="1:52" ht="11.25" customHeight="1">
      <c r="A118" s="226"/>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c r="AG118" s="226"/>
      <c r="AH118" s="226"/>
      <c r="AI118" s="226"/>
      <c r="AJ118" s="226"/>
      <c r="AK118" s="226"/>
      <c r="AL118" s="226"/>
      <c r="AM118" s="226"/>
      <c r="AN118" s="226"/>
      <c r="AO118" s="226"/>
      <c r="AP118" s="226"/>
      <c r="AQ118" s="226"/>
      <c r="AR118" s="226"/>
      <c r="AS118" s="226"/>
      <c r="AT118" s="226"/>
      <c r="AU118" s="226"/>
      <c r="AV118" s="226"/>
      <c r="AW118" s="226"/>
      <c r="AX118" s="226"/>
      <c r="AY118" s="226"/>
      <c r="AZ118" s="226"/>
    </row>
    <row r="119" spans="1:52" ht="11.25" customHeight="1">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c r="AG119" s="226"/>
      <c r="AH119" s="226"/>
      <c r="AI119" s="226"/>
      <c r="AJ119" s="226"/>
      <c r="AK119" s="226"/>
      <c r="AL119" s="226"/>
      <c r="AM119" s="226"/>
      <c r="AN119" s="226"/>
      <c r="AO119" s="226"/>
      <c r="AP119" s="226"/>
      <c r="AQ119" s="226"/>
      <c r="AR119" s="226"/>
      <c r="AS119" s="226"/>
      <c r="AT119" s="226"/>
      <c r="AU119" s="226"/>
      <c r="AV119" s="226"/>
      <c r="AW119" s="226"/>
      <c r="AX119" s="226"/>
      <c r="AY119" s="226"/>
      <c r="AZ119" s="226"/>
    </row>
    <row r="120" spans="1:52" ht="11.25" customHeight="1">
      <c r="A120" s="226"/>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c r="AB120" s="226"/>
      <c r="AC120" s="226"/>
      <c r="AD120" s="226"/>
      <c r="AE120" s="226"/>
      <c r="AF120" s="226"/>
      <c r="AG120" s="226"/>
      <c r="AH120" s="226"/>
      <c r="AI120" s="226"/>
      <c r="AJ120" s="226"/>
      <c r="AK120" s="226"/>
      <c r="AL120" s="226"/>
      <c r="AM120" s="226"/>
      <c r="AN120" s="226"/>
      <c r="AO120" s="226"/>
      <c r="AP120" s="226"/>
      <c r="AQ120" s="226"/>
      <c r="AR120" s="226"/>
      <c r="AS120" s="226"/>
      <c r="AT120" s="226"/>
      <c r="AU120" s="226"/>
      <c r="AV120" s="226"/>
      <c r="AW120" s="226"/>
      <c r="AX120" s="226"/>
      <c r="AY120" s="226"/>
      <c r="AZ120" s="226"/>
    </row>
    <row r="121" spans="1:52" ht="11.25" customHeight="1">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row>
    <row r="122" spans="1:52" ht="11.25" customHeight="1">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c r="AG122" s="226"/>
      <c r="AH122" s="226"/>
      <c r="AI122" s="226"/>
      <c r="AJ122" s="226"/>
      <c r="AK122" s="226"/>
      <c r="AL122" s="226"/>
      <c r="AM122" s="226"/>
      <c r="AN122" s="226"/>
      <c r="AO122" s="226"/>
      <c r="AP122" s="226"/>
      <c r="AQ122" s="226"/>
      <c r="AR122" s="226"/>
      <c r="AS122" s="226"/>
      <c r="AT122" s="226"/>
      <c r="AU122" s="226"/>
      <c r="AV122" s="226"/>
      <c r="AW122" s="226"/>
      <c r="AX122" s="226"/>
      <c r="AY122" s="226"/>
      <c r="AZ122" s="226"/>
    </row>
    <row r="123" spans="1:52" ht="11.25" customHeight="1">
      <c r="A123" s="226"/>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c r="AG123" s="226"/>
      <c r="AH123" s="226"/>
      <c r="AI123" s="226"/>
      <c r="AJ123" s="226"/>
      <c r="AK123" s="226"/>
      <c r="AL123" s="226"/>
      <c r="AM123" s="226"/>
      <c r="AN123" s="226"/>
      <c r="AO123" s="226"/>
      <c r="AP123" s="226"/>
      <c r="AQ123" s="226"/>
      <c r="AR123" s="226"/>
      <c r="AS123" s="226"/>
      <c r="AT123" s="226"/>
      <c r="AU123" s="226"/>
      <c r="AV123" s="226"/>
      <c r="AW123" s="226"/>
      <c r="AX123" s="226"/>
      <c r="AY123" s="226"/>
      <c r="AZ123" s="226"/>
    </row>
    <row r="124" spans="1:52" ht="11.25" customHeight="1">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c r="AG124" s="226"/>
      <c r="AH124" s="226"/>
      <c r="AI124" s="226"/>
      <c r="AJ124" s="226"/>
      <c r="AK124" s="226"/>
      <c r="AL124" s="226"/>
      <c r="AM124" s="226"/>
      <c r="AN124" s="226"/>
      <c r="AO124" s="226"/>
      <c r="AP124" s="226"/>
      <c r="AQ124" s="226"/>
      <c r="AR124" s="226"/>
      <c r="AS124" s="226"/>
      <c r="AT124" s="226"/>
      <c r="AU124" s="226"/>
      <c r="AV124" s="226"/>
      <c r="AW124" s="226"/>
      <c r="AX124" s="226"/>
      <c r="AY124" s="226"/>
      <c r="AZ124" s="226"/>
    </row>
    <row r="125" spans="1:52" ht="11.25" customHeight="1">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row>
    <row r="126" spans="1:52" ht="11.25" customHeight="1">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row>
    <row r="127" spans="1:52" ht="11.25" customHeight="1">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row>
    <row r="128" spans="1:52" ht="11.25" customHeight="1">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row>
    <row r="129" spans="1:52" ht="11.25" customHeight="1">
      <c r="A129" s="22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row>
    <row r="130" spans="1:52" ht="11.25" customHeight="1">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c r="AG130" s="226"/>
      <c r="AH130" s="226"/>
      <c r="AI130" s="226"/>
      <c r="AJ130" s="226"/>
      <c r="AK130" s="226"/>
      <c r="AL130" s="226"/>
      <c r="AM130" s="226"/>
      <c r="AN130" s="226"/>
      <c r="AO130" s="226"/>
      <c r="AP130" s="226"/>
      <c r="AQ130" s="226"/>
      <c r="AR130" s="226"/>
      <c r="AS130" s="226"/>
      <c r="AT130" s="226"/>
      <c r="AU130" s="226"/>
      <c r="AV130" s="226"/>
      <c r="AW130" s="226"/>
      <c r="AX130" s="226"/>
      <c r="AY130" s="226"/>
      <c r="AZ130" s="226"/>
    </row>
    <row r="131" spans="1:52" ht="11.25" customHeight="1">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226"/>
      <c r="AO131" s="226"/>
      <c r="AP131" s="226"/>
      <c r="AQ131" s="226"/>
      <c r="AR131" s="226"/>
      <c r="AS131" s="226"/>
      <c r="AT131" s="226"/>
      <c r="AU131" s="226"/>
      <c r="AV131" s="226"/>
      <c r="AW131" s="226"/>
      <c r="AX131" s="226"/>
      <c r="AY131" s="226"/>
      <c r="AZ131" s="226"/>
    </row>
    <row r="132" spans="1:52" ht="11.25" customHeight="1">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226"/>
      <c r="AO132" s="226"/>
      <c r="AP132" s="226"/>
      <c r="AQ132" s="226"/>
      <c r="AR132" s="226"/>
      <c r="AS132" s="226"/>
      <c r="AT132" s="226"/>
      <c r="AU132" s="226"/>
      <c r="AV132" s="226"/>
      <c r="AW132" s="226"/>
      <c r="AX132" s="226"/>
      <c r="AY132" s="226"/>
      <c r="AZ132" s="226"/>
    </row>
    <row r="133" spans="1:52" ht="11.25" customHeight="1">
      <c r="A133" s="226"/>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row>
    <row r="134" spans="1:52" ht="11.25" customHeight="1">
      <c r="A134" s="22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row>
    <row r="135" spans="1:52" ht="11.25" customHeight="1">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6"/>
      <c r="AE135" s="226"/>
      <c r="AF135" s="226"/>
      <c r="AG135" s="226"/>
      <c r="AH135" s="226"/>
      <c r="AI135" s="226"/>
      <c r="AJ135" s="226"/>
      <c r="AK135" s="226"/>
      <c r="AL135" s="226"/>
      <c r="AM135" s="226"/>
      <c r="AN135" s="226"/>
      <c r="AO135" s="226"/>
      <c r="AP135" s="226"/>
      <c r="AQ135" s="226"/>
      <c r="AR135" s="226"/>
      <c r="AS135" s="226"/>
      <c r="AT135" s="226"/>
      <c r="AU135" s="226"/>
      <c r="AV135" s="226"/>
      <c r="AW135" s="226"/>
      <c r="AX135" s="226"/>
      <c r="AY135" s="226"/>
      <c r="AZ135" s="226"/>
    </row>
    <row r="136" spans="1:52" ht="11.25" customHeight="1">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row>
    <row r="137" spans="1:52" ht="11.25" customHeight="1">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row>
    <row r="138" spans="1:52" ht="11.25" customHeight="1">
      <c r="A138" s="226"/>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row>
    <row r="139" spans="1:52" ht="11.25" customHeight="1">
      <c r="A139" s="22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row>
    <row r="140" spans="1:52" ht="11.25" customHeight="1">
      <c r="A140" s="226"/>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row>
    <row r="141" spans="1:52" ht="11.25" customHeight="1">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row>
    <row r="142" spans="1:52" ht="11.25" customHeight="1">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row>
    <row r="143" spans="1:52" ht="11.25" customHeight="1">
      <c r="A143" s="226"/>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c r="AA143" s="226"/>
      <c r="AB143" s="226"/>
      <c r="AC143" s="226"/>
      <c r="AD143" s="226"/>
      <c r="AE143" s="226"/>
      <c r="AF143" s="226"/>
      <c r="AG143" s="226"/>
      <c r="AH143" s="226"/>
      <c r="AI143" s="226"/>
      <c r="AJ143" s="226"/>
      <c r="AK143" s="226"/>
      <c r="AL143" s="226"/>
      <c r="AM143" s="226"/>
      <c r="AN143" s="226"/>
      <c r="AO143" s="226"/>
      <c r="AP143" s="226"/>
      <c r="AQ143" s="226"/>
      <c r="AR143" s="226"/>
      <c r="AS143" s="226"/>
      <c r="AT143" s="226"/>
      <c r="AU143" s="226"/>
      <c r="AV143" s="226"/>
      <c r="AW143" s="226"/>
      <c r="AX143" s="226"/>
      <c r="AY143" s="226"/>
      <c r="AZ143" s="226"/>
    </row>
    <row r="144" spans="1:52" ht="11.25" customHeight="1">
      <c r="A144" s="226"/>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c r="AA144" s="226"/>
      <c r="AB144" s="226"/>
      <c r="AC144" s="226"/>
      <c r="AD144" s="226"/>
      <c r="AE144" s="226"/>
      <c r="AF144" s="226"/>
      <c r="AG144" s="226"/>
      <c r="AH144" s="226"/>
      <c r="AI144" s="226"/>
      <c r="AJ144" s="226"/>
      <c r="AK144" s="226"/>
      <c r="AL144" s="226"/>
      <c r="AM144" s="226"/>
      <c r="AN144" s="226"/>
      <c r="AO144" s="226"/>
      <c r="AP144" s="226"/>
      <c r="AQ144" s="226"/>
      <c r="AR144" s="226"/>
      <c r="AS144" s="226"/>
      <c r="AT144" s="226"/>
      <c r="AU144" s="226"/>
      <c r="AV144" s="226"/>
      <c r="AW144" s="226"/>
      <c r="AX144" s="226"/>
      <c r="AY144" s="226"/>
      <c r="AZ144" s="226"/>
    </row>
    <row r="145" spans="1:52" ht="11.25" customHeight="1">
      <c r="A145" s="226"/>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6"/>
      <c r="AB145" s="226"/>
      <c r="AC145" s="226"/>
      <c r="AD145" s="226"/>
      <c r="AE145" s="226"/>
      <c r="AF145" s="226"/>
      <c r="AG145" s="226"/>
      <c r="AH145" s="226"/>
      <c r="AI145" s="226"/>
      <c r="AJ145" s="226"/>
      <c r="AK145" s="226"/>
      <c r="AL145" s="226"/>
      <c r="AM145" s="226"/>
      <c r="AN145" s="226"/>
      <c r="AO145" s="226"/>
      <c r="AP145" s="226"/>
      <c r="AQ145" s="226"/>
      <c r="AR145" s="226"/>
      <c r="AS145" s="226"/>
      <c r="AT145" s="226"/>
      <c r="AU145" s="226"/>
      <c r="AV145" s="226"/>
      <c r="AW145" s="226"/>
      <c r="AX145" s="226"/>
      <c r="AY145" s="226"/>
      <c r="AZ145" s="226"/>
    </row>
    <row r="146" spans="1:52" ht="11.25" customHeight="1">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6"/>
      <c r="AH146" s="226"/>
      <c r="AI146" s="226"/>
      <c r="AJ146" s="226"/>
      <c r="AK146" s="226"/>
      <c r="AL146" s="226"/>
      <c r="AM146" s="226"/>
      <c r="AN146" s="226"/>
      <c r="AO146" s="226"/>
      <c r="AP146" s="226"/>
      <c r="AQ146" s="226"/>
      <c r="AR146" s="226"/>
      <c r="AS146" s="226"/>
      <c r="AT146" s="226"/>
      <c r="AU146" s="226"/>
      <c r="AV146" s="226"/>
      <c r="AW146" s="226"/>
      <c r="AX146" s="226"/>
      <c r="AY146" s="226"/>
      <c r="AZ146" s="226"/>
    </row>
    <row r="147" spans="1:52" ht="11.25" customHeight="1">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row>
    <row r="148" spans="1:52" ht="11.25" customHeight="1">
      <c r="A148" s="226"/>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c r="AA148" s="226"/>
      <c r="AB148" s="226"/>
      <c r="AC148" s="226"/>
      <c r="AD148" s="226"/>
      <c r="AE148" s="226"/>
      <c r="AF148" s="226"/>
      <c r="AG148" s="226"/>
      <c r="AH148" s="226"/>
      <c r="AI148" s="226"/>
      <c r="AJ148" s="226"/>
      <c r="AK148" s="226"/>
      <c r="AL148" s="226"/>
      <c r="AM148" s="226"/>
      <c r="AN148" s="226"/>
      <c r="AO148" s="226"/>
      <c r="AP148" s="226"/>
      <c r="AQ148" s="226"/>
      <c r="AR148" s="226"/>
      <c r="AS148" s="226"/>
      <c r="AT148" s="226"/>
      <c r="AU148" s="226"/>
      <c r="AV148" s="226"/>
      <c r="AW148" s="226"/>
      <c r="AX148" s="226"/>
      <c r="AY148" s="226"/>
      <c r="AZ148" s="226"/>
    </row>
    <row r="149" spans="1:52" ht="11.25" customHeight="1">
      <c r="A149" s="226"/>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c r="AA149" s="226"/>
      <c r="AB149" s="226"/>
      <c r="AC149" s="226"/>
      <c r="AD149" s="226"/>
      <c r="AE149" s="226"/>
      <c r="AF149" s="226"/>
      <c r="AG149" s="226"/>
      <c r="AH149" s="226"/>
      <c r="AI149" s="226"/>
      <c r="AJ149" s="226"/>
      <c r="AK149" s="226"/>
      <c r="AL149" s="226"/>
      <c r="AM149" s="226"/>
      <c r="AN149" s="226"/>
      <c r="AO149" s="226"/>
      <c r="AP149" s="226"/>
      <c r="AQ149" s="226"/>
      <c r="AR149" s="226"/>
      <c r="AS149" s="226"/>
      <c r="AT149" s="226"/>
      <c r="AU149" s="226"/>
      <c r="AV149" s="226"/>
      <c r="AW149" s="226"/>
      <c r="AX149" s="226"/>
      <c r="AY149" s="226"/>
      <c r="AZ149" s="226"/>
    </row>
    <row r="150" spans="1:52" ht="11.25" customHeight="1">
      <c r="A150" s="226"/>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226"/>
      <c r="AG150" s="226"/>
      <c r="AH150" s="226"/>
      <c r="AI150" s="226"/>
      <c r="AJ150" s="226"/>
      <c r="AK150" s="226"/>
      <c r="AL150" s="226"/>
      <c r="AM150" s="226"/>
      <c r="AN150" s="226"/>
      <c r="AO150" s="226"/>
      <c r="AP150" s="226"/>
      <c r="AQ150" s="226"/>
      <c r="AR150" s="226"/>
      <c r="AS150" s="226"/>
      <c r="AT150" s="226"/>
      <c r="AU150" s="226"/>
      <c r="AV150" s="226"/>
      <c r="AW150" s="226"/>
      <c r="AX150" s="226"/>
      <c r="AY150" s="226"/>
      <c r="AZ150" s="226"/>
    </row>
    <row r="151" spans="1:52" ht="11.25" customHeight="1">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c r="AG151" s="226"/>
      <c r="AH151" s="226"/>
      <c r="AI151" s="226"/>
      <c r="AJ151" s="226"/>
      <c r="AK151" s="226"/>
      <c r="AL151" s="226"/>
      <c r="AM151" s="226"/>
      <c r="AN151" s="226"/>
      <c r="AO151" s="226"/>
      <c r="AP151" s="226"/>
      <c r="AQ151" s="226"/>
      <c r="AR151" s="226"/>
      <c r="AS151" s="226"/>
      <c r="AT151" s="226"/>
      <c r="AU151" s="226"/>
      <c r="AV151" s="226"/>
      <c r="AW151" s="226"/>
      <c r="AX151" s="226"/>
      <c r="AY151" s="226"/>
      <c r="AZ151" s="226"/>
    </row>
    <row r="152" spans="1:52" ht="11.25" customHeight="1">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c r="AG152" s="226"/>
      <c r="AH152" s="226"/>
      <c r="AI152" s="226"/>
      <c r="AJ152" s="226"/>
      <c r="AK152" s="226"/>
      <c r="AL152" s="226"/>
      <c r="AM152" s="226"/>
      <c r="AN152" s="226"/>
      <c r="AO152" s="226"/>
      <c r="AP152" s="226"/>
      <c r="AQ152" s="226"/>
      <c r="AR152" s="226"/>
      <c r="AS152" s="226"/>
      <c r="AT152" s="226"/>
      <c r="AU152" s="226"/>
      <c r="AV152" s="226"/>
      <c r="AW152" s="226"/>
      <c r="AX152" s="226"/>
      <c r="AY152" s="226"/>
      <c r="AZ152" s="226"/>
    </row>
    <row r="153" spans="1:52" ht="11.25" customHeight="1">
      <c r="A153" s="226"/>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6"/>
      <c r="AX153" s="226"/>
      <c r="AY153" s="226"/>
      <c r="AZ153" s="226"/>
    </row>
    <row r="154" spans="1:52" ht="11.25" customHeight="1">
      <c r="A154" s="226"/>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c r="AG154" s="226"/>
      <c r="AH154" s="226"/>
      <c r="AI154" s="226"/>
      <c r="AJ154" s="226"/>
      <c r="AK154" s="226"/>
      <c r="AL154" s="226"/>
      <c r="AM154" s="226"/>
      <c r="AN154" s="226"/>
      <c r="AO154" s="226"/>
      <c r="AP154" s="226"/>
      <c r="AQ154" s="226"/>
      <c r="AR154" s="226"/>
      <c r="AS154" s="226"/>
      <c r="AT154" s="226"/>
      <c r="AU154" s="226"/>
      <c r="AV154" s="226"/>
      <c r="AW154" s="226"/>
      <c r="AX154" s="226"/>
      <c r="AY154" s="226"/>
      <c r="AZ154" s="226"/>
    </row>
    <row r="155" spans="1:52" ht="11.25" customHeight="1">
      <c r="A155" s="226"/>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row>
    <row r="156" spans="1:52" ht="11.25" customHeight="1">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6"/>
      <c r="AN156" s="226"/>
      <c r="AO156" s="226"/>
      <c r="AP156" s="226"/>
      <c r="AQ156" s="226"/>
      <c r="AR156" s="226"/>
      <c r="AS156" s="226"/>
      <c r="AT156" s="226"/>
      <c r="AU156" s="226"/>
      <c r="AV156" s="226"/>
      <c r="AW156" s="226"/>
      <c r="AX156" s="226"/>
      <c r="AY156" s="226"/>
      <c r="AZ156" s="226"/>
    </row>
    <row r="157" spans="1:52" ht="11.25" customHeight="1">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c r="AL157" s="226"/>
      <c r="AM157" s="226"/>
      <c r="AN157" s="226"/>
      <c r="AO157" s="226"/>
      <c r="AP157" s="226"/>
      <c r="AQ157" s="226"/>
      <c r="AR157" s="226"/>
      <c r="AS157" s="226"/>
      <c r="AT157" s="226"/>
      <c r="AU157" s="226"/>
      <c r="AV157" s="226"/>
      <c r="AW157" s="226"/>
      <c r="AX157" s="226"/>
      <c r="AY157" s="226"/>
      <c r="AZ157" s="226"/>
    </row>
    <row r="158" spans="1:52" ht="11.25" customHeight="1">
      <c r="A158" s="226"/>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c r="AZ158" s="226"/>
    </row>
    <row r="159" spans="1:52" ht="11.25" customHeight="1">
      <c r="A159" s="226"/>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c r="AA159" s="226"/>
      <c r="AB159" s="226"/>
      <c r="AC159" s="226"/>
      <c r="AD159" s="226"/>
      <c r="AE159" s="226"/>
      <c r="AF159" s="226"/>
      <c r="AG159" s="226"/>
      <c r="AH159" s="226"/>
      <c r="AI159" s="226"/>
      <c r="AJ159" s="226"/>
      <c r="AK159" s="226"/>
      <c r="AL159" s="226"/>
      <c r="AM159" s="226"/>
      <c r="AN159" s="226"/>
      <c r="AO159" s="226"/>
      <c r="AP159" s="226"/>
      <c r="AQ159" s="226"/>
      <c r="AR159" s="226"/>
      <c r="AS159" s="226"/>
      <c r="AT159" s="226"/>
      <c r="AU159" s="226"/>
      <c r="AV159" s="226"/>
      <c r="AW159" s="226"/>
      <c r="AX159" s="226"/>
      <c r="AY159" s="226"/>
      <c r="AZ159" s="226"/>
    </row>
    <row r="160" spans="1:52" ht="11.25" customHeight="1">
      <c r="A160" s="226"/>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row>
    <row r="161" spans="1:52" ht="11.25" customHeight="1">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c r="AA161" s="226"/>
      <c r="AB161" s="226"/>
      <c r="AC161" s="226"/>
      <c r="AD161" s="226"/>
      <c r="AE161" s="226"/>
      <c r="AF161" s="226"/>
      <c r="AG161" s="226"/>
      <c r="AH161" s="226"/>
      <c r="AI161" s="226"/>
      <c r="AJ161" s="226"/>
      <c r="AK161" s="226"/>
      <c r="AL161" s="226"/>
      <c r="AM161" s="226"/>
      <c r="AN161" s="226"/>
      <c r="AO161" s="226"/>
      <c r="AP161" s="226"/>
      <c r="AQ161" s="226"/>
      <c r="AR161" s="226"/>
      <c r="AS161" s="226"/>
      <c r="AT161" s="226"/>
      <c r="AU161" s="226"/>
      <c r="AV161" s="226"/>
      <c r="AW161" s="226"/>
      <c r="AX161" s="226"/>
      <c r="AY161" s="226"/>
      <c r="AZ161" s="226"/>
    </row>
    <row r="162" spans="1:52" ht="11.25" customHeight="1">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row>
    <row r="163" spans="1:52" ht="11.25" customHeight="1">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c r="AG163" s="226"/>
      <c r="AH163" s="226"/>
      <c r="AI163" s="226"/>
      <c r="AJ163" s="226"/>
      <c r="AK163" s="226"/>
      <c r="AL163" s="226"/>
      <c r="AM163" s="226"/>
      <c r="AN163" s="226"/>
      <c r="AO163" s="226"/>
      <c r="AP163" s="226"/>
      <c r="AQ163" s="226"/>
      <c r="AR163" s="226"/>
      <c r="AS163" s="226"/>
      <c r="AT163" s="226"/>
      <c r="AU163" s="226"/>
      <c r="AV163" s="226"/>
      <c r="AW163" s="226"/>
      <c r="AX163" s="226"/>
      <c r="AY163" s="226"/>
      <c r="AZ163" s="226"/>
    </row>
    <row r="164" spans="1:52" ht="11.25" customHeight="1">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row>
    <row r="165" spans="1:52" ht="11.25" customHeight="1">
      <c r="A165" s="226"/>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row>
    <row r="166" spans="1:52" ht="11.25" customHeight="1">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c r="AG166" s="226"/>
      <c r="AH166" s="226"/>
      <c r="AI166" s="226"/>
      <c r="AJ166" s="226"/>
      <c r="AK166" s="226"/>
      <c r="AL166" s="226"/>
      <c r="AM166" s="226"/>
      <c r="AN166" s="226"/>
      <c r="AO166" s="226"/>
      <c r="AP166" s="226"/>
      <c r="AQ166" s="226"/>
      <c r="AR166" s="226"/>
      <c r="AS166" s="226"/>
      <c r="AT166" s="226"/>
      <c r="AU166" s="226"/>
      <c r="AV166" s="226"/>
      <c r="AW166" s="226"/>
      <c r="AX166" s="226"/>
      <c r="AY166" s="226"/>
      <c r="AZ166" s="226"/>
    </row>
    <row r="167" spans="1:52" ht="11.25" customHeight="1">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row>
    <row r="168" spans="1:52" ht="11.25" customHeight="1">
      <c r="A168" s="226"/>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row>
    <row r="169" spans="1:52" ht="11.25" customHeight="1">
      <c r="A169" s="226"/>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c r="AZ169" s="226"/>
    </row>
    <row r="170" spans="1:52" ht="11.25" customHeight="1">
      <c r="A170" s="226"/>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row>
    <row r="171" spans="1:52" ht="11.25" customHeight="1">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c r="AZ171" s="226"/>
    </row>
    <row r="172" spans="1:52" ht="11.25" customHeight="1">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row>
    <row r="173" spans="1:52" ht="11.25" customHeight="1">
      <c r="A173" s="226"/>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row>
    <row r="174" spans="1:52" ht="11.25" customHeight="1">
      <c r="A174" s="226"/>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row>
    <row r="175" spans="1:52" ht="11.25" customHeight="1">
      <c r="A175" s="226"/>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row>
    <row r="176" spans="1:52" ht="11.25" customHeight="1">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row>
    <row r="177" spans="1:52" ht="11.25" customHeight="1">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c r="AZ177" s="226"/>
    </row>
    <row r="178" spans="1:52" ht="11.25" customHeight="1">
      <c r="A178" s="226"/>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c r="AZ178" s="226"/>
    </row>
    <row r="179" spans="1:52" ht="11.25" customHeight="1">
      <c r="A179" s="226"/>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26"/>
      <c r="AW179" s="226"/>
      <c r="AX179" s="226"/>
      <c r="AY179" s="226"/>
      <c r="AZ179" s="226"/>
    </row>
    <row r="180" spans="1:52" ht="11.25" customHeight="1">
      <c r="A180" s="226"/>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c r="AA180" s="226"/>
      <c r="AB180" s="226"/>
      <c r="AC180" s="226"/>
      <c r="AD180" s="226"/>
      <c r="AE180" s="226"/>
      <c r="AF180" s="226"/>
      <c r="AG180" s="226"/>
      <c r="AH180" s="226"/>
      <c r="AI180" s="226"/>
      <c r="AJ180" s="226"/>
      <c r="AK180" s="226"/>
      <c r="AL180" s="226"/>
      <c r="AM180" s="226"/>
      <c r="AN180" s="226"/>
      <c r="AO180" s="226"/>
      <c r="AP180" s="226"/>
      <c r="AQ180" s="226"/>
      <c r="AR180" s="226"/>
      <c r="AS180" s="226"/>
      <c r="AT180" s="226"/>
      <c r="AU180" s="226"/>
      <c r="AV180" s="226"/>
      <c r="AW180" s="226"/>
      <c r="AX180" s="226"/>
      <c r="AY180" s="226"/>
      <c r="AZ180" s="226"/>
    </row>
    <row r="181" spans="1:52" ht="11.25" customHeight="1">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c r="AZ181" s="226"/>
    </row>
    <row r="182" spans="1:52" ht="11.25" customHeight="1">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row>
    <row r="183" spans="1:52" ht="11.25" customHeight="1">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6"/>
      <c r="AW183" s="226"/>
      <c r="AX183" s="226"/>
      <c r="AY183" s="226"/>
      <c r="AZ183" s="226"/>
    </row>
    <row r="184" spans="1:52" ht="11.25" customHeight="1">
      <c r="A184" s="226"/>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6"/>
      <c r="AW184" s="226"/>
      <c r="AX184" s="226"/>
      <c r="AY184" s="226"/>
      <c r="AZ184" s="226"/>
    </row>
    <row r="185" spans="1:52" ht="11.25" customHeight="1">
      <c r="A185" s="226"/>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row>
    <row r="186" spans="1:52" ht="11.25" customHeight="1">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row>
    <row r="187" spans="1:52" ht="11.25" customHeight="1">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c r="AG187" s="226"/>
      <c r="AH187" s="226"/>
      <c r="AI187" s="226"/>
      <c r="AJ187" s="226"/>
      <c r="AK187" s="226"/>
      <c r="AL187" s="226"/>
      <c r="AM187" s="226"/>
      <c r="AN187" s="226"/>
      <c r="AO187" s="226"/>
      <c r="AP187" s="226"/>
      <c r="AQ187" s="226"/>
      <c r="AR187" s="226"/>
      <c r="AS187" s="226"/>
      <c r="AT187" s="226"/>
      <c r="AU187" s="226"/>
      <c r="AV187" s="226"/>
      <c r="AW187" s="226"/>
      <c r="AX187" s="226"/>
      <c r="AY187" s="226"/>
      <c r="AZ187" s="226"/>
    </row>
    <row r="188" spans="1:52" ht="11.25" customHeight="1">
      <c r="A188" s="226"/>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row>
    <row r="189" spans="1:52" ht="11.25" customHeight="1">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row>
    <row r="190" spans="1:52" ht="11.25" customHeight="1">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row>
    <row r="191" spans="1:52" ht="11.25" customHeight="1">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row>
    <row r="192" spans="1:52" ht="11.25" customHeight="1">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row>
    <row r="193" spans="1:52" ht="11.25" customHeight="1">
      <c r="A193" s="226"/>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c r="AA193" s="226"/>
      <c r="AB193" s="226"/>
      <c r="AC193" s="226"/>
      <c r="AD193" s="226"/>
      <c r="AE193" s="226"/>
      <c r="AF193" s="226"/>
      <c r="AG193" s="226"/>
      <c r="AH193" s="226"/>
      <c r="AI193" s="226"/>
      <c r="AJ193" s="226"/>
      <c r="AK193" s="226"/>
      <c r="AL193" s="226"/>
      <c r="AM193" s="226"/>
      <c r="AN193" s="226"/>
      <c r="AO193" s="226"/>
      <c r="AP193" s="226"/>
      <c r="AQ193" s="226"/>
      <c r="AR193" s="226"/>
      <c r="AS193" s="226"/>
      <c r="AT193" s="226"/>
      <c r="AU193" s="226"/>
      <c r="AV193" s="226"/>
      <c r="AW193" s="226"/>
      <c r="AX193" s="226"/>
      <c r="AY193" s="226"/>
      <c r="AZ193" s="226"/>
    </row>
    <row r="194" spans="1:52" ht="11.25" customHeight="1">
      <c r="A194" s="22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row>
    <row r="195" spans="1:52" ht="11.25" customHeight="1">
      <c r="A195" s="226"/>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c r="AA195" s="226"/>
      <c r="AB195" s="226"/>
      <c r="AC195" s="226"/>
      <c r="AD195" s="226"/>
      <c r="AE195" s="226"/>
      <c r="AF195" s="226"/>
      <c r="AG195" s="226"/>
      <c r="AH195" s="226"/>
      <c r="AI195" s="226"/>
      <c r="AJ195" s="226"/>
      <c r="AK195" s="226"/>
      <c r="AL195" s="226"/>
      <c r="AM195" s="226"/>
      <c r="AN195" s="226"/>
      <c r="AO195" s="226"/>
      <c r="AP195" s="226"/>
      <c r="AQ195" s="226"/>
      <c r="AR195" s="226"/>
      <c r="AS195" s="226"/>
      <c r="AT195" s="226"/>
      <c r="AU195" s="226"/>
      <c r="AV195" s="226"/>
      <c r="AW195" s="226"/>
      <c r="AX195" s="226"/>
      <c r="AY195" s="226"/>
      <c r="AZ195" s="226"/>
    </row>
    <row r="196" spans="1:52" ht="11.25" customHeight="1">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c r="AA196" s="226"/>
      <c r="AB196" s="226"/>
      <c r="AC196" s="226"/>
      <c r="AD196" s="226"/>
      <c r="AE196" s="226"/>
      <c r="AF196" s="226"/>
      <c r="AG196" s="226"/>
      <c r="AH196" s="226"/>
      <c r="AI196" s="226"/>
      <c r="AJ196" s="226"/>
      <c r="AK196" s="226"/>
      <c r="AL196" s="226"/>
      <c r="AM196" s="226"/>
      <c r="AN196" s="226"/>
      <c r="AO196" s="226"/>
      <c r="AP196" s="226"/>
      <c r="AQ196" s="226"/>
      <c r="AR196" s="226"/>
      <c r="AS196" s="226"/>
      <c r="AT196" s="226"/>
      <c r="AU196" s="226"/>
      <c r="AV196" s="226"/>
      <c r="AW196" s="226"/>
      <c r="AX196" s="226"/>
      <c r="AY196" s="226"/>
      <c r="AZ196" s="226"/>
    </row>
    <row r="197" spans="1:52" ht="11.25" customHeight="1">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c r="AA197" s="226"/>
      <c r="AB197" s="226"/>
      <c r="AC197" s="226"/>
      <c r="AD197" s="226"/>
      <c r="AE197" s="226"/>
      <c r="AF197" s="226"/>
      <c r="AG197" s="226"/>
      <c r="AH197" s="226"/>
      <c r="AI197" s="226"/>
      <c r="AJ197" s="226"/>
      <c r="AK197" s="226"/>
      <c r="AL197" s="226"/>
      <c r="AM197" s="226"/>
      <c r="AN197" s="226"/>
      <c r="AO197" s="226"/>
      <c r="AP197" s="226"/>
      <c r="AQ197" s="226"/>
      <c r="AR197" s="226"/>
      <c r="AS197" s="226"/>
      <c r="AT197" s="226"/>
      <c r="AU197" s="226"/>
      <c r="AV197" s="226"/>
      <c r="AW197" s="226"/>
      <c r="AX197" s="226"/>
      <c r="AY197" s="226"/>
      <c r="AZ197" s="226"/>
    </row>
    <row r="198" spans="1:52" ht="11.25" customHeight="1">
      <c r="A198" s="226"/>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row>
    <row r="199" spans="1:52" ht="11.25" customHeight="1">
      <c r="A199" s="226"/>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c r="AA199" s="226"/>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row>
    <row r="200" spans="1:52" ht="11.25" customHeight="1">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c r="AA200" s="226"/>
      <c r="AB200" s="226"/>
      <c r="AC200" s="226"/>
      <c r="AD200" s="226"/>
      <c r="AE200" s="226"/>
      <c r="AF200" s="226"/>
      <c r="AG200" s="226"/>
      <c r="AH200" s="226"/>
      <c r="AI200" s="226"/>
      <c r="AJ200" s="226"/>
      <c r="AK200" s="226"/>
      <c r="AL200" s="226"/>
      <c r="AM200" s="226"/>
      <c r="AN200" s="226"/>
      <c r="AO200" s="226"/>
      <c r="AP200" s="226"/>
      <c r="AQ200" s="226"/>
      <c r="AR200" s="226"/>
      <c r="AS200" s="226"/>
      <c r="AT200" s="226"/>
      <c r="AU200" s="226"/>
      <c r="AV200" s="226"/>
      <c r="AW200" s="226"/>
      <c r="AX200" s="226"/>
      <c r="AY200" s="226"/>
      <c r="AZ200" s="226"/>
    </row>
    <row r="201" spans="1:52" ht="11.25" customHeight="1">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row>
    <row r="202" spans="1:52" ht="11.25" customHeight="1">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c r="AS202" s="226"/>
      <c r="AT202" s="226"/>
      <c r="AU202" s="226"/>
      <c r="AV202" s="226"/>
      <c r="AW202" s="226"/>
      <c r="AX202" s="226"/>
      <c r="AY202" s="226"/>
      <c r="AZ202" s="226"/>
    </row>
    <row r="203" spans="1:52" ht="11.25" customHeight="1">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c r="AS203" s="226"/>
      <c r="AT203" s="226"/>
      <c r="AU203" s="226"/>
      <c r="AV203" s="226"/>
      <c r="AW203" s="226"/>
      <c r="AX203" s="226"/>
      <c r="AY203" s="226"/>
      <c r="AZ203" s="226"/>
    </row>
    <row r="204" spans="1:52" ht="11.25" customHeight="1">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c r="AS204" s="226"/>
      <c r="AT204" s="226"/>
      <c r="AU204" s="226"/>
      <c r="AV204" s="226"/>
      <c r="AW204" s="226"/>
      <c r="AX204" s="226"/>
      <c r="AY204" s="226"/>
      <c r="AZ204" s="226"/>
    </row>
    <row r="205" spans="1:52" ht="11.25" customHeight="1">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row>
    <row r="206" spans="1:52" ht="11.25" customHeight="1">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c r="AS206" s="226"/>
      <c r="AT206" s="226"/>
      <c r="AU206" s="226"/>
      <c r="AV206" s="226"/>
      <c r="AW206" s="226"/>
      <c r="AX206" s="226"/>
      <c r="AY206" s="226"/>
      <c r="AZ206" s="226"/>
    </row>
    <row r="207" spans="1:52" ht="11.25" customHeight="1">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c r="AS207" s="226"/>
      <c r="AT207" s="226"/>
      <c r="AU207" s="226"/>
      <c r="AV207" s="226"/>
      <c r="AW207" s="226"/>
      <c r="AX207" s="226"/>
      <c r="AY207" s="226"/>
      <c r="AZ207" s="226"/>
    </row>
    <row r="208" spans="1:52" ht="11.25" customHeight="1">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row>
    <row r="209" spans="1:52" ht="11.25" customHeight="1">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row>
    <row r="210" spans="1:52" ht="11.25" customHeight="1">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row>
    <row r="211" spans="1:52" ht="11.25" customHeight="1">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c r="AS211" s="226"/>
      <c r="AT211" s="226"/>
      <c r="AU211" s="226"/>
      <c r="AV211" s="226"/>
      <c r="AW211" s="226"/>
      <c r="AX211" s="226"/>
      <c r="AY211" s="226"/>
      <c r="AZ211" s="226"/>
    </row>
    <row r="212" spans="1:52" ht="11.25" customHeight="1">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row>
    <row r="213" spans="1:52" ht="11.25" customHeight="1">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c r="AS213" s="226"/>
      <c r="AT213" s="226"/>
      <c r="AU213" s="226"/>
      <c r="AV213" s="226"/>
      <c r="AW213" s="226"/>
      <c r="AX213" s="226"/>
      <c r="AY213" s="226"/>
      <c r="AZ213" s="226"/>
    </row>
    <row r="214" spans="1:52" ht="11.25" customHeight="1">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c r="AS214" s="226"/>
      <c r="AT214" s="226"/>
      <c r="AU214" s="226"/>
      <c r="AV214" s="226"/>
      <c r="AW214" s="226"/>
      <c r="AX214" s="226"/>
      <c r="AY214" s="226"/>
      <c r="AZ214" s="226"/>
    </row>
    <row r="215" spans="1:52" ht="11.25" customHeight="1">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row>
    <row r="216" spans="1:52" ht="11.25" customHeight="1">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row>
    <row r="217" spans="1:52" ht="11.25" customHeight="1">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c r="AS217" s="226"/>
      <c r="AT217" s="226"/>
      <c r="AU217" s="226"/>
      <c r="AV217" s="226"/>
      <c r="AW217" s="226"/>
      <c r="AX217" s="226"/>
      <c r="AY217" s="226"/>
      <c r="AZ217" s="226"/>
    </row>
    <row r="218" spans="1:52" ht="11.25" customHeight="1">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row>
    <row r="219" spans="1:52" ht="11.25" customHeight="1">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c r="AS219" s="226"/>
      <c r="AT219" s="226"/>
      <c r="AU219" s="226"/>
      <c r="AV219" s="226"/>
      <c r="AW219" s="226"/>
      <c r="AX219" s="226"/>
      <c r="AY219" s="226"/>
      <c r="AZ219" s="226"/>
    </row>
    <row r="220" spans="1:52" ht="11.25" customHeight="1">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AV220" s="226"/>
      <c r="AW220" s="226"/>
      <c r="AX220" s="226"/>
      <c r="AY220" s="226"/>
      <c r="AZ220" s="226"/>
    </row>
    <row r="221" spans="1:52" ht="11.25" customHeight="1">
      <c r="A221" s="22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AV221" s="226"/>
      <c r="AW221" s="226"/>
      <c r="AX221" s="226"/>
      <c r="AY221" s="226"/>
      <c r="AZ221" s="226"/>
    </row>
    <row r="222" spans="1:52" ht="15.75" customHeight="1"/>
    <row r="223" spans="1:52" ht="15.75" customHeight="1"/>
    <row r="224" spans="1:52"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Z6:AC6"/>
    <mergeCell ref="AD6:AG6"/>
    <mergeCell ref="A2:AZ2"/>
    <mergeCell ref="A3:AZ3"/>
    <mergeCell ref="A4:AZ4"/>
    <mergeCell ref="B6:E6"/>
    <mergeCell ref="F6:I6"/>
    <mergeCell ref="J6:M6"/>
    <mergeCell ref="AH6:AK6"/>
    <mergeCell ref="AL6:AO6"/>
    <mergeCell ref="AP6:AS6"/>
    <mergeCell ref="AT6:AV6"/>
    <mergeCell ref="AW6:AX6"/>
    <mergeCell ref="N6:Q6"/>
    <mergeCell ref="R6:U6"/>
    <mergeCell ref="V6:Y6"/>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9CC00"/>
  </sheetPr>
  <dimension ref="A1:AY1000"/>
  <sheetViews>
    <sheetView showGridLines="0" workbookViewId="0">
      <pane xSplit="1" ySplit="8" topLeftCell="B9" activePane="bottomRight" state="frozen"/>
      <selection activeCell="E1" sqref="E1"/>
      <selection pane="topRight" activeCell="E1" sqref="E1"/>
      <selection pane="bottomLeft" activeCell="E1" sqref="E1"/>
      <selection pane="bottomRight" activeCell="E1" sqref="E1"/>
    </sheetView>
  </sheetViews>
  <sheetFormatPr defaultColWidth="14.44140625" defaultRowHeight="15" customHeight="1"/>
  <cols>
    <col min="1" max="1" width="16.21875" customWidth="1"/>
    <col min="2" max="2" width="6.5546875" customWidth="1"/>
    <col min="3" max="50" width="4.44140625" customWidth="1"/>
    <col min="51" max="51" width="4.77734375" customWidth="1"/>
  </cols>
  <sheetData>
    <row r="1" spans="1:51" ht="15" customHeight="1">
      <c r="A1" s="553" t="s">
        <v>452</v>
      </c>
      <c r="B1" s="549"/>
      <c r="C1" s="549"/>
      <c r="D1" s="549"/>
      <c r="E1" s="549"/>
      <c r="F1" s="549"/>
      <c r="G1" s="554" t="s">
        <v>573</v>
      </c>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c r="AX1" s="549"/>
      <c r="AY1" s="549"/>
    </row>
    <row r="2" spans="1:51" ht="15" customHeight="1">
      <c r="A2" s="582" t="s">
        <v>390</v>
      </c>
      <c r="B2" s="561"/>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row>
    <row r="3" spans="1:51" ht="15" customHeight="1">
      <c r="A3" s="582" t="s">
        <v>122</v>
      </c>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H3" s="561"/>
      <c r="AI3" s="561"/>
      <c r="AJ3" s="561"/>
      <c r="AK3" s="561"/>
      <c r="AL3" s="561"/>
      <c r="AM3" s="561"/>
      <c r="AN3" s="561"/>
      <c r="AO3" s="561"/>
      <c r="AP3" s="561"/>
      <c r="AQ3" s="561"/>
      <c r="AR3" s="561"/>
      <c r="AS3" s="561"/>
      <c r="AT3" s="561"/>
      <c r="AU3" s="561"/>
      <c r="AV3" s="561"/>
      <c r="AW3" s="561"/>
      <c r="AX3" s="561"/>
      <c r="AY3" s="561"/>
    </row>
    <row r="4" spans="1:51" ht="15" customHeight="1">
      <c r="A4" s="582" t="s">
        <v>78</v>
      </c>
      <c r="B4" s="561"/>
      <c r="C4" s="561"/>
      <c r="D4" s="561"/>
      <c r="E4" s="561"/>
      <c r="F4" s="561"/>
      <c r="G4" s="561"/>
      <c r="H4" s="561"/>
      <c r="I4" s="561"/>
      <c r="J4" s="561"/>
      <c r="K4" s="561"/>
      <c r="L4" s="561"/>
      <c r="M4" s="561"/>
      <c r="N4" s="561"/>
      <c r="O4" s="561"/>
      <c r="P4" s="561"/>
      <c r="Q4" s="561"/>
      <c r="R4" s="561"/>
      <c r="S4" s="561"/>
      <c r="T4" s="561"/>
      <c r="U4" s="561"/>
      <c r="V4" s="561"/>
      <c r="W4" s="561"/>
      <c r="X4" s="561"/>
      <c r="Y4" s="561"/>
      <c r="Z4" s="561"/>
      <c r="AA4" s="561"/>
      <c r="AB4" s="561"/>
      <c r="AC4" s="561"/>
      <c r="AD4" s="561"/>
      <c r="AE4" s="561"/>
      <c r="AF4" s="561"/>
      <c r="AG4" s="561"/>
      <c r="AH4" s="561"/>
      <c r="AI4" s="561"/>
      <c r="AJ4" s="561"/>
      <c r="AK4" s="561"/>
      <c r="AL4" s="561"/>
      <c r="AM4" s="561"/>
      <c r="AN4" s="561"/>
      <c r="AO4" s="561"/>
      <c r="AP4" s="561"/>
      <c r="AQ4" s="561"/>
      <c r="AR4" s="561"/>
      <c r="AS4" s="561"/>
      <c r="AT4" s="561"/>
      <c r="AU4" s="561"/>
      <c r="AV4" s="561"/>
      <c r="AW4" s="561"/>
      <c r="AX4" s="561"/>
      <c r="AY4" s="561"/>
    </row>
    <row r="5" spans="1:51" ht="11.25" customHeight="1">
      <c r="A5" s="226"/>
      <c r="B5" s="226"/>
      <c r="C5" s="226"/>
      <c r="D5" s="226"/>
      <c r="E5" s="226">
        <v>2</v>
      </c>
      <c r="F5" s="226"/>
      <c r="G5" s="226"/>
      <c r="H5" s="226"/>
      <c r="I5" s="226">
        <v>0</v>
      </c>
      <c r="J5" s="226"/>
      <c r="K5" s="226"/>
      <c r="L5" s="226"/>
      <c r="M5" s="226">
        <v>0</v>
      </c>
      <c r="N5" s="226"/>
      <c r="O5" s="226"/>
      <c r="P5" s="226"/>
      <c r="Q5" s="226">
        <v>2</v>
      </c>
      <c r="R5" s="226"/>
      <c r="S5" s="226"/>
      <c r="T5" s="226"/>
      <c r="U5" s="226">
        <v>1</v>
      </c>
      <c r="V5" s="226"/>
      <c r="W5" s="226"/>
      <c r="X5" s="226"/>
      <c r="Y5" s="226">
        <v>0</v>
      </c>
      <c r="Z5" s="226"/>
      <c r="AA5" s="226"/>
      <c r="AB5" s="226"/>
      <c r="AC5" s="226">
        <v>0</v>
      </c>
      <c r="AD5" s="226"/>
      <c r="AE5" s="226"/>
      <c r="AF5" s="226"/>
      <c r="AG5" s="226">
        <v>1</v>
      </c>
      <c r="AH5" s="226"/>
      <c r="AI5" s="226"/>
      <c r="AJ5" s="226"/>
      <c r="AK5" s="226">
        <v>3</v>
      </c>
      <c r="AL5" s="226"/>
      <c r="AM5" s="226"/>
      <c r="AN5" s="226"/>
      <c r="AO5" s="226">
        <v>6</v>
      </c>
      <c r="AP5" s="226"/>
      <c r="AQ5" s="226"/>
      <c r="AR5" s="226"/>
      <c r="AS5" s="226">
        <v>5</v>
      </c>
      <c r="AT5" s="226"/>
      <c r="AU5" s="226">
        <v>2</v>
      </c>
      <c r="AV5" s="226"/>
      <c r="AW5" s="226">
        <v>1</v>
      </c>
      <c r="AX5" s="226">
        <v>0</v>
      </c>
      <c r="AY5" s="226"/>
    </row>
    <row r="6" spans="1:51" ht="11.25" customHeight="1">
      <c r="A6" s="392" t="s">
        <v>333</v>
      </c>
      <c r="B6" s="581" t="s">
        <v>334</v>
      </c>
      <c r="C6" s="572"/>
      <c r="D6" s="572"/>
      <c r="E6" s="573"/>
      <c r="F6" s="581" t="s">
        <v>335</v>
      </c>
      <c r="G6" s="572"/>
      <c r="H6" s="572"/>
      <c r="I6" s="573"/>
      <c r="J6" s="581" t="s">
        <v>336</v>
      </c>
      <c r="K6" s="572"/>
      <c r="L6" s="572"/>
      <c r="M6" s="573"/>
      <c r="N6" s="581" t="s">
        <v>337</v>
      </c>
      <c r="O6" s="572"/>
      <c r="P6" s="572"/>
      <c r="Q6" s="573"/>
      <c r="R6" s="581" t="s">
        <v>338</v>
      </c>
      <c r="S6" s="572"/>
      <c r="T6" s="572"/>
      <c r="U6" s="573"/>
      <c r="V6" s="581" t="s">
        <v>339</v>
      </c>
      <c r="W6" s="572"/>
      <c r="X6" s="572"/>
      <c r="Y6" s="573"/>
      <c r="Z6" s="581" t="s">
        <v>340</v>
      </c>
      <c r="AA6" s="572"/>
      <c r="AB6" s="572"/>
      <c r="AC6" s="573"/>
      <c r="AD6" s="581" t="s">
        <v>300</v>
      </c>
      <c r="AE6" s="572"/>
      <c r="AF6" s="572"/>
      <c r="AG6" s="573"/>
      <c r="AH6" s="581" t="s">
        <v>298</v>
      </c>
      <c r="AI6" s="572"/>
      <c r="AJ6" s="572"/>
      <c r="AK6" s="573"/>
      <c r="AL6" s="581" t="s">
        <v>341</v>
      </c>
      <c r="AM6" s="572"/>
      <c r="AN6" s="572"/>
      <c r="AO6" s="573"/>
      <c r="AP6" s="581" t="s">
        <v>299</v>
      </c>
      <c r="AQ6" s="572"/>
      <c r="AR6" s="572"/>
      <c r="AS6" s="573"/>
      <c r="AT6" s="581" t="s">
        <v>342</v>
      </c>
      <c r="AU6" s="573"/>
      <c r="AV6" s="581" t="s">
        <v>343</v>
      </c>
      <c r="AW6" s="573"/>
      <c r="AX6" s="411" t="s">
        <v>344</v>
      </c>
      <c r="AY6" s="392" t="s">
        <v>183</v>
      </c>
    </row>
    <row r="7" spans="1:51" ht="11.25" customHeight="1">
      <c r="A7" s="393" t="s">
        <v>268</v>
      </c>
      <c r="B7" s="396" t="s">
        <v>347</v>
      </c>
      <c r="C7" s="396" t="s">
        <v>348</v>
      </c>
      <c r="D7" s="396" t="s">
        <v>349</v>
      </c>
      <c r="E7" s="396" t="s">
        <v>350</v>
      </c>
      <c r="F7" s="394" t="s">
        <v>351</v>
      </c>
      <c r="G7" s="396" t="s">
        <v>352</v>
      </c>
      <c r="H7" s="396" t="s">
        <v>353</v>
      </c>
      <c r="I7" s="395" t="s">
        <v>354</v>
      </c>
      <c r="J7" s="394" t="s">
        <v>355</v>
      </c>
      <c r="K7" s="396" t="s">
        <v>356</v>
      </c>
      <c r="L7" s="396" t="s">
        <v>357</v>
      </c>
      <c r="M7" s="395" t="s">
        <v>358</v>
      </c>
      <c r="N7" s="394" t="s">
        <v>359</v>
      </c>
      <c r="O7" s="396">
        <v>1015</v>
      </c>
      <c r="P7" s="396">
        <v>1030</v>
      </c>
      <c r="Q7" s="395">
        <v>1045</v>
      </c>
      <c r="R7" s="394" t="s">
        <v>360</v>
      </c>
      <c r="S7" s="396">
        <v>1115</v>
      </c>
      <c r="T7" s="396">
        <v>1130</v>
      </c>
      <c r="U7" s="395">
        <v>1145</v>
      </c>
      <c r="V7" s="394" t="s">
        <v>361</v>
      </c>
      <c r="W7" s="396">
        <v>1215</v>
      </c>
      <c r="X7" s="396">
        <v>1230</v>
      </c>
      <c r="Y7" s="395">
        <v>1245</v>
      </c>
      <c r="Z7" s="394" t="s">
        <v>362</v>
      </c>
      <c r="AA7" s="396">
        <v>1315</v>
      </c>
      <c r="AB7" s="396">
        <v>1330</v>
      </c>
      <c r="AC7" s="395">
        <v>1345</v>
      </c>
      <c r="AD7" s="394" t="s">
        <v>363</v>
      </c>
      <c r="AE7" s="396">
        <v>1415</v>
      </c>
      <c r="AF7" s="396">
        <v>1430</v>
      </c>
      <c r="AG7" s="395">
        <v>1445</v>
      </c>
      <c r="AH7" s="394" t="s">
        <v>364</v>
      </c>
      <c r="AI7" s="396">
        <v>1515</v>
      </c>
      <c r="AJ7" s="396" t="s">
        <v>365</v>
      </c>
      <c r="AK7" s="395" t="s">
        <v>366</v>
      </c>
      <c r="AL7" s="394" t="s">
        <v>367</v>
      </c>
      <c r="AM7" s="396" t="s">
        <v>368</v>
      </c>
      <c r="AN7" s="396" t="s">
        <v>369</v>
      </c>
      <c r="AO7" s="395" t="s">
        <v>370</v>
      </c>
      <c r="AP7" s="394" t="s">
        <v>371</v>
      </c>
      <c r="AQ7" s="396">
        <v>1715</v>
      </c>
      <c r="AR7" s="396">
        <v>1730</v>
      </c>
      <c r="AS7" s="395">
        <v>1745</v>
      </c>
      <c r="AT7" s="394" t="s">
        <v>372</v>
      </c>
      <c r="AU7" s="395" t="s">
        <v>374</v>
      </c>
      <c r="AV7" s="394" t="s">
        <v>412</v>
      </c>
      <c r="AW7" s="395" t="s">
        <v>413</v>
      </c>
      <c r="AX7" s="395" t="s">
        <v>414</v>
      </c>
      <c r="AY7" s="393"/>
    </row>
    <row r="8" spans="1:51" ht="15.75" customHeight="1">
      <c r="A8" s="397" t="s">
        <v>380</v>
      </c>
      <c r="B8" s="398"/>
      <c r="C8" s="398"/>
      <c r="D8" s="398"/>
      <c r="E8" s="398"/>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8"/>
      <c r="AN8" s="398"/>
      <c r="AO8" s="398"/>
      <c r="AP8" s="398"/>
      <c r="AQ8" s="398"/>
      <c r="AR8" s="398"/>
      <c r="AS8" s="398"/>
      <c r="AT8" s="398"/>
      <c r="AU8" s="398"/>
      <c r="AV8" s="398"/>
      <c r="AW8" s="398"/>
      <c r="AX8" s="398"/>
      <c r="AY8" s="399"/>
    </row>
    <row r="9" spans="1:51" ht="11.25" customHeight="1">
      <c r="A9" s="227" t="s">
        <v>457</v>
      </c>
      <c r="B9" s="228"/>
      <c r="C9" s="226"/>
      <c r="D9" s="226"/>
      <c r="E9" s="400"/>
      <c r="F9" s="228"/>
      <c r="G9" s="226"/>
      <c r="H9" s="226"/>
      <c r="I9" s="400"/>
      <c r="J9" s="228"/>
      <c r="K9" s="226"/>
      <c r="L9" s="226"/>
      <c r="M9" s="400"/>
      <c r="N9" s="228"/>
      <c r="O9" s="226"/>
      <c r="P9" s="226"/>
      <c r="Q9" s="400"/>
      <c r="R9" s="228"/>
      <c r="S9" s="226"/>
      <c r="T9" s="226"/>
      <c r="U9" s="400"/>
      <c r="V9" s="228"/>
      <c r="W9" s="226"/>
      <c r="X9" s="226"/>
      <c r="Y9" s="400"/>
      <c r="Z9" s="228"/>
      <c r="AA9" s="226"/>
      <c r="AB9" s="226"/>
      <c r="AC9" s="400"/>
      <c r="AD9" s="228"/>
      <c r="AE9" s="226"/>
      <c r="AF9" s="226"/>
      <c r="AG9" s="400"/>
      <c r="AH9" s="228"/>
      <c r="AI9" s="226"/>
      <c r="AJ9" s="226"/>
      <c r="AK9" s="400"/>
      <c r="AL9" s="228"/>
      <c r="AM9" s="226"/>
      <c r="AN9" s="226"/>
      <c r="AO9" s="400"/>
      <c r="AP9" s="228"/>
      <c r="AQ9" s="226"/>
      <c r="AR9" s="226"/>
      <c r="AS9" s="400"/>
      <c r="AT9" s="228"/>
      <c r="AU9" s="400"/>
      <c r="AV9" s="228"/>
      <c r="AW9" s="400"/>
      <c r="AX9" s="400"/>
      <c r="AY9" s="227">
        <f t="shared" ref="AY9:AY19" si="0">SUM(B9:AX9)</f>
        <v>0</v>
      </c>
    </row>
    <row r="10" spans="1:51" ht="11.25" customHeight="1">
      <c r="A10" s="401" t="s">
        <v>442</v>
      </c>
      <c r="B10" s="402"/>
      <c r="C10" s="404"/>
      <c r="D10" s="404"/>
      <c r="E10" s="403"/>
      <c r="F10" s="402"/>
      <c r="G10" s="404"/>
      <c r="H10" s="404"/>
      <c r="I10" s="403"/>
      <c r="J10" s="402"/>
      <c r="K10" s="404"/>
      <c r="L10" s="404"/>
      <c r="M10" s="403"/>
      <c r="N10" s="402"/>
      <c r="O10" s="404"/>
      <c r="P10" s="404"/>
      <c r="Q10" s="403"/>
      <c r="R10" s="402"/>
      <c r="S10" s="404"/>
      <c r="T10" s="404"/>
      <c r="U10" s="403"/>
      <c r="V10" s="402"/>
      <c r="W10" s="404"/>
      <c r="X10" s="404"/>
      <c r="Y10" s="403"/>
      <c r="Z10" s="402"/>
      <c r="AA10" s="404"/>
      <c r="AB10" s="404"/>
      <c r="AC10" s="403"/>
      <c r="AD10" s="402"/>
      <c r="AE10" s="404"/>
      <c r="AF10" s="404"/>
      <c r="AG10" s="403"/>
      <c r="AH10" s="402"/>
      <c r="AI10" s="404"/>
      <c r="AJ10" s="404"/>
      <c r="AK10" s="403"/>
      <c r="AL10" s="402"/>
      <c r="AM10" s="404"/>
      <c r="AN10" s="404"/>
      <c r="AO10" s="403"/>
      <c r="AP10" s="402"/>
      <c r="AQ10" s="404"/>
      <c r="AR10" s="404"/>
      <c r="AS10" s="403"/>
      <c r="AT10" s="402"/>
      <c r="AU10" s="403"/>
      <c r="AV10" s="402"/>
      <c r="AW10" s="403"/>
      <c r="AX10" s="403"/>
      <c r="AY10" s="401">
        <f t="shared" si="0"/>
        <v>0</v>
      </c>
    </row>
    <row r="11" spans="1:51" ht="11.25" customHeight="1">
      <c r="A11" s="227" t="s">
        <v>295</v>
      </c>
      <c r="B11" s="228"/>
      <c r="C11" s="226"/>
      <c r="D11" s="226"/>
      <c r="E11" s="400"/>
      <c r="F11" s="228"/>
      <c r="G11" s="226"/>
      <c r="H11" s="226"/>
      <c r="I11" s="400"/>
      <c r="J11" s="228"/>
      <c r="K11" s="226"/>
      <c r="L11" s="226"/>
      <c r="M11" s="400"/>
      <c r="N11" s="228"/>
      <c r="O11" s="226"/>
      <c r="P11" s="226"/>
      <c r="Q11" s="400"/>
      <c r="R11" s="228"/>
      <c r="S11" s="226"/>
      <c r="T11" s="226"/>
      <c r="U11" s="400"/>
      <c r="V11" s="228"/>
      <c r="W11" s="226"/>
      <c r="X11" s="226"/>
      <c r="Y11" s="400"/>
      <c r="Z11" s="228"/>
      <c r="AA11" s="226"/>
      <c r="AB11" s="226"/>
      <c r="AC11" s="400"/>
      <c r="AD11" s="228"/>
      <c r="AE11" s="226"/>
      <c r="AF11" s="226"/>
      <c r="AG11" s="400"/>
      <c r="AH11" s="228"/>
      <c r="AI11" s="226"/>
      <c r="AJ11" s="226"/>
      <c r="AK11" s="400"/>
      <c r="AL11" s="228"/>
      <c r="AM11" s="226"/>
      <c r="AN11" s="226"/>
      <c r="AO11" s="400"/>
      <c r="AP11" s="228"/>
      <c r="AQ11" s="226"/>
      <c r="AR11" s="226"/>
      <c r="AS11" s="400"/>
      <c r="AT11" s="228"/>
      <c r="AU11" s="400"/>
      <c r="AV11" s="228"/>
      <c r="AW11" s="400"/>
      <c r="AX11" s="400"/>
      <c r="AY11" s="227">
        <f t="shared" si="0"/>
        <v>0</v>
      </c>
    </row>
    <row r="12" spans="1:51" ht="11.25" customHeight="1">
      <c r="A12" s="401" t="s">
        <v>458</v>
      </c>
      <c r="B12" s="402"/>
      <c r="C12" s="404"/>
      <c r="D12" s="404"/>
      <c r="E12" s="403"/>
      <c r="F12" s="402"/>
      <c r="G12" s="404"/>
      <c r="H12" s="404"/>
      <c r="I12" s="403"/>
      <c r="J12" s="402"/>
      <c r="K12" s="404"/>
      <c r="L12" s="404"/>
      <c r="M12" s="403"/>
      <c r="N12" s="402"/>
      <c r="O12" s="404"/>
      <c r="P12" s="404"/>
      <c r="Q12" s="403"/>
      <c r="R12" s="402"/>
      <c r="S12" s="404"/>
      <c r="T12" s="404"/>
      <c r="U12" s="403"/>
      <c r="V12" s="402"/>
      <c r="W12" s="404"/>
      <c r="X12" s="404"/>
      <c r="Y12" s="403"/>
      <c r="Z12" s="402"/>
      <c r="AA12" s="404"/>
      <c r="AB12" s="404"/>
      <c r="AC12" s="403"/>
      <c r="AD12" s="402"/>
      <c r="AE12" s="404"/>
      <c r="AF12" s="404"/>
      <c r="AG12" s="403"/>
      <c r="AH12" s="402"/>
      <c r="AI12" s="404"/>
      <c r="AJ12" s="404"/>
      <c r="AK12" s="403"/>
      <c r="AL12" s="402"/>
      <c r="AM12" s="404"/>
      <c r="AN12" s="404"/>
      <c r="AO12" s="403"/>
      <c r="AP12" s="402"/>
      <c r="AQ12" s="404"/>
      <c r="AR12" s="404"/>
      <c r="AS12" s="403"/>
      <c r="AT12" s="402"/>
      <c r="AU12" s="403"/>
      <c r="AV12" s="402"/>
      <c r="AW12" s="403"/>
      <c r="AX12" s="403"/>
      <c r="AY12" s="401">
        <f t="shared" si="0"/>
        <v>0</v>
      </c>
    </row>
    <row r="13" spans="1:51" ht="11.25" customHeight="1">
      <c r="A13" s="405" t="s">
        <v>388</v>
      </c>
      <c r="B13" s="406"/>
      <c r="C13" s="408"/>
      <c r="D13" s="408"/>
      <c r="E13" s="407">
        <f>SUM(B9:E12)</f>
        <v>0</v>
      </c>
      <c r="F13" s="406"/>
      <c r="G13" s="408"/>
      <c r="H13" s="408"/>
      <c r="I13" s="407">
        <f>SUM(F9:I12)</f>
        <v>0</v>
      </c>
      <c r="J13" s="406"/>
      <c r="K13" s="408"/>
      <c r="L13" s="408"/>
      <c r="M13" s="407">
        <f>SUM(J9:M12)</f>
        <v>0</v>
      </c>
      <c r="N13" s="406"/>
      <c r="O13" s="408"/>
      <c r="P13" s="408"/>
      <c r="Q13" s="407">
        <f>SUM(N9:Q12)</f>
        <v>0</v>
      </c>
      <c r="R13" s="406"/>
      <c r="S13" s="408"/>
      <c r="T13" s="408"/>
      <c r="U13" s="407">
        <f>SUM(R9:U12)</f>
        <v>0</v>
      </c>
      <c r="V13" s="406"/>
      <c r="W13" s="408"/>
      <c r="X13" s="408"/>
      <c r="Y13" s="407">
        <f>SUM(V9:Y12)</f>
        <v>0</v>
      </c>
      <c r="Z13" s="406"/>
      <c r="AA13" s="408"/>
      <c r="AB13" s="408"/>
      <c r="AC13" s="407">
        <f>SUM(Z9:AC12)</f>
        <v>0</v>
      </c>
      <c r="AD13" s="406"/>
      <c r="AE13" s="408"/>
      <c r="AF13" s="408"/>
      <c r="AG13" s="407">
        <f>SUM(AD9:AG12)</f>
        <v>0</v>
      </c>
      <c r="AH13" s="406"/>
      <c r="AI13" s="408"/>
      <c r="AJ13" s="408"/>
      <c r="AK13" s="407">
        <f>SUM(AH9:AK12)</f>
        <v>0</v>
      </c>
      <c r="AL13" s="406"/>
      <c r="AM13" s="408"/>
      <c r="AN13" s="408"/>
      <c r="AO13" s="407">
        <f>SUM(AL9:AO12)</f>
        <v>0</v>
      </c>
      <c r="AP13" s="406"/>
      <c r="AQ13" s="408"/>
      <c r="AR13" s="408"/>
      <c r="AS13" s="407">
        <f>SUM(AP9:AS12)</f>
        <v>0</v>
      </c>
      <c r="AT13" s="406"/>
      <c r="AU13" s="407">
        <f>SUM(AT9:AU12)</f>
        <v>0</v>
      </c>
      <c r="AV13" s="406"/>
      <c r="AW13" s="407">
        <f>SUM(AV9:AW12)</f>
        <v>0</v>
      </c>
      <c r="AX13" s="407">
        <f>SUM(AX9:AX12)</f>
        <v>0</v>
      </c>
      <c r="AY13" s="405">
        <f t="shared" si="0"/>
        <v>0</v>
      </c>
    </row>
    <row r="14" spans="1:51" ht="11.25" customHeight="1">
      <c r="A14" s="227" t="s">
        <v>457</v>
      </c>
      <c r="B14" s="228"/>
      <c r="C14" s="226"/>
      <c r="D14" s="226"/>
      <c r="E14" s="400"/>
      <c r="F14" s="228"/>
      <c r="G14" s="226"/>
      <c r="H14" s="226"/>
      <c r="I14" s="400"/>
      <c r="J14" s="228"/>
      <c r="K14" s="226"/>
      <c r="L14" s="226"/>
      <c r="M14" s="400"/>
      <c r="N14" s="228"/>
      <c r="O14" s="226"/>
      <c r="P14" s="226"/>
      <c r="Q14" s="400"/>
      <c r="R14" s="228"/>
      <c r="S14" s="226"/>
      <c r="T14" s="226"/>
      <c r="U14" s="400"/>
      <c r="V14" s="228"/>
      <c r="W14" s="226"/>
      <c r="X14" s="226"/>
      <c r="Y14" s="400"/>
      <c r="Z14" s="228"/>
      <c r="AA14" s="226"/>
      <c r="AB14" s="226"/>
      <c r="AC14" s="400"/>
      <c r="AD14" s="228"/>
      <c r="AE14" s="226"/>
      <c r="AF14" s="226"/>
      <c r="AG14" s="400"/>
      <c r="AH14" s="228"/>
      <c r="AI14" s="226"/>
      <c r="AJ14" s="226"/>
      <c r="AK14" s="400"/>
      <c r="AL14" s="228"/>
      <c r="AM14" s="226"/>
      <c r="AN14" s="226"/>
      <c r="AO14" s="400"/>
      <c r="AP14" s="228"/>
      <c r="AQ14" s="226"/>
      <c r="AR14" s="226"/>
      <c r="AS14" s="400"/>
      <c r="AT14" s="228"/>
      <c r="AU14" s="400"/>
      <c r="AV14" s="228"/>
      <c r="AW14" s="400"/>
      <c r="AX14" s="400"/>
      <c r="AY14" s="227">
        <f t="shared" si="0"/>
        <v>0</v>
      </c>
    </row>
    <row r="15" spans="1:51" ht="11.25" customHeight="1">
      <c r="A15" s="401" t="s">
        <v>442</v>
      </c>
      <c r="B15" s="402"/>
      <c r="C15" s="404"/>
      <c r="D15" s="404"/>
      <c r="E15" s="403"/>
      <c r="F15" s="402"/>
      <c r="G15" s="404"/>
      <c r="H15" s="404"/>
      <c r="I15" s="403"/>
      <c r="J15" s="402"/>
      <c r="K15" s="404"/>
      <c r="L15" s="404"/>
      <c r="M15" s="403"/>
      <c r="N15" s="402"/>
      <c r="O15" s="404"/>
      <c r="P15" s="404"/>
      <c r="Q15" s="403"/>
      <c r="R15" s="402"/>
      <c r="S15" s="404"/>
      <c r="T15" s="404"/>
      <c r="U15" s="403"/>
      <c r="V15" s="402"/>
      <c r="W15" s="404"/>
      <c r="X15" s="404"/>
      <c r="Y15" s="403"/>
      <c r="Z15" s="402"/>
      <c r="AA15" s="404"/>
      <c r="AB15" s="404"/>
      <c r="AC15" s="403"/>
      <c r="AD15" s="402"/>
      <c r="AE15" s="404"/>
      <c r="AF15" s="404"/>
      <c r="AG15" s="403"/>
      <c r="AH15" s="402"/>
      <c r="AI15" s="404"/>
      <c r="AJ15" s="404"/>
      <c r="AK15" s="403"/>
      <c r="AL15" s="402"/>
      <c r="AM15" s="404"/>
      <c r="AN15" s="404"/>
      <c r="AO15" s="403"/>
      <c r="AP15" s="402"/>
      <c r="AQ15" s="404"/>
      <c r="AR15" s="404"/>
      <c r="AS15" s="403"/>
      <c r="AT15" s="402"/>
      <c r="AU15" s="403"/>
      <c r="AV15" s="402"/>
      <c r="AW15" s="403"/>
      <c r="AX15" s="403"/>
      <c r="AY15" s="401">
        <f t="shared" si="0"/>
        <v>0</v>
      </c>
    </row>
    <row r="16" spans="1:51" ht="11.25" customHeight="1">
      <c r="A16" s="227" t="s">
        <v>295</v>
      </c>
      <c r="B16" s="228"/>
      <c r="C16" s="226"/>
      <c r="D16" s="226"/>
      <c r="E16" s="400"/>
      <c r="F16" s="228"/>
      <c r="G16" s="226"/>
      <c r="H16" s="226"/>
      <c r="I16" s="400"/>
      <c r="J16" s="228"/>
      <c r="K16" s="226"/>
      <c r="L16" s="226"/>
      <c r="M16" s="400"/>
      <c r="N16" s="228"/>
      <c r="O16" s="226"/>
      <c r="P16" s="226"/>
      <c r="Q16" s="400"/>
      <c r="R16" s="228"/>
      <c r="S16" s="226"/>
      <c r="T16" s="226"/>
      <c r="U16" s="400"/>
      <c r="V16" s="228"/>
      <c r="W16" s="226"/>
      <c r="X16" s="226"/>
      <c r="Y16" s="400"/>
      <c r="Z16" s="228"/>
      <c r="AA16" s="226"/>
      <c r="AB16" s="226"/>
      <c r="AC16" s="400"/>
      <c r="AD16" s="228"/>
      <c r="AE16" s="226"/>
      <c r="AF16" s="226"/>
      <c r="AG16" s="400"/>
      <c r="AH16" s="228"/>
      <c r="AI16" s="226"/>
      <c r="AJ16" s="226"/>
      <c r="AK16" s="400"/>
      <c r="AL16" s="228"/>
      <c r="AM16" s="226"/>
      <c r="AN16" s="226"/>
      <c r="AO16" s="400"/>
      <c r="AP16" s="228"/>
      <c r="AQ16" s="226"/>
      <c r="AR16" s="226"/>
      <c r="AS16" s="400"/>
      <c r="AT16" s="228"/>
      <c r="AU16" s="400"/>
      <c r="AV16" s="228"/>
      <c r="AW16" s="400"/>
      <c r="AX16" s="400"/>
      <c r="AY16" s="227">
        <f t="shared" si="0"/>
        <v>0</v>
      </c>
    </row>
    <row r="17" spans="1:51" ht="11.25" customHeight="1">
      <c r="A17" s="401" t="s">
        <v>458</v>
      </c>
      <c r="B17" s="402"/>
      <c r="C17" s="404"/>
      <c r="D17" s="404"/>
      <c r="E17" s="403"/>
      <c r="F17" s="402"/>
      <c r="G17" s="404"/>
      <c r="H17" s="404"/>
      <c r="I17" s="403"/>
      <c r="J17" s="402"/>
      <c r="K17" s="404"/>
      <c r="L17" s="404"/>
      <c r="M17" s="403"/>
      <c r="N17" s="402"/>
      <c r="O17" s="404"/>
      <c r="P17" s="404"/>
      <c r="Q17" s="403"/>
      <c r="R17" s="402"/>
      <c r="S17" s="404"/>
      <c r="T17" s="404"/>
      <c r="U17" s="403"/>
      <c r="V17" s="402"/>
      <c r="W17" s="404"/>
      <c r="X17" s="404"/>
      <c r="Y17" s="403"/>
      <c r="Z17" s="402"/>
      <c r="AA17" s="404"/>
      <c r="AB17" s="404"/>
      <c r="AC17" s="403"/>
      <c r="AD17" s="402"/>
      <c r="AE17" s="404"/>
      <c r="AF17" s="404"/>
      <c r="AG17" s="403"/>
      <c r="AH17" s="402"/>
      <c r="AI17" s="404"/>
      <c r="AJ17" s="404"/>
      <c r="AK17" s="403"/>
      <c r="AL17" s="402"/>
      <c r="AM17" s="404"/>
      <c r="AN17" s="404"/>
      <c r="AO17" s="403"/>
      <c r="AP17" s="402"/>
      <c r="AQ17" s="404"/>
      <c r="AR17" s="404"/>
      <c r="AS17" s="403"/>
      <c r="AT17" s="402"/>
      <c r="AU17" s="403"/>
      <c r="AV17" s="402"/>
      <c r="AW17" s="403"/>
      <c r="AX17" s="403"/>
      <c r="AY17" s="401">
        <f t="shared" si="0"/>
        <v>0</v>
      </c>
    </row>
    <row r="18" spans="1:51" ht="11.25" customHeight="1">
      <c r="A18" s="405" t="s">
        <v>389</v>
      </c>
      <c r="B18" s="406"/>
      <c r="C18" s="408"/>
      <c r="D18" s="408"/>
      <c r="E18" s="407">
        <f>SUM(B14:E17)</f>
        <v>0</v>
      </c>
      <c r="F18" s="406"/>
      <c r="G18" s="408"/>
      <c r="H18" s="408"/>
      <c r="I18" s="407">
        <f>SUM(F14:I17)</f>
        <v>0</v>
      </c>
      <c r="J18" s="406"/>
      <c r="K18" s="408"/>
      <c r="L18" s="408"/>
      <c r="M18" s="407">
        <f>SUM(J14:M17)</f>
        <v>0</v>
      </c>
      <c r="N18" s="406"/>
      <c r="O18" s="408"/>
      <c r="P18" s="408"/>
      <c r="Q18" s="407">
        <f>SUM(N14:Q17)</f>
        <v>0</v>
      </c>
      <c r="R18" s="406"/>
      <c r="S18" s="408"/>
      <c r="T18" s="408"/>
      <c r="U18" s="407">
        <f>SUM(R14:U17)</f>
        <v>0</v>
      </c>
      <c r="V18" s="406"/>
      <c r="W18" s="408"/>
      <c r="X18" s="408"/>
      <c r="Y18" s="407">
        <f>SUM(V14:Y17)</f>
        <v>0</v>
      </c>
      <c r="Z18" s="406"/>
      <c r="AA18" s="408"/>
      <c r="AB18" s="408"/>
      <c r="AC18" s="407">
        <f>SUM(Z14:AC17)</f>
        <v>0</v>
      </c>
      <c r="AD18" s="406"/>
      <c r="AE18" s="408"/>
      <c r="AF18" s="408"/>
      <c r="AG18" s="407">
        <f>SUM(AD14:AG17)</f>
        <v>0</v>
      </c>
      <c r="AH18" s="406"/>
      <c r="AI18" s="408"/>
      <c r="AJ18" s="408"/>
      <c r="AK18" s="407">
        <f>SUM(AH14:AK17)</f>
        <v>0</v>
      </c>
      <c r="AL18" s="406"/>
      <c r="AM18" s="408"/>
      <c r="AN18" s="408"/>
      <c r="AO18" s="407">
        <f>SUM(AL14:AO17)</f>
        <v>0</v>
      </c>
      <c r="AP18" s="406"/>
      <c r="AQ18" s="408"/>
      <c r="AR18" s="408"/>
      <c r="AS18" s="407">
        <f>SUM(AP14:AS17)</f>
        <v>0</v>
      </c>
      <c r="AT18" s="406"/>
      <c r="AU18" s="407">
        <f>SUM(AT14:AU17)</f>
        <v>0</v>
      </c>
      <c r="AV18" s="406"/>
      <c r="AW18" s="407">
        <f>SUM(AV14:AW17)</f>
        <v>0</v>
      </c>
      <c r="AX18" s="407">
        <f>SUM(AX14:AX17)</f>
        <v>0</v>
      </c>
      <c r="AY18" s="405">
        <f t="shared" si="0"/>
        <v>0</v>
      </c>
    </row>
    <row r="19" spans="1:51" ht="11.25" customHeight="1">
      <c r="A19" s="405" t="s">
        <v>183</v>
      </c>
      <c r="B19" s="406"/>
      <c r="C19" s="408"/>
      <c r="D19" s="408"/>
      <c r="E19" s="407">
        <f>SUM(E13,E18)</f>
        <v>0</v>
      </c>
      <c r="F19" s="406"/>
      <c r="G19" s="408"/>
      <c r="H19" s="408"/>
      <c r="I19" s="407">
        <f>SUM(I13,I18)</f>
        <v>0</v>
      </c>
      <c r="J19" s="406"/>
      <c r="K19" s="408"/>
      <c r="L19" s="408"/>
      <c r="M19" s="407">
        <f>SUM(M13,M18)</f>
        <v>0</v>
      </c>
      <c r="N19" s="406"/>
      <c r="O19" s="408"/>
      <c r="P19" s="408"/>
      <c r="Q19" s="407">
        <f>SUM(Q13,Q18)</f>
        <v>0</v>
      </c>
      <c r="R19" s="406"/>
      <c r="S19" s="408"/>
      <c r="T19" s="408"/>
      <c r="U19" s="407">
        <f>SUM(U13,U18)</f>
        <v>0</v>
      </c>
      <c r="V19" s="406"/>
      <c r="W19" s="408"/>
      <c r="X19" s="408"/>
      <c r="Y19" s="407">
        <f>SUM(Y13,Y18)</f>
        <v>0</v>
      </c>
      <c r="Z19" s="406"/>
      <c r="AA19" s="408"/>
      <c r="AB19" s="408"/>
      <c r="AC19" s="407">
        <f>SUM(AC13,AC18)</f>
        <v>0</v>
      </c>
      <c r="AD19" s="406"/>
      <c r="AE19" s="408"/>
      <c r="AF19" s="408"/>
      <c r="AG19" s="407">
        <f>SUM(AG13,AG18)</f>
        <v>0</v>
      </c>
      <c r="AH19" s="406"/>
      <c r="AI19" s="408"/>
      <c r="AJ19" s="408"/>
      <c r="AK19" s="407">
        <f>SUM(AK13,AK18)</f>
        <v>0</v>
      </c>
      <c r="AL19" s="406"/>
      <c r="AM19" s="408"/>
      <c r="AN19" s="408"/>
      <c r="AO19" s="407">
        <f>SUM(AO13,AO18)</f>
        <v>0</v>
      </c>
      <c r="AP19" s="406"/>
      <c r="AQ19" s="408"/>
      <c r="AR19" s="408"/>
      <c r="AS19" s="407">
        <f>SUM(AS13,AS18)</f>
        <v>0</v>
      </c>
      <c r="AT19" s="406"/>
      <c r="AU19" s="407">
        <f>SUM(AU13,AU18)</f>
        <v>0</v>
      </c>
      <c r="AV19" s="406"/>
      <c r="AW19" s="407">
        <f t="shared" ref="AW19:AX19" si="1">SUM(AW13,AW18)</f>
        <v>0</v>
      </c>
      <c r="AX19" s="407">
        <f t="shared" si="1"/>
        <v>0</v>
      </c>
      <c r="AY19" s="405">
        <f t="shared" si="0"/>
        <v>0</v>
      </c>
    </row>
    <row r="20" spans="1:51" ht="11.25" customHeight="1">
      <c r="A20" s="226"/>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row>
    <row r="21" spans="1:51" ht="11.25" customHeight="1">
      <c r="A21" s="226"/>
      <c r="B21" s="146"/>
      <c r="C21" s="433">
        <v>0.29166666666666669</v>
      </c>
      <c r="D21" s="433">
        <v>0.33333333333333331</v>
      </c>
      <c r="E21" s="433">
        <v>0.375</v>
      </c>
      <c r="F21" s="433">
        <v>0.41666666666666669</v>
      </c>
      <c r="G21" s="433">
        <v>0.45833333333333331</v>
      </c>
      <c r="H21" s="433">
        <v>0.5</v>
      </c>
      <c r="I21" s="433">
        <v>0.54166666666666663</v>
      </c>
      <c r="J21" s="433">
        <v>0.58333333333333337</v>
      </c>
      <c r="K21" s="433">
        <v>0.625</v>
      </c>
      <c r="L21" s="433">
        <v>0.66666666666666663</v>
      </c>
      <c r="M21" s="433">
        <v>0.70833333333333337</v>
      </c>
      <c r="N21" s="433">
        <v>0.75</v>
      </c>
      <c r="O21" s="433">
        <v>0.79166666666666663</v>
      </c>
      <c r="P21" s="433">
        <v>0.83333333333333337</v>
      </c>
      <c r="Q21" s="433"/>
      <c r="R21" s="226"/>
      <c r="S21" s="226"/>
      <c r="T21" s="226"/>
      <c r="U21" s="226"/>
      <c r="V21" s="226"/>
      <c r="W21" s="226"/>
      <c r="X21" s="226"/>
      <c r="Y21" s="226"/>
      <c r="Z21" s="226"/>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row>
    <row r="22" spans="1:51" ht="11.25" customHeight="1">
      <c r="A22" s="226"/>
      <c r="B22" s="435" t="s">
        <v>197</v>
      </c>
      <c r="C22" s="436">
        <f>E5</f>
        <v>2</v>
      </c>
      <c r="D22" s="436">
        <f>I5</f>
        <v>0</v>
      </c>
      <c r="E22" s="436">
        <f>M5</f>
        <v>0</v>
      </c>
      <c r="F22" s="436">
        <f>Q5</f>
        <v>2</v>
      </c>
      <c r="G22" s="436">
        <f>U5</f>
        <v>1</v>
      </c>
      <c r="H22" s="436">
        <f>Y5</f>
        <v>0</v>
      </c>
      <c r="I22" s="436">
        <f>AC5</f>
        <v>0</v>
      </c>
      <c r="J22" s="436">
        <f>AG5</f>
        <v>1</v>
      </c>
      <c r="K22" s="436">
        <f>AK5</f>
        <v>3</v>
      </c>
      <c r="L22" s="436">
        <f>AO5</f>
        <v>6</v>
      </c>
      <c r="M22" s="436">
        <f>AS5</f>
        <v>5</v>
      </c>
      <c r="N22" s="436">
        <f>AU5</f>
        <v>2</v>
      </c>
      <c r="O22" s="436">
        <f>AW5</f>
        <v>1</v>
      </c>
      <c r="P22" s="436"/>
      <c r="Q22" s="436">
        <f>BD5</f>
        <v>0</v>
      </c>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row>
    <row r="23" spans="1:51" ht="11.25" customHeight="1">
      <c r="A23" s="226"/>
      <c r="B23" s="226" t="s">
        <v>418</v>
      </c>
      <c r="C23" s="436">
        <f>E19</f>
        <v>0</v>
      </c>
      <c r="D23" s="436">
        <f>I19</f>
        <v>0</v>
      </c>
      <c r="E23" s="436">
        <f>M19</f>
        <v>0</v>
      </c>
      <c r="F23" s="436">
        <f>Q19</f>
        <v>0</v>
      </c>
      <c r="G23" s="436">
        <f>U19</f>
        <v>0</v>
      </c>
      <c r="H23" s="436">
        <f>Y19</f>
        <v>0</v>
      </c>
      <c r="I23" s="436">
        <f>AC19</f>
        <v>0</v>
      </c>
      <c r="J23" s="436">
        <f>AG19</f>
        <v>0</v>
      </c>
      <c r="K23" s="436">
        <f>AK19</f>
        <v>0</v>
      </c>
      <c r="L23" s="436">
        <f>AO19</f>
        <v>0</v>
      </c>
      <c r="M23" s="436">
        <f>AS19</f>
        <v>0</v>
      </c>
      <c r="N23" s="436">
        <f>AU19</f>
        <v>0</v>
      </c>
      <c r="O23" s="436">
        <f>AW19</f>
        <v>0</v>
      </c>
      <c r="P23" s="43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row>
    <row r="24" spans="1:51" ht="11.25" customHeight="1">
      <c r="A24" s="226"/>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row>
    <row r="25" spans="1:51" ht="11.25" customHeight="1">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row>
    <row r="26" spans="1:51" ht="11.25" customHeight="1">
      <c r="A26" s="226"/>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row>
    <row r="27" spans="1:51" ht="11.25" customHeight="1">
      <c r="A27" s="226"/>
      <c r="B27" s="226"/>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row>
    <row r="28" spans="1:51" ht="11.25" customHeigh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row>
    <row r="29" spans="1:51" ht="11.25" customHeight="1">
      <c r="A29" s="22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row>
    <row r="30" spans="1:51" ht="11.25" customHeight="1">
      <c r="A30" s="226"/>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row>
    <row r="31" spans="1:51" ht="11.25" customHeight="1">
      <c r="A31" s="226"/>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row>
    <row r="32" spans="1:51" ht="11.25" customHeight="1">
      <c r="A32" s="226"/>
      <c r="B32" s="226"/>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row>
    <row r="33" spans="1:51" ht="11.25" customHeight="1">
      <c r="A33" s="226"/>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row>
    <row r="34" spans="1:51" ht="11.25" customHeight="1">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row>
    <row r="35" spans="1:51" ht="11.25" customHeight="1">
      <c r="A35" s="226"/>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row>
    <row r="36" spans="1:51" ht="11.25" customHeight="1">
      <c r="A36" s="226"/>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row>
    <row r="37" spans="1:51" ht="11.25" customHeight="1">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row>
    <row r="38" spans="1:51" ht="11.2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row>
    <row r="39" spans="1:51" ht="11.25" customHeight="1">
      <c r="A39" s="226"/>
      <c r="B39" s="226"/>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row>
    <row r="40" spans="1:51" ht="11.2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row>
    <row r="41" spans="1:51" ht="11.25" customHeight="1">
      <c r="A41" s="226"/>
      <c r="B41" s="226"/>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row>
    <row r="42" spans="1:51" ht="11.2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row>
    <row r="43" spans="1:51" ht="11.25" customHeight="1">
      <c r="A43" s="226"/>
      <c r="B43" s="226"/>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row>
    <row r="44" spans="1:51" ht="11.2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row>
    <row r="45" spans="1:51" ht="11.25" customHeight="1">
      <c r="A45" s="226"/>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row>
    <row r="46" spans="1:51" ht="11.25" customHeight="1">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row>
    <row r="47" spans="1:51" ht="11.25" customHeight="1">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row>
    <row r="48" spans="1:51" ht="11.25" customHeight="1">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row>
    <row r="49" spans="1:51" ht="11.2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row>
    <row r="50" spans="1:51" ht="11.25" customHeight="1">
      <c r="A50" s="226"/>
      <c r="B50" s="226"/>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row>
    <row r="51" spans="1:51" ht="11.25" customHeight="1">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row>
    <row r="52" spans="1:51" ht="11.25" customHeight="1">
      <c r="A52" s="226"/>
      <c r="B52" s="226"/>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row>
    <row r="53" spans="1:51" ht="11.25" customHeight="1">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row>
    <row r="54" spans="1:51" ht="11.25" customHeight="1">
      <c r="A54" s="226"/>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row>
    <row r="55" spans="1:51" ht="11.25" customHeight="1">
      <c r="A55" s="226"/>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row>
    <row r="56" spans="1:51" ht="11.25" customHeight="1">
      <c r="A56" s="226"/>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row>
    <row r="57" spans="1:51" ht="11.25" customHeight="1">
      <c r="A57" s="226"/>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AX57" s="226"/>
      <c r="AY57" s="226"/>
    </row>
    <row r="58" spans="1:51" ht="11.25" customHeight="1">
      <c r="A58" s="226"/>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row>
    <row r="59" spans="1:51" ht="11.25" customHeight="1">
      <c r="A59" s="226"/>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row>
    <row r="60" spans="1:51" ht="11.25" customHeight="1">
      <c r="A60" s="226"/>
      <c r="B60" s="226"/>
      <c r="C60" s="226"/>
      <c r="D60" s="226"/>
      <c r="E60" s="226"/>
      <c r="F60" s="226"/>
      <c r="G60" s="226"/>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row>
    <row r="61" spans="1:51" ht="11.25" customHeight="1">
      <c r="A61" s="226"/>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row>
    <row r="62" spans="1:51" ht="11.25" customHeight="1">
      <c r="A62" s="226"/>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row>
    <row r="63" spans="1:51" ht="11.25" customHeight="1">
      <c r="A63" s="226"/>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row>
    <row r="64" spans="1:51" ht="11.25" customHeight="1">
      <c r="A64" s="226"/>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row>
    <row r="65" spans="1:51" ht="11.2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row>
    <row r="66" spans="1:51" ht="11.25" customHeight="1">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row>
    <row r="67" spans="1:51" ht="11.25" customHeight="1">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row>
    <row r="68" spans="1:51" ht="11.25" customHeight="1">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row>
    <row r="69" spans="1:51" ht="11.25" customHeight="1">
      <c r="A69" s="226"/>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c r="AX69" s="226"/>
      <c r="AY69" s="226"/>
    </row>
    <row r="70" spans="1:51" ht="11.25" customHeight="1">
      <c r="A70" s="226"/>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c r="AA70" s="226"/>
      <c r="AB70" s="226"/>
      <c r="AC70" s="226"/>
      <c r="AD70" s="226"/>
      <c r="AE70" s="226"/>
      <c r="AF70" s="226"/>
      <c r="AG70" s="226"/>
      <c r="AH70" s="226"/>
      <c r="AI70" s="226"/>
      <c r="AJ70" s="226"/>
      <c r="AK70" s="226"/>
      <c r="AL70" s="226"/>
      <c r="AM70" s="226"/>
      <c r="AN70" s="226"/>
      <c r="AO70" s="226"/>
      <c r="AP70" s="226"/>
      <c r="AQ70" s="226"/>
      <c r="AR70" s="226"/>
      <c r="AS70" s="226"/>
      <c r="AT70" s="226"/>
      <c r="AU70" s="226"/>
      <c r="AV70" s="226"/>
      <c r="AW70" s="226"/>
      <c r="AX70" s="226"/>
      <c r="AY70" s="226"/>
    </row>
    <row r="71" spans="1:51" ht="11.25" customHeight="1">
      <c r="A71" s="226"/>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c r="AA71" s="226"/>
      <c r="AB71" s="226"/>
      <c r="AC71" s="226"/>
      <c r="AD71" s="226"/>
      <c r="AE71" s="226"/>
      <c r="AF71" s="226"/>
      <c r="AG71" s="226"/>
      <c r="AH71" s="226"/>
      <c r="AI71" s="226"/>
      <c r="AJ71" s="226"/>
      <c r="AK71" s="226"/>
      <c r="AL71" s="226"/>
      <c r="AM71" s="226"/>
      <c r="AN71" s="226"/>
      <c r="AO71" s="226"/>
      <c r="AP71" s="226"/>
      <c r="AQ71" s="226"/>
      <c r="AR71" s="226"/>
      <c r="AS71" s="226"/>
      <c r="AT71" s="226"/>
      <c r="AU71" s="226"/>
      <c r="AV71" s="226"/>
      <c r="AW71" s="226"/>
      <c r="AX71" s="226"/>
      <c r="AY71" s="226"/>
    </row>
    <row r="72" spans="1:51" ht="11.25" customHeight="1">
      <c r="A72" s="226"/>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c r="AA72" s="226"/>
      <c r="AB72" s="226"/>
      <c r="AC72" s="226"/>
      <c r="AD72" s="226"/>
      <c r="AE72" s="226"/>
      <c r="AF72" s="226"/>
      <c r="AG72" s="226"/>
      <c r="AH72" s="226"/>
      <c r="AI72" s="226"/>
      <c r="AJ72" s="226"/>
      <c r="AK72" s="226"/>
      <c r="AL72" s="226"/>
      <c r="AM72" s="226"/>
      <c r="AN72" s="226"/>
      <c r="AO72" s="226"/>
      <c r="AP72" s="226"/>
      <c r="AQ72" s="226"/>
      <c r="AR72" s="226"/>
      <c r="AS72" s="226"/>
      <c r="AT72" s="226"/>
      <c r="AU72" s="226"/>
      <c r="AV72" s="226"/>
      <c r="AW72" s="226"/>
      <c r="AX72" s="226"/>
      <c r="AY72" s="226"/>
    </row>
    <row r="73" spans="1:51" ht="11.25" customHeight="1">
      <c r="A73" s="226"/>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c r="AX73" s="226"/>
      <c r="AY73" s="226"/>
    </row>
    <row r="74" spans="1:51" ht="11.25" customHeight="1">
      <c r="A74" s="226"/>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226"/>
      <c r="AB74" s="226"/>
      <c r="AC74" s="226"/>
      <c r="AD74" s="226"/>
      <c r="AE74" s="226"/>
      <c r="AF74" s="226"/>
      <c r="AG74" s="226"/>
      <c r="AH74" s="226"/>
      <c r="AI74" s="226"/>
      <c r="AJ74" s="226"/>
      <c r="AK74" s="226"/>
      <c r="AL74" s="226"/>
      <c r="AM74" s="226"/>
      <c r="AN74" s="226"/>
      <c r="AO74" s="226"/>
      <c r="AP74" s="226"/>
      <c r="AQ74" s="226"/>
      <c r="AR74" s="226"/>
      <c r="AS74" s="226"/>
      <c r="AT74" s="226"/>
      <c r="AU74" s="226"/>
      <c r="AV74" s="226"/>
      <c r="AW74" s="226"/>
      <c r="AX74" s="226"/>
      <c r="AY74" s="226"/>
    </row>
    <row r="75" spans="1:51" ht="11.25" customHeight="1">
      <c r="A75" s="226"/>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row>
    <row r="76" spans="1:51" ht="11.25" customHeight="1">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row>
    <row r="77" spans="1:51" ht="11.25" customHeight="1">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row>
    <row r="78" spans="1:51" ht="11.25" customHeight="1">
      <c r="A78" s="226"/>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6"/>
      <c r="AG78" s="226"/>
      <c r="AH78" s="226"/>
      <c r="AI78" s="226"/>
      <c r="AJ78" s="226"/>
      <c r="AK78" s="226"/>
      <c r="AL78" s="226"/>
      <c r="AM78" s="226"/>
      <c r="AN78" s="226"/>
      <c r="AO78" s="226"/>
      <c r="AP78" s="226"/>
      <c r="AQ78" s="226"/>
      <c r="AR78" s="226"/>
      <c r="AS78" s="226"/>
      <c r="AT78" s="226"/>
      <c r="AU78" s="226"/>
      <c r="AV78" s="226"/>
      <c r="AW78" s="226"/>
      <c r="AX78" s="226"/>
      <c r="AY78" s="226"/>
    </row>
    <row r="79" spans="1:51" ht="11.25" customHeight="1">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row>
    <row r="80" spans="1:51" ht="11.25" customHeight="1">
      <c r="A80" s="226"/>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row>
    <row r="81" spans="1:51" ht="11.25" customHeight="1">
      <c r="A81" s="226"/>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row>
    <row r="82" spans="1:51" ht="11.25" customHeight="1">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6"/>
      <c r="AE82" s="226"/>
      <c r="AF82" s="226"/>
      <c r="AG82" s="226"/>
      <c r="AH82" s="226"/>
      <c r="AI82" s="226"/>
      <c r="AJ82" s="226"/>
      <c r="AK82" s="226"/>
      <c r="AL82" s="226"/>
      <c r="AM82" s="226"/>
      <c r="AN82" s="226"/>
      <c r="AO82" s="226"/>
      <c r="AP82" s="226"/>
      <c r="AQ82" s="226"/>
      <c r="AR82" s="226"/>
      <c r="AS82" s="226"/>
      <c r="AT82" s="226"/>
      <c r="AU82" s="226"/>
      <c r="AV82" s="226"/>
      <c r="AW82" s="226"/>
      <c r="AX82" s="226"/>
      <c r="AY82" s="226"/>
    </row>
    <row r="83" spans="1:51" ht="11.25" customHeight="1">
      <c r="A83" s="226"/>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row>
    <row r="84" spans="1:51" ht="11.25" customHeight="1">
      <c r="A84" s="226"/>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c r="AA84" s="226"/>
      <c r="AB84" s="226"/>
      <c r="AC84" s="226"/>
      <c r="AD84" s="226"/>
      <c r="AE84" s="226"/>
      <c r="AF84" s="226"/>
      <c r="AG84" s="226"/>
      <c r="AH84" s="226"/>
      <c r="AI84" s="226"/>
      <c r="AJ84" s="226"/>
      <c r="AK84" s="226"/>
      <c r="AL84" s="226"/>
      <c r="AM84" s="226"/>
      <c r="AN84" s="226"/>
      <c r="AO84" s="226"/>
      <c r="AP84" s="226"/>
      <c r="AQ84" s="226"/>
      <c r="AR84" s="226"/>
      <c r="AS84" s="226"/>
      <c r="AT84" s="226"/>
      <c r="AU84" s="226"/>
      <c r="AV84" s="226"/>
      <c r="AW84" s="226"/>
      <c r="AX84" s="226"/>
      <c r="AY84" s="226"/>
    </row>
    <row r="85" spans="1:51" ht="11.25" customHeight="1">
      <c r="A85" s="226"/>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c r="AA85" s="226"/>
      <c r="AB85" s="226"/>
      <c r="AC85" s="226"/>
      <c r="AD85" s="226"/>
      <c r="AE85" s="226"/>
      <c r="AF85" s="226"/>
      <c r="AG85" s="226"/>
      <c r="AH85" s="226"/>
      <c r="AI85" s="226"/>
      <c r="AJ85" s="226"/>
      <c r="AK85" s="226"/>
      <c r="AL85" s="226"/>
      <c r="AM85" s="226"/>
      <c r="AN85" s="226"/>
      <c r="AO85" s="226"/>
      <c r="AP85" s="226"/>
      <c r="AQ85" s="226"/>
      <c r="AR85" s="226"/>
      <c r="AS85" s="226"/>
      <c r="AT85" s="226"/>
      <c r="AU85" s="226"/>
      <c r="AV85" s="226"/>
      <c r="AW85" s="226"/>
      <c r="AX85" s="226"/>
      <c r="AY85" s="226"/>
    </row>
    <row r="86" spans="1:51" ht="11.25" customHeight="1">
      <c r="A86" s="226"/>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226"/>
      <c r="AX86" s="226"/>
      <c r="AY86" s="226"/>
    </row>
    <row r="87" spans="1:51" ht="11.25" customHeight="1">
      <c r="A87" s="226"/>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226"/>
      <c r="AC87" s="226"/>
      <c r="AD87" s="226"/>
      <c r="AE87" s="226"/>
      <c r="AF87" s="226"/>
      <c r="AG87" s="226"/>
      <c r="AH87" s="226"/>
      <c r="AI87" s="226"/>
      <c r="AJ87" s="226"/>
      <c r="AK87" s="226"/>
      <c r="AL87" s="226"/>
      <c r="AM87" s="226"/>
      <c r="AN87" s="226"/>
      <c r="AO87" s="226"/>
      <c r="AP87" s="226"/>
      <c r="AQ87" s="226"/>
      <c r="AR87" s="226"/>
      <c r="AS87" s="226"/>
      <c r="AT87" s="226"/>
      <c r="AU87" s="226"/>
      <c r="AV87" s="226"/>
      <c r="AW87" s="226"/>
      <c r="AX87" s="226"/>
      <c r="AY87" s="226"/>
    </row>
    <row r="88" spans="1:51" ht="11.25" customHeight="1">
      <c r="A88" s="226"/>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c r="AA88" s="226"/>
      <c r="AB88" s="226"/>
      <c r="AC88" s="226"/>
      <c r="AD88" s="226"/>
      <c r="AE88" s="226"/>
      <c r="AF88" s="226"/>
      <c r="AG88" s="226"/>
      <c r="AH88" s="226"/>
      <c r="AI88" s="226"/>
      <c r="AJ88" s="226"/>
      <c r="AK88" s="226"/>
      <c r="AL88" s="226"/>
      <c r="AM88" s="226"/>
      <c r="AN88" s="226"/>
      <c r="AO88" s="226"/>
      <c r="AP88" s="226"/>
      <c r="AQ88" s="226"/>
      <c r="AR88" s="226"/>
      <c r="AS88" s="226"/>
      <c r="AT88" s="226"/>
      <c r="AU88" s="226"/>
      <c r="AV88" s="226"/>
      <c r="AW88" s="226"/>
      <c r="AX88" s="226"/>
      <c r="AY88" s="226"/>
    </row>
    <row r="89" spans="1:51" ht="11.25" customHeight="1">
      <c r="A89" s="226"/>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c r="AB89" s="226"/>
      <c r="AC89" s="226"/>
      <c r="AD89" s="226"/>
      <c r="AE89" s="226"/>
      <c r="AF89" s="226"/>
      <c r="AG89" s="226"/>
      <c r="AH89" s="226"/>
      <c r="AI89" s="226"/>
      <c r="AJ89" s="226"/>
      <c r="AK89" s="226"/>
      <c r="AL89" s="226"/>
      <c r="AM89" s="226"/>
      <c r="AN89" s="226"/>
      <c r="AO89" s="226"/>
      <c r="AP89" s="226"/>
      <c r="AQ89" s="226"/>
      <c r="AR89" s="226"/>
      <c r="AS89" s="226"/>
      <c r="AT89" s="226"/>
      <c r="AU89" s="226"/>
      <c r="AV89" s="226"/>
      <c r="AW89" s="226"/>
      <c r="AX89" s="226"/>
      <c r="AY89" s="226"/>
    </row>
    <row r="90" spans="1:51" ht="11.25" customHeight="1">
      <c r="A90" s="226"/>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226"/>
      <c r="AG90" s="226"/>
      <c r="AH90" s="226"/>
      <c r="AI90" s="226"/>
      <c r="AJ90" s="226"/>
      <c r="AK90" s="226"/>
      <c r="AL90" s="226"/>
      <c r="AM90" s="226"/>
      <c r="AN90" s="226"/>
      <c r="AO90" s="226"/>
      <c r="AP90" s="226"/>
      <c r="AQ90" s="226"/>
      <c r="AR90" s="226"/>
      <c r="AS90" s="226"/>
      <c r="AT90" s="226"/>
      <c r="AU90" s="226"/>
      <c r="AV90" s="226"/>
      <c r="AW90" s="226"/>
      <c r="AX90" s="226"/>
      <c r="AY90" s="226"/>
    </row>
    <row r="91" spans="1:51" ht="11.25" customHeight="1">
      <c r="A91" s="226"/>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row>
    <row r="92" spans="1:51" ht="11.25" customHeight="1">
      <c r="A92" s="22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row>
    <row r="93" spans="1:51" ht="11.25" customHeight="1">
      <c r="A93" s="226"/>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row>
    <row r="94" spans="1:51" ht="11.25" customHeight="1">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row>
    <row r="95" spans="1:51" ht="11.25" customHeight="1">
      <c r="A95" s="226"/>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row>
    <row r="96" spans="1:51" ht="11.25" customHeight="1">
      <c r="A96" s="226"/>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row>
    <row r="97" spans="1:51" ht="11.25" customHeight="1">
      <c r="A97" s="226"/>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row>
    <row r="98" spans="1:51" ht="11.25" customHeight="1">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row>
    <row r="99" spans="1:51" ht="11.25" customHeight="1">
      <c r="A99" s="226"/>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row>
    <row r="100" spans="1:51" ht="11.25" customHeight="1">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row>
    <row r="101" spans="1:51" ht="11.25" customHeight="1">
      <c r="A101" s="226"/>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row>
    <row r="102" spans="1:51" ht="11.25" customHeight="1">
      <c r="A102" s="22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row>
    <row r="103" spans="1:51" ht="11.25" customHeight="1">
      <c r="A103" s="226"/>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row>
    <row r="104" spans="1:51" ht="11.25" customHeight="1">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row>
    <row r="105" spans="1:51" ht="11.25" customHeight="1">
      <c r="A105" s="226"/>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c r="AO105" s="226"/>
      <c r="AP105" s="226"/>
      <c r="AQ105" s="226"/>
      <c r="AR105" s="226"/>
      <c r="AS105" s="226"/>
      <c r="AT105" s="226"/>
      <c r="AU105" s="226"/>
      <c r="AV105" s="226"/>
      <c r="AW105" s="226"/>
      <c r="AX105" s="226"/>
      <c r="AY105" s="226"/>
    </row>
    <row r="106" spans="1:51" ht="11.25" customHeight="1">
      <c r="A106" s="22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row>
    <row r="107" spans="1:51" ht="11.25" customHeight="1">
      <c r="A107" s="226"/>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row>
    <row r="108" spans="1:51" ht="11.25" customHeight="1">
      <c r="A108" s="22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row>
    <row r="109" spans="1:51" ht="11.25" customHeight="1">
      <c r="A109" s="226"/>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226"/>
      <c r="AR109" s="226"/>
      <c r="AS109" s="226"/>
      <c r="AT109" s="226"/>
      <c r="AU109" s="226"/>
      <c r="AV109" s="226"/>
      <c r="AW109" s="226"/>
      <c r="AX109" s="226"/>
      <c r="AY109" s="226"/>
    </row>
    <row r="110" spans="1:51" ht="11.25" customHeight="1">
      <c r="A110" s="22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row>
    <row r="111" spans="1:51" ht="11.25" customHeight="1">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226"/>
      <c r="AX111" s="226"/>
      <c r="AY111" s="226"/>
    </row>
    <row r="112" spans="1:51" ht="11.25" customHeight="1">
      <c r="A112" s="226"/>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226"/>
      <c r="AL112" s="226"/>
      <c r="AM112" s="226"/>
      <c r="AN112" s="226"/>
      <c r="AO112" s="226"/>
      <c r="AP112" s="226"/>
      <c r="AQ112" s="226"/>
      <c r="AR112" s="226"/>
      <c r="AS112" s="226"/>
      <c r="AT112" s="226"/>
      <c r="AU112" s="226"/>
      <c r="AV112" s="226"/>
      <c r="AW112" s="226"/>
      <c r="AX112" s="226"/>
      <c r="AY112" s="226"/>
    </row>
    <row r="113" spans="1:51" ht="11.25" customHeight="1">
      <c r="A113" s="226"/>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26"/>
      <c r="AS113" s="226"/>
      <c r="AT113" s="226"/>
      <c r="AU113" s="226"/>
      <c r="AV113" s="226"/>
      <c r="AW113" s="226"/>
      <c r="AX113" s="226"/>
      <c r="AY113" s="226"/>
    </row>
    <row r="114" spans="1:51" ht="11.25" customHeight="1">
      <c r="A114" s="226"/>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c r="AO114" s="226"/>
      <c r="AP114" s="226"/>
      <c r="AQ114" s="226"/>
      <c r="AR114" s="226"/>
      <c r="AS114" s="226"/>
      <c r="AT114" s="226"/>
      <c r="AU114" s="226"/>
      <c r="AV114" s="226"/>
      <c r="AW114" s="226"/>
      <c r="AX114" s="226"/>
      <c r="AY114" s="226"/>
    </row>
    <row r="115" spans="1:51" ht="11.25" customHeight="1">
      <c r="A115" s="226"/>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c r="AT115" s="226"/>
      <c r="AU115" s="226"/>
      <c r="AV115" s="226"/>
      <c r="AW115" s="226"/>
      <c r="AX115" s="226"/>
      <c r="AY115" s="226"/>
    </row>
    <row r="116" spans="1:51" ht="11.25" customHeight="1">
      <c r="A116" s="226"/>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row>
    <row r="117" spans="1:51" ht="11.25" customHeight="1">
      <c r="A117" s="226"/>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c r="AT117" s="226"/>
      <c r="AU117" s="226"/>
      <c r="AV117" s="226"/>
      <c r="AW117" s="226"/>
      <c r="AX117" s="226"/>
      <c r="AY117" s="226"/>
    </row>
    <row r="118" spans="1:51" ht="11.25" customHeight="1">
      <c r="A118" s="226"/>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c r="AG118" s="226"/>
      <c r="AH118" s="226"/>
      <c r="AI118" s="226"/>
      <c r="AJ118" s="226"/>
      <c r="AK118" s="226"/>
      <c r="AL118" s="226"/>
      <c r="AM118" s="226"/>
      <c r="AN118" s="226"/>
      <c r="AO118" s="226"/>
      <c r="AP118" s="226"/>
      <c r="AQ118" s="226"/>
      <c r="AR118" s="226"/>
      <c r="AS118" s="226"/>
      <c r="AT118" s="226"/>
      <c r="AU118" s="226"/>
      <c r="AV118" s="226"/>
      <c r="AW118" s="226"/>
      <c r="AX118" s="226"/>
      <c r="AY118" s="226"/>
    </row>
    <row r="119" spans="1:51" ht="11.25" customHeight="1">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c r="AG119" s="226"/>
      <c r="AH119" s="226"/>
      <c r="AI119" s="226"/>
      <c r="AJ119" s="226"/>
      <c r="AK119" s="226"/>
      <c r="AL119" s="226"/>
      <c r="AM119" s="226"/>
      <c r="AN119" s="226"/>
      <c r="AO119" s="226"/>
      <c r="AP119" s="226"/>
      <c r="AQ119" s="226"/>
      <c r="AR119" s="226"/>
      <c r="AS119" s="226"/>
      <c r="AT119" s="226"/>
      <c r="AU119" s="226"/>
      <c r="AV119" s="226"/>
      <c r="AW119" s="226"/>
      <c r="AX119" s="226"/>
      <c r="AY119" s="226"/>
    </row>
    <row r="120" spans="1:51" ht="11.25" customHeight="1">
      <c r="A120" s="226"/>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c r="AB120" s="226"/>
      <c r="AC120" s="226"/>
      <c r="AD120" s="226"/>
      <c r="AE120" s="226"/>
      <c r="AF120" s="226"/>
      <c r="AG120" s="226"/>
      <c r="AH120" s="226"/>
      <c r="AI120" s="226"/>
      <c r="AJ120" s="226"/>
      <c r="AK120" s="226"/>
      <c r="AL120" s="226"/>
      <c r="AM120" s="226"/>
      <c r="AN120" s="226"/>
      <c r="AO120" s="226"/>
      <c r="AP120" s="226"/>
      <c r="AQ120" s="226"/>
      <c r="AR120" s="226"/>
      <c r="AS120" s="226"/>
      <c r="AT120" s="226"/>
      <c r="AU120" s="226"/>
      <c r="AV120" s="226"/>
      <c r="AW120" s="226"/>
      <c r="AX120" s="226"/>
      <c r="AY120" s="226"/>
    </row>
    <row r="121" spans="1:51" ht="11.25" customHeight="1">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row>
    <row r="122" spans="1:51" ht="11.25" customHeight="1">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c r="AG122" s="226"/>
      <c r="AH122" s="226"/>
      <c r="AI122" s="226"/>
      <c r="AJ122" s="226"/>
      <c r="AK122" s="226"/>
      <c r="AL122" s="226"/>
      <c r="AM122" s="226"/>
      <c r="AN122" s="226"/>
      <c r="AO122" s="226"/>
      <c r="AP122" s="226"/>
      <c r="AQ122" s="226"/>
      <c r="AR122" s="226"/>
      <c r="AS122" s="226"/>
      <c r="AT122" s="226"/>
      <c r="AU122" s="226"/>
      <c r="AV122" s="226"/>
      <c r="AW122" s="226"/>
      <c r="AX122" s="226"/>
      <c r="AY122" s="226"/>
    </row>
    <row r="123" spans="1:51" ht="11.25" customHeight="1">
      <c r="A123" s="226"/>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c r="AG123" s="226"/>
      <c r="AH123" s="226"/>
      <c r="AI123" s="226"/>
      <c r="AJ123" s="226"/>
      <c r="AK123" s="226"/>
      <c r="AL123" s="226"/>
      <c r="AM123" s="226"/>
      <c r="AN123" s="226"/>
      <c r="AO123" s="226"/>
      <c r="AP123" s="226"/>
      <c r="AQ123" s="226"/>
      <c r="AR123" s="226"/>
      <c r="AS123" s="226"/>
      <c r="AT123" s="226"/>
      <c r="AU123" s="226"/>
      <c r="AV123" s="226"/>
      <c r="AW123" s="226"/>
      <c r="AX123" s="226"/>
      <c r="AY123" s="226"/>
    </row>
    <row r="124" spans="1:51" ht="11.25" customHeight="1">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c r="AG124" s="226"/>
      <c r="AH124" s="226"/>
      <c r="AI124" s="226"/>
      <c r="AJ124" s="226"/>
      <c r="AK124" s="226"/>
      <c r="AL124" s="226"/>
      <c r="AM124" s="226"/>
      <c r="AN124" s="226"/>
      <c r="AO124" s="226"/>
      <c r="AP124" s="226"/>
      <c r="AQ124" s="226"/>
      <c r="AR124" s="226"/>
      <c r="AS124" s="226"/>
      <c r="AT124" s="226"/>
      <c r="AU124" s="226"/>
      <c r="AV124" s="226"/>
      <c r="AW124" s="226"/>
      <c r="AX124" s="226"/>
      <c r="AY124" s="226"/>
    </row>
    <row r="125" spans="1:51" ht="11.25" customHeight="1">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row>
    <row r="126" spans="1:51" ht="11.25" customHeight="1">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row>
    <row r="127" spans="1:51" ht="11.25" customHeight="1">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row>
    <row r="128" spans="1:51" ht="11.25" customHeight="1">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row>
    <row r="129" spans="1:51" ht="11.25" customHeight="1">
      <c r="A129" s="22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row>
    <row r="130" spans="1:51" ht="11.25" customHeight="1">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c r="AG130" s="226"/>
      <c r="AH130" s="226"/>
      <c r="AI130" s="226"/>
      <c r="AJ130" s="226"/>
      <c r="AK130" s="226"/>
      <c r="AL130" s="226"/>
      <c r="AM130" s="226"/>
      <c r="AN130" s="226"/>
      <c r="AO130" s="226"/>
      <c r="AP130" s="226"/>
      <c r="AQ130" s="226"/>
      <c r="AR130" s="226"/>
      <c r="AS130" s="226"/>
      <c r="AT130" s="226"/>
      <c r="AU130" s="226"/>
      <c r="AV130" s="226"/>
      <c r="AW130" s="226"/>
      <c r="AX130" s="226"/>
      <c r="AY130" s="226"/>
    </row>
    <row r="131" spans="1:51" ht="11.25" customHeight="1">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226"/>
      <c r="AO131" s="226"/>
      <c r="AP131" s="226"/>
      <c r="AQ131" s="226"/>
      <c r="AR131" s="226"/>
      <c r="AS131" s="226"/>
      <c r="AT131" s="226"/>
      <c r="AU131" s="226"/>
      <c r="AV131" s="226"/>
      <c r="AW131" s="226"/>
      <c r="AX131" s="226"/>
      <c r="AY131" s="226"/>
    </row>
    <row r="132" spans="1:51" ht="11.25" customHeight="1">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226"/>
      <c r="AO132" s="226"/>
      <c r="AP132" s="226"/>
      <c r="AQ132" s="226"/>
      <c r="AR132" s="226"/>
      <c r="AS132" s="226"/>
      <c r="AT132" s="226"/>
      <c r="AU132" s="226"/>
      <c r="AV132" s="226"/>
      <c r="AW132" s="226"/>
      <c r="AX132" s="226"/>
      <c r="AY132" s="226"/>
    </row>
    <row r="133" spans="1:51" ht="11.25" customHeight="1">
      <c r="A133" s="226"/>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row>
    <row r="134" spans="1:51" ht="11.25" customHeight="1">
      <c r="A134" s="22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row>
    <row r="135" spans="1:51" ht="11.25" customHeight="1">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6"/>
      <c r="AE135" s="226"/>
      <c r="AF135" s="226"/>
      <c r="AG135" s="226"/>
      <c r="AH135" s="226"/>
      <c r="AI135" s="226"/>
      <c r="AJ135" s="226"/>
      <c r="AK135" s="226"/>
      <c r="AL135" s="226"/>
      <c r="AM135" s="226"/>
      <c r="AN135" s="226"/>
      <c r="AO135" s="226"/>
      <c r="AP135" s="226"/>
      <c r="AQ135" s="226"/>
      <c r="AR135" s="226"/>
      <c r="AS135" s="226"/>
      <c r="AT135" s="226"/>
      <c r="AU135" s="226"/>
      <c r="AV135" s="226"/>
      <c r="AW135" s="226"/>
      <c r="AX135" s="226"/>
      <c r="AY135" s="226"/>
    </row>
    <row r="136" spans="1:51" ht="11.25" customHeight="1">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row>
    <row r="137" spans="1:51" ht="11.25" customHeight="1">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row>
    <row r="138" spans="1:51" ht="11.25" customHeight="1">
      <c r="A138" s="226"/>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row>
    <row r="139" spans="1:51" ht="11.25" customHeight="1">
      <c r="A139" s="22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row>
    <row r="140" spans="1:51" ht="11.25" customHeight="1">
      <c r="A140" s="226"/>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row>
    <row r="141" spans="1:51" ht="11.25" customHeight="1">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row>
    <row r="142" spans="1:51" ht="11.25" customHeight="1">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row>
    <row r="143" spans="1:51" ht="11.25" customHeight="1">
      <c r="A143" s="226"/>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c r="AA143" s="226"/>
      <c r="AB143" s="226"/>
      <c r="AC143" s="226"/>
      <c r="AD143" s="226"/>
      <c r="AE143" s="226"/>
      <c r="AF143" s="226"/>
      <c r="AG143" s="226"/>
      <c r="AH143" s="226"/>
      <c r="AI143" s="226"/>
      <c r="AJ143" s="226"/>
      <c r="AK143" s="226"/>
      <c r="AL143" s="226"/>
      <c r="AM143" s="226"/>
      <c r="AN143" s="226"/>
      <c r="AO143" s="226"/>
      <c r="AP143" s="226"/>
      <c r="AQ143" s="226"/>
      <c r="AR143" s="226"/>
      <c r="AS143" s="226"/>
      <c r="AT143" s="226"/>
      <c r="AU143" s="226"/>
      <c r="AV143" s="226"/>
      <c r="AW143" s="226"/>
      <c r="AX143" s="226"/>
      <c r="AY143" s="226"/>
    </row>
    <row r="144" spans="1:51" ht="11.25" customHeight="1">
      <c r="A144" s="226"/>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c r="AA144" s="226"/>
      <c r="AB144" s="226"/>
      <c r="AC144" s="226"/>
      <c r="AD144" s="226"/>
      <c r="AE144" s="226"/>
      <c r="AF144" s="226"/>
      <c r="AG144" s="226"/>
      <c r="AH144" s="226"/>
      <c r="AI144" s="226"/>
      <c r="AJ144" s="226"/>
      <c r="AK144" s="226"/>
      <c r="AL144" s="226"/>
      <c r="AM144" s="226"/>
      <c r="AN144" s="226"/>
      <c r="AO144" s="226"/>
      <c r="AP144" s="226"/>
      <c r="AQ144" s="226"/>
      <c r="AR144" s="226"/>
      <c r="AS144" s="226"/>
      <c r="AT144" s="226"/>
      <c r="AU144" s="226"/>
      <c r="AV144" s="226"/>
      <c r="AW144" s="226"/>
      <c r="AX144" s="226"/>
      <c r="AY144" s="226"/>
    </row>
    <row r="145" spans="1:51" ht="11.25" customHeight="1">
      <c r="A145" s="226"/>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6"/>
      <c r="AB145" s="226"/>
      <c r="AC145" s="226"/>
      <c r="AD145" s="226"/>
      <c r="AE145" s="226"/>
      <c r="AF145" s="226"/>
      <c r="AG145" s="226"/>
      <c r="AH145" s="226"/>
      <c r="AI145" s="226"/>
      <c r="AJ145" s="226"/>
      <c r="AK145" s="226"/>
      <c r="AL145" s="226"/>
      <c r="AM145" s="226"/>
      <c r="AN145" s="226"/>
      <c r="AO145" s="226"/>
      <c r="AP145" s="226"/>
      <c r="AQ145" s="226"/>
      <c r="AR145" s="226"/>
      <c r="AS145" s="226"/>
      <c r="AT145" s="226"/>
      <c r="AU145" s="226"/>
      <c r="AV145" s="226"/>
      <c r="AW145" s="226"/>
      <c r="AX145" s="226"/>
      <c r="AY145" s="226"/>
    </row>
    <row r="146" spans="1:51" ht="11.25" customHeight="1">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6"/>
      <c r="AH146" s="226"/>
      <c r="AI146" s="226"/>
      <c r="AJ146" s="226"/>
      <c r="AK146" s="226"/>
      <c r="AL146" s="226"/>
      <c r="AM146" s="226"/>
      <c r="AN146" s="226"/>
      <c r="AO146" s="226"/>
      <c r="AP146" s="226"/>
      <c r="AQ146" s="226"/>
      <c r="AR146" s="226"/>
      <c r="AS146" s="226"/>
      <c r="AT146" s="226"/>
      <c r="AU146" s="226"/>
      <c r="AV146" s="226"/>
      <c r="AW146" s="226"/>
      <c r="AX146" s="226"/>
      <c r="AY146" s="226"/>
    </row>
    <row r="147" spans="1:51" ht="11.25" customHeight="1">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row>
    <row r="148" spans="1:51" ht="11.25" customHeight="1">
      <c r="A148" s="226"/>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c r="AA148" s="226"/>
      <c r="AB148" s="226"/>
      <c r="AC148" s="226"/>
      <c r="AD148" s="226"/>
      <c r="AE148" s="226"/>
      <c r="AF148" s="226"/>
      <c r="AG148" s="226"/>
      <c r="AH148" s="226"/>
      <c r="AI148" s="226"/>
      <c r="AJ148" s="226"/>
      <c r="AK148" s="226"/>
      <c r="AL148" s="226"/>
      <c r="AM148" s="226"/>
      <c r="AN148" s="226"/>
      <c r="AO148" s="226"/>
      <c r="AP148" s="226"/>
      <c r="AQ148" s="226"/>
      <c r="AR148" s="226"/>
      <c r="AS148" s="226"/>
      <c r="AT148" s="226"/>
      <c r="AU148" s="226"/>
      <c r="AV148" s="226"/>
      <c r="AW148" s="226"/>
      <c r="AX148" s="226"/>
      <c r="AY148" s="226"/>
    </row>
    <row r="149" spans="1:51" ht="11.25" customHeight="1">
      <c r="A149" s="226"/>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c r="AA149" s="226"/>
      <c r="AB149" s="226"/>
      <c r="AC149" s="226"/>
      <c r="AD149" s="226"/>
      <c r="AE149" s="226"/>
      <c r="AF149" s="226"/>
      <c r="AG149" s="226"/>
      <c r="AH149" s="226"/>
      <c r="AI149" s="226"/>
      <c r="AJ149" s="226"/>
      <c r="AK149" s="226"/>
      <c r="AL149" s="226"/>
      <c r="AM149" s="226"/>
      <c r="AN149" s="226"/>
      <c r="AO149" s="226"/>
      <c r="AP149" s="226"/>
      <c r="AQ149" s="226"/>
      <c r="AR149" s="226"/>
      <c r="AS149" s="226"/>
      <c r="AT149" s="226"/>
      <c r="AU149" s="226"/>
      <c r="AV149" s="226"/>
      <c r="AW149" s="226"/>
      <c r="AX149" s="226"/>
      <c r="AY149" s="226"/>
    </row>
    <row r="150" spans="1:51" ht="11.25" customHeight="1">
      <c r="A150" s="226"/>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226"/>
      <c r="AG150" s="226"/>
      <c r="AH150" s="226"/>
      <c r="AI150" s="226"/>
      <c r="AJ150" s="226"/>
      <c r="AK150" s="226"/>
      <c r="AL150" s="226"/>
      <c r="AM150" s="226"/>
      <c r="AN150" s="226"/>
      <c r="AO150" s="226"/>
      <c r="AP150" s="226"/>
      <c r="AQ150" s="226"/>
      <c r="AR150" s="226"/>
      <c r="AS150" s="226"/>
      <c r="AT150" s="226"/>
      <c r="AU150" s="226"/>
      <c r="AV150" s="226"/>
      <c r="AW150" s="226"/>
      <c r="AX150" s="226"/>
      <c r="AY150" s="226"/>
    </row>
    <row r="151" spans="1:51" ht="11.25" customHeight="1">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c r="AG151" s="226"/>
      <c r="AH151" s="226"/>
      <c r="AI151" s="226"/>
      <c r="AJ151" s="226"/>
      <c r="AK151" s="226"/>
      <c r="AL151" s="226"/>
      <c r="AM151" s="226"/>
      <c r="AN151" s="226"/>
      <c r="AO151" s="226"/>
      <c r="AP151" s="226"/>
      <c r="AQ151" s="226"/>
      <c r="AR151" s="226"/>
      <c r="AS151" s="226"/>
      <c r="AT151" s="226"/>
      <c r="AU151" s="226"/>
      <c r="AV151" s="226"/>
      <c r="AW151" s="226"/>
      <c r="AX151" s="226"/>
      <c r="AY151" s="226"/>
    </row>
    <row r="152" spans="1:51" ht="11.25" customHeight="1">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c r="AG152" s="226"/>
      <c r="AH152" s="226"/>
      <c r="AI152" s="226"/>
      <c r="AJ152" s="226"/>
      <c r="AK152" s="226"/>
      <c r="AL152" s="226"/>
      <c r="AM152" s="226"/>
      <c r="AN152" s="226"/>
      <c r="AO152" s="226"/>
      <c r="AP152" s="226"/>
      <c r="AQ152" s="226"/>
      <c r="AR152" s="226"/>
      <c r="AS152" s="226"/>
      <c r="AT152" s="226"/>
      <c r="AU152" s="226"/>
      <c r="AV152" s="226"/>
      <c r="AW152" s="226"/>
      <c r="AX152" s="226"/>
      <c r="AY152" s="226"/>
    </row>
    <row r="153" spans="1:51" ht="11.25" customHeight="1">
      <c r="A153" s="226"/>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6"/>
      <c r="AX153" s="226"/>
      <c r="AY153" s="226"/>
    </row>
    <row r="154" spans="1:51" ht="11.25" customHeight="1">
      <c r="A154" s="226"/>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c r="AG154" s="226"/>
      <c r="AH154" s="226"/>
      <c r="AI154" s="226"/>
      <c r="AJ154" s="226"/>
      <c r="AK154" s="226"/>
      <c r="AL154" s="226"/>
      <c r="AM154" s="226"/>
      <c r="AN154" s="226"/>
      <c r="AO154" s="226"/>
      <c r="AP154" s="226"/>
      <c r="AQ154" s="226"/>
      <c r="AR154" s="226"/>
      <c r="AS154" s="226"/>
      <c r="AT154" s="226"/>
      <c r="AU154" s="226"/>
      <c r="AV154" s="226"/>
      <c r="AW154" s="226"/>
      <c r="AX154" s="226"/>
      <c r="AY154" s="226"/>
    </row>
    <row r="155" spans="1:51" ht="11.25" customHeight="1">
      <c r="A155" s="226"/>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row>
    <row r="156" spans="1:51" ht="11.25" customHeight="1">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6"/>
      <c r="AN156" s="226"/>
      <c r="AO156" s="226"/>
      <c r="AP156" s="226"/>
      <c r="AQ156" s="226"/>
      <c r="AR156" s="226"/>
      <c r="AS156" s="226"/>
      <c r="AT156" s="226"/>
      <c r="AU156" s="226"/>
      <c r="AV156" s="226"/>
      <c r="AW156" s="226"/>
      <c r="AX156" s="226"/>
      <c r="AY156" s="226"/>
    </row>
    <row r="157" spans="1:51" ht="11.25" customHeight="1">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c r="AL157" s="226"/>
      <c r="AM157" s="226"/>
      <c r="AN157" s="226"/>
      <c r="AO157" s="226"/>
      <c r="AP157" s="226"/>
      <c r="AQ157" s="226"/>
      <c r="AR157" s="226"/>
      <c r="AS157" s="226"/>
      <c r="AT157" s="226"/>
      <c r="AU157" s="226"/>
      <c r="AV157" s="226"/>
      <c r="AW157" s="226"/>
      <c r="AX157" s="226"/>
      <c r="AY157" s="226"/>
    </row>
    <row r="158" spans="1:51" ht="11.25" customHeight="1">
      <c r="A158" s="226"/>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row>
    <row r="159" spans="1:51" ht="11.25" customHeight="1">
      <c r="A159" s="226"/>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c r="AA159" s="226"/>
      <c r="AB159" s="226"/>
      <c r="AC159" s="226"/>
      <c r="AD159" s="226"/>
      <c r="AE159" s="226"/>
      <c r="AF159" s="226"/>
      <c r="AG159" s="226"/>
      <c r="AH159" s="226"/>
      <c r="AI159" s="226"/>
      <c r="AJ159" s="226"/>
      <c r="AK159" s="226"/>
      <c r="AL159" s="226"/>
      <c r="AM159" s="226"/>
      <c r="AN159" s="226"/>
      <c r="AO159" s="226"/>
      <c r="AP159" s="226"/>
      <c r="AQ159" s="226"/>
      <c r="AR159" s="226"/>
      <c r="AS159" s="226"/>
      <c r="AT159" s="226"/>
      <c r="AU159" s="226"/>
      <c r="AV159" s="226"/>
      <c r="AW159" s="226"/>
      <c r="AX159" s="226"/>
      <c r="AY159" s="226"/>
    </row>
    <row r="160" spans="1:51" ht="11.25" customHeight="1">
      <c r="A160" s="226"/>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row>
    <row r="161" spans="1:51" ht="11.25" customHeight="1">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c r="AA161" s="226"/>
      <c r="AB161" s="226"/>
      <c r="AC161" s="226"/>
      <c r="AD161" s="226"/>
      <c r="AE161" s="226"/>
      <c r="AF161" s="226"/>
      <c r="AG161" s="226"/>
      <c r="AH161" s="226"/>
      <c r="AI161" s="226"/>
      <c r="AJ161" s="226"/>
      <c r="AK161" s="226"/>
      <c r="AL161" s="226"/>
      <c r="AM161" s="226"/>
      <c r="AN161" s="226"/>
      <c r="AO161" s="226"/>
      <c r="AP161" s="226"/>
      <c r="AQ161" s="226"/>
      <c r="AR161" s="226"/>
      <c r="AS161" s="226"/>
      <c r="AT161" s="226"/>
      <c r="AU161" s="226"/>
      <c r="AV161" s="226"/>
      <c r="AW161" s="226"/>
      <c r="AX161" s="226"/>
      <c r="AY161" s="226"/>
    </row>
    <row r="162" spans="1:51" ht="11.25" customHeight="1">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row>
    <row r="163" spans="1:51" ht="11.25" customHeight="1">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c r="AG163" s="226"/>
      <c r="AH163" s="226"/>
      <c r="AI163" s="226"/>
      <c r="AJ163" s="226"/>
      <c r="AK163" s="226"/>
      <c r="AL163" s="226"/>
      <c r="AM163" s="226"/>
      <c r="AN163" s="226"/>
      <c r="AO163" s="226"/>
      <c r="AP163" s="226"/>
      <c r="AQ163" s="226"/>
      <c r="AR163" s="226"/>
      <c r="AS163" s="226"/>
      <c r="AT163" s="226"/>
      <c r="AU163" s="226"/>
      <c r="AV163" s="226"/>
      <c r="AW163" s="226"/>
      <c r="AX163" s="226"/>
      <c r="AY163" s="226"/>
    </row>
    <row r="164" spans="1:51" ht="11.25" customHeight="1">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row>
    <row r="165" spans="1:51" ht="11.25" customHeight="1">
      <c r="A165" s="226"/>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row>
    <row r="166" spans="1:51" ht="11.25" customHeight="1">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c r="AG166" s="226"/>
      <c r="AH166" s="226"/>
      <c r="AI166" s="226"/>
      <c r="AJ166" s="226"/>
      <c r="AK166" s="226"/>
      <c r="AL166" s="226"/>
      <c r="AM166" s="226"/>
      <c r="AN166" s="226"/>
      <c r="AO166" s="226"/>
      <c r="AP166" s="226"/>
      <c r="AQ166" s="226"/>
      <c r="AR166" s="226"/>
      <c r="AS166" s="226"/>
      <c r="AT166" s="226"/>
      <c r="AU166" s="226"/>
      <c r="AV166" s="226"/>
      <c r="AW166" s="226"/>
      <c r="AX166" s="226"/>
      <c r="AY166" s="226"/>
    </row>
    <row r="167" spans="1:51" ht="11.25" customHeight="1">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row>
    <row r="168" spans="1:51" ht="11.25" customHeight="1">
      <c r="A168" s="226"/>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row>
    <row r="169" spans="1:51" ht="11.25" customHeight="1">
      <c r="A169" s="226"/>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row>
    <row r="170" spans="1:51" ht="11.25" customHeight="1">
      <c r="A170" s="226"/>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row>
    <row r="171" spans="1:51" ht="11.25" customHeight="1">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row>
    <row r="172" spans="1:51" ht="11.25" customHeight="1">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row>
    <row r="173" spans="1:51" ht="11.25" customHeight="1">
      <c r="A173" s="226"/>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row>
    <row r="174" spans="1:51" ht="11.25" customHeight="1">
      <c r="A174" s="226"/>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row>
    <row r="175" spans="1:51" ht="11.25" customHeight="1">
      <c r="A175" s="226"/>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row>
    <row r="176" spans="1:51" ht="11.25" customHeight="1">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row>
    <row r="177" spans="1:51" ht="11.25" customHeight="1">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row>
    <row r="178" spans="1:51" ht="11.25" customHeight="1">
      <c r="A178" s="226"/>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row>
    <row r="179" spans="1:51" ht="11.25" customHeight="1">
      <c r="A179" s="226"/>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26"/>
      <c r="AW179" s="226"/>
      <c r="AX179" s="226"/>
      <c r="AY179" s="226"/>
    </row>
    <row r="180" spans="1:51" ht="11.25" customHeight="1">
      <c r="A180" s="226"/>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c r="AA180" s="226"/>
      <c r="AB180" s="226"/>
      <c r="AC180" s="226"/>
      <c r="AD180" s="226"/>
      <c r="AE180" s="226"/>
      <c r="AF180" s="226"/>
      <c r="AG180" s="226"/>
      <c r="AH180" s="226"/>
      <c r="AI180" s="226"/>
      <c r="AJ180" s="226"/>
      <c r="AK180" s="226"/>
      <c r="AL180" s="226"/>
      <c r="AM180" s="226"/>
      <c r="AN180" s="226"/>
      <c r="AO180" s="226"/>
      <c r="AP180" s="226"/>
      <c r="AQ180" s="226"/>
      <c r="AR180" s="226"/>
      <c r="AS180" s="226"/>
      <c r="AT180" s="226"/>
      <c r="AU180" s="226"/>
      <c r="AV180" s="226"/>
      <c r="AW180" s="226"/>
      <c r="AX180" s="226"/>
      <c r="AY180" s="226"/>
    </row>
    <row r="181" spans="1:51" ht="11.25" customHeight="1">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row>
    <row r="182" spans="1:51" ht="11.25" customHeight="1">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row>
    <row r="183" spans="1:51" ht="11.25" customHeight="1">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6"/>
      <c r="AW183" s="226"/>
      <c r="AX183" s="226"/>
      <c r="AY183" s="226"/>
    </row>
    <row r="184" spans="1:51" ht="11.25" customHeight="1">
      <c r="A184" s="226"/>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6"/>
      <c r="AW184" s="226"/>
      <c r="AX184" s="226"/>
      <c r="AY184" s="226"/>
    </row>
    <row r="185" spans="1:51" ht="11.25" customHeight="1">
      <c r="A185" s="226"/>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row>
    <row r="186" spans="1:51" ht="11.25" customHeight="1">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row>
    <row r="187" spans="1:51" ht="11.25" customHeight="1">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c r="AG187" s="226"/>
      <c r="AH187" s="226"/>
      <c r="AI187" s="226"/>
      <c r="AJ187" s="226"/>
      <c r="AK187" s="226"/>
      <c r="AL187" s="226"/>
      <c r="AM187" s="226"/>
      <c r="AN187" s="226"/>
      <c r="AO187" s="226"/>
      <c r="AP187" s="226"/>
      <c r="AQ187" s="226"/>
      <c r="AR187" s="226"/>
      <c r="AS187" s="226"/>
      <c r="AT187" s="226"/>
      <c r="AU187" s="226"/>
      <c r="AV187" s="226"/>
      <c r="AW187" s="226"/>
      <c r="AX187" s="226"/>
      <c r="AY187" s="226"/>
    </row>
    <row r="188" spans="1:51" ht="11.25" customHeight="1">
      <c r="A188" s="226"/>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row>
    <row r="189" spans="1:51" ht="11.25" customHeight="1">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row>
    <row r="190" spans="1:51" ht="11.25" customHeight="1">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row>
    <row r="191" spans="1:51" ht="11.25" customHeight="1">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row>
    <row r="192" spans="1:51" ht="11.25" customHeight="1">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row>
    <row r="193" spans="1:51" ht="11.25" customHeight="1">
      <c r="A193" s="226"/>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c r="AA193" s="226"/>
      <c r="AB193" s="226"/>
      <c r="AC193" s="226"/>
      <c r="AD193" s="226"/>
      <c r="AE193" s="226"/>
      <c r="AF193" s="226"/>
      <c r="AG193" s="226"/>
      <c r="AH193" s="226"/>
      <c r="AI193" s="226"/>
      <c r="AJ193" s="226"/>
      <c r="AK193" s="226"/>
      <c r="AL193" s="226"/>
      <c r="AM193" s="226"/>
      <c r="AN193" s="226"/>
      <c r="AO193" s="226"/>
      <c r="AP193" s="226"/>
      <c r="AQ193" s="226"/>
      <c r="AR193" s="226"/>
      <c r="AS193" s="226"/>
      <c r="AT193" s="226"/>
      <c r="AU193" s="226"/>
      <c r="AV193" s="226"/>
      <c r="AW193" s="226"/>
      <c r="AX193" s="226"/>
      <c r="AY193" s="226"/>
    </row>
    <row r="194" spans="1:51" ht="11.25" customHeight="1">
      <c r="A194" s="22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row>
    <row r="195" spans="1:51" ht="11.25" customHeight="1">
      <c r="A195" s="226"/>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c r="AA195" s="226"/>
      <c r="AB195" s="226"/>
      <c r="AC195" s="226"/>
      <c r="AD195" s="226"/>
      <c r="AE195" s="226"/>
      <c r="AF195" s="226"/>
      <c r="AG195" s="226"/>
      <c r="AH195" s="226"/>
      <c r="AI195" s="226"/>
      <c r="AJ195" s="226"/>
      <c r="AK195" s="226"/>
      <c r="AL195" s="226"/>
      <c r="AM195" s="226"/>
      <c r="AN195" s="226"/>
      <c r="AO195" s="226"/>
      <c r="AP195" s="226"/>
      <c r="AQ195" s="226"/>
      <c r="AR195" s="226"/>
      <c r="AS195" s="226"/>
      <c r="AT195" s="226"/>
      <c r="AU195" s="226"/>
      <c r="AV195" s="226"/>
      <c r="AW195" s="226"/>
      <c r="AX195" s="226"/>
      <c r="AY195" s="226"/>
    </row>
    <row r="196" spans="1:51" ht="11.25" customHeight="1">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c r="AA196" s="226"/>
      <c r="AB196" s="226"/>
      <c r="AC196" s="226"/>
      <c r="AD196" s="226"/>
      <c r="AE196" s="226"/>
      <c r="AF196" s="226"/>
      <c r="AG196" s="226"/>
      <c r="AH196" s="226"/>
      <c r="AI196" s="226"/>
      <c r="AJ196" s="226"/>
      <c r="AK196" s="226"/>
      <c r="AL196" s="226"/>
      <c r="AM196" s="226"/>
      <c r="AN196" s="226"/>
      <c r="AO196" s="226"/>
      <c r="AP196" s="226"/>
      <c r="AQ196" s="226"/>
      <c r="AR196" s="226"/>
      <c r="AS196" s="226"/>
      <c r="AT196" s="226"/>
      <c r="AU196" s="226"/>
      <c r="AV196" s="226"/>
      <c r="AW196" s="226"/>
      <c r="AX196" s="226"/>
      <c r="AY196" s="226"/>
    </row>
    <row r="197" spans="1:51" ht="11.25" customHeight="1">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c r="AA197" s="226"/>
      <c r="AB197" s="226"/>
      <c r="AC197" s="226"/>
      <c r="AD197" s="226"/>
      <c r="AE197" s="226"/>
      <c r="AF197" s="226"/>
      <c r="AG197" s="226"/>
      <c r="AH197" s="226"/>
      <c r="AI197" s="226"/>
      <c r="AJ197" s="226"/>
      <c r="AK197" s="226"/>
      <c r="AL197" s="226"/>
      <c r="AM197" s="226"/>
      <c r="AN197" s="226"/>
      <c r="AO197" s="226"/>
      <c r="AP197" s="226"/>
      <c r="AQ197" s="226"/>
      <c r="AR197" s="226"/>
      <c r="AS197" s="226"/>
      <c r="AT197" s="226"/>
      <c r="AU197" s="226"/>
      <c r="AV197" s="226"/>
      <c r="AW197" s="226"/>
      <c r="AX197" s="226"/>
      <c r="AY197" s="226"/>
    </row>
    <row r="198" spans="1:51" ht="11.25" customHeight="1">
      <c r="A198" s="226"/>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row>
    <row r="199" spans="1:51" ht="11.25" customHeight="1">
      <c r="A199" s="226"/>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c r="AA199" s="226"/>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row>
    <row r="200" spans="1:51" ht="11.25" customHeight="1">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c r="AA200" s="226"/>
      <c r="AB200" s="226"/>
      <c r="AC200" s="226"/>
      <c r="AD200" s="226"/>
      <c r="AE200" s="226"/>
      <c r="AF200" s="226"/>
      <c r="AG200" s="226"/>
      <c r="AH200" s="226"/>
      <c r="AI200" s="226"/>
      <c r="AJ200" s="226"/>
      <c r="AK200" s="226"/>
      <c r="AL200" s="226"/>
      <c r="AM200" s="226"/>
      <c r="AN200" s="226"/>
      <c r="AO200" s="226"/>
      <c r="AP200" s="226"/>
      <c r="AQ200" s="226"/>
      <c r="AR200" s="226"/>
      <c r="AS200" s="226"/>
      <c r="AT200" s="226"/>
      <c r="AU200" s="226"/>
      <c r="AV200" s="226"/>
      <c r="AW200" s="226"/>
      <c r="AX200" s="226"/>
      <c r="AY200" s="226"/>
    </row>
    <row r="201" spans="1:51" ht="11.25" customHeight="1">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row>
    <row r="202" spans="1:51" ht="11.25" customHeight="1">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c r="AS202" s="226"/>
      <c r="AT202" s="226"/>
      <c r="AU202" s="226"/>
      <c r="AV202" s="226"/>
      <c r="AW202" s="226"/>
      <c r="AX202" s="226"/>
      <c r="AY202" s="226"/>
    </row>
    <row r="203" spans="1:51" ht="11.25" customHeight="1">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c r="AS203" s="226"/>
      <c r="AT203" s="226"/>
      <c r="AU203" s="226"/>
      <c r="AV203" s="226"/>
      <c r="AW203" s="226"/>
      <c r="AX203" s="226"/>
      <c r="AY203" s="226"/>
    </row>
    <row r="204" spans="1:51" ht="11.25" customHeight="1">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c r="AS204" s="226"/>
      <c r="AT204" s="226"/>
      <c r="AU204" s="226"/>
      <c r="AV204" s="226"/>
      <c r="AW204" s="226"/>
      <c r="AX204" s="226"/>
      <c r="AY204" s="226"/>
    </row>
    <row r="205" spans="1:51" ht="11.25" customHeight="1">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row>
    <row r="206" spans="1:51" ht="11.25" customHeight="1">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c r="AS206" s="226"/>
      <c r="AT206" s="226"/>
      <c r="AU206" s="226"/>
      <c r="AV206" s="226"/>
      <c r="AW206" s="226"/>
      <c r="AX206" s="226"/>
      <c r="AY206" s="226"/>
    </row>
    <row r="207" spans="1:51" ht="11.25" customHeight="1">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c r="AS207" s="226"/>
      <c r="AT207" s="226"/>
      <c r="AU207" s="226"/>
      <c r="AV207" s="226"/>
      <c r="AW207" s="226"/>
      <c r="AX207" s="226"/>
      <c r="AY207" s="226"/>
    </row>
    <row r="208" spans="1:51" ht="11.25" customHeight="1">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row>
    <row r="209" spans="1:51" ht="11.25" customHeight="1">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row>
    <row r="210" spans="1:51" ht="11.25" customHeight="1">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row>
    <row r="211" spans="1:51" ht="11.25" customHeight="1">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c r="AS211" s="226"/>
      <c r="AT211" s="226"/>
      <c r="AU211" s="226"/>
      <c r="AV211" s="226"/>
      <c r="AW211" s="226"/>
      <c r="AX211" s="226"/>
      <c r="AY211" s="226"/>
    </row>
    <row r="212" spans="1:51" ht="11.25" customHeight="1">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row>
    <row r="213" spans="1:51" ht="11.25" customHeight="1">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c r="AS213" s="226"/>
      <c r="AT213" s="226"/>
      <c r="AU213" s="226"/>
      <c r="AV213" s="226"/>
      <c r="AW213" s="226"/>
      <c r="AX213" s="226"/>
      <c r="AY213" s="226"/>
    </row>
    <row r="214" spans="1:51" ht="11.25" customHeight="1">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c r="AS214" s="226"/>
      <c r="AT214" s="226"/>
      <c r="AU214" s="226"/>
      <c r="AV214" s="226"/>
      <c r="AW214" s="226"/>
      <c r="AX214" s="226"/>
      <c r="AY214" s="226"/>
    </row>
    <row r="215" spans="1:51" ht="11.25" customHeight="1">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row>
    <row r="216" spans="1:51" ht="11.25" customHeight="1">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row>
    <row r="217" spans="1:51" ht="11.25" customHeight="1">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c r="AS217" s="226"/>
      <c r="AT217" s="226"/>
      <c r="AU217" s="226"/>
      <c r="AV217" s="226"/>
      <c r="AW217" s="226"/>
      <c r="AX217" s="226"/>
      <c r="AY217" s="226"/>
    </row>
    <row r="218" spans="1:51" ht="11.25" customHeight="1">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row>
    <row r="219" spans="1:51" ht="11.25" customHeight="1">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c r="AS219" s="226"/>
      <c r="AT219" s="226"/>
      <c r="AU219" s="226"/>
      <c r="AV219" s="226"/>
      <c r="AW219" s="226"/>
      <c r="AX219" s="226"/>
      <c r="AY219" s="226"/>
    </row>
    <row r="220" spans="1:51" ht="11.25" customHeight="1">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AV220" s="226"/>
      <c r="AW220" s="226"/>
      <c r="AX220" s="226"/>
      <c r="AY220" s="226"/>
    </row>
    <row r="221" spans="1:51" ht="11.25" customHeight="1">
      <c r="A221" s="22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AV221" s="226"/>
      <c r="AW221" s="226"/>
      <c r="AX221" s="226"/>
      <c r="AY221" s="226"/>
    </row>
    <row r="222" spans="1:51" ht="11.25" customHeight="1">
      <c r="A222" s="226"/>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c r="AS222" s="226"/>
      <c r="AT222" s="226"/>
      <c r="AU222" s="226"/>
      <c r="AV222" s="226"/>
      <c r="AW222" s="226"/>
      <c r="AX222" s="226"/>
      <c r="AY222" s="226"/>
    </row>
    <row r="223" spans="1:51" ht="11.25" customHeight="1">
      <c r="A223" s="226"/>
      <c r="B223" s="226"/>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c r="AS223" s="226"/>
      <c r="AT223" s="226"/>
      <c r="AU223" s="226"/>
      <c r="AV223" s="226"/>
      <c r="AW223" s="226"/>
      <c r="AX223" s="226"/>
      <c r="AY223" s="226"/>
    </row>
    <row r="224" spans="1:5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Z6:AC6"/>
    <mergeCell ref="AD6:AG6"/>
    <mergeCell ref="A2:AY2"/>
    <mergeCell ref="A3:AY3"/>
    <mergeCell ref="A4:AY4"/>
    <mergeCell ref="B6:E6"/>
    <mergeCell ref="F6:I6"/>
    <mergeCell ref="J6:M6"/>
    <mergeCell ref="AH6:AK6"/>
    <mergeCell ref="AL6:AO6"/>
    <mergeCell ref="AP6:AS6"/>
    <mergeCell ref="AT6:AU6"/>
    <mergeCell ref="AV6:AW6"/>
    <mergeCell ref="N6:Q6"/>
    <mergeCell ref="R6:U6"/>
    <mergeCell ref="V6:Y6"/>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9CC00"/>
  </sheetPr>
  <dimension ref="A1:BR1000"/>
  <sheetViews>
    <sheetView showGridLines="0" workbookViewId="0">
      <pane xSplit="1" ySplit="7" topLeftCell="B19" activePane="bottomRight" state="frozen"/>
      <selection activeCell="E1" sqref="E1"/>
      <selection pane="topRight" activeCell="E1" sqref="E1"/>
      <selection pane="bottomLeft" activeCell="E1" sqref="E1"/>
      <selection pane="bottomRight" activeCell="E1" sqref="E1"/>
    </sheetView>
  </sheetViews>
  <sheetFormatPr defaultColWidth="14.44140625" defaultRowHeight="15" customHeight="1"/>
  <cols>
    <col min="1" max="1" width="16.21875" customWidth="1"/>
    <col min="2" max="5" width="4.44140625" customWidth="1"/>
    <col min="6" max="6" width="4.21875" customWidth="1"/>
    <col min="7" max="69" width="4.44140625" customWidth="1"/>
    <col min="70" max="70" width="4.77734375" customWidth="1"/>
  </cols>
  <sheetData>
    <row r="1" spans="1:70" ht="15" customHeight="1">
      <c r="A1" s="553" t="s">
        <v>459</v>
      </c>
      <c r="B1" s="549"/>
      <c r="C1" s="549"/>
      <c r="D1" s="549"/>
      <c r="E1" s="549"/>
      <c r="F1" s="549"/>
      <c r="G1" s="554" t="s">
        <v>573</v>
      </c>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c r="AX1" s="549"/>
      <c r="AY1" s="549"/>
      <c r="AZ1" s="549"/>
      <c r="BA1" s="549"/>
      <c r="BB1" s="549"/>
      <c r="BC1" s="549"/>
      <c r="BD1" s="549"/>
      <c r="BE1" s="549"/>
      <c r="BF1" s="549"/>
      <c r="BG1" s="549"/>
      <c r="BH1" s="549"/>
      <c r="BI1" s="549"/>
      <c r="BJ1" s="549"/>
      <c r="BK1" s="549"/>
      <c r="BL1" s="549"/>
      <c r="BM1" s="549"/>
      <c r="BN1" s="549"/>
      <c r="BO1" s="549"/>
      <c r="BP1" s="549"/>
      <c r="BQ1" s="549"/>
      <c r="BR1" s="549"/>
    </row>
    <row r="2" spans="1:70" ht="15" customHeight="1">
      <c r="A2" s="582" t="s">
        <v>332</v>
      </c>
      <c r="B2" s="561"/>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row>
    <row r="3" spans="1:70" ht="15" customHeight="1">
      <c r="A3" s="582" t="s">
        <v>460</v>
      </c>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H3" s="561"/>
      <c r="AI3" s="561"/>
      <c r="AJ3" s="561"/>
      <c r="AK3" s="561"/>
      <c r="AL3" s="561"/>
      <c r="AM3" s="561"/>
      <c r="AN3" s="561"/>
      <c r="AO3" s="561"/>
      <c r="AP3" s="561"/>
      <c r="AQ3" s="561"/>
      <c r="AR3" s="561"/>
      <c r="AS3" s="561"/>
      <c r="AT3" s="561"/>
      <c r="AU3" s="561"/>
      <c r="AV3" s="561"/>
      <c r="AW3" s="561"/>
      <c r="AX3" s="561"/>
      <c r="AY3" s="561"/>
      <c r="AZ3" s="561"/>
      <c r="BA3" s="561"/>
      <c r="BB3" s="561"/>
      <c r="BC3" s="561"/>
      <c r="BD3" s="561"/>
      <c r="BE3" s="561"/>
      <c r="BF3" s="561"/>
      <c r="BG3" s="561"/>
      <c r="BH3" s="561"/>
      <c r="BI3" s="561"/>
      <c r="BJ3" s="561"/>
      <c r="BK3" s="561"/>
      <c r="BL3" s="561"/>
      <c r="BM3" s="561"/>
      <c r="BN3" s="561"/>
      <c r="BO3" s="561"/>
      <c r="BP3" s="561"/>
      <c r="BQ3" s="561"/>
      <c r="BR3" s="561"/>
    </row>
    <row r="4" spans="1:70" ht="15" customHeight="1">
      <c r="A4" s="584" t="s">
        <v>78</v>
      </c>
      <c r="B4" s="561"/>
      <c r="C4" s="561"/>
      <c r="D4" s="561"/>
      <c r="E4" s="561"/>
      <c r="F4" s="561"/>
      <c r="G4" s="561"/>
      <c r="H4" s="561"/>
      <c r="I4" s="561"/>
      <c r="J4" s="561"/>
      <c r="K4" s="561"/>
      <c r="L4" s="561"/>
      <c r="M4" s="561"/>
      <c r="N4" s="561"/>
      <c r="O4" s="561"/>
      <c r="P4" s="561"/>
      <c r="Q4" s="561"/>
      <c r="R4" s="561"/>
      <c r="S4" s="561"/>
      <c r="T4" s="561"/>
      <c r="U4" s="561"/>
      <c r="V4" s="561"/>
      <c r="W4" s="561"/>
      <c r="X4" s="561"/>
      <c r="Y4" s="561"/>
      <c r="Z4" s="561"/>
      <c r="AA4" s="561"/>
      <c r="AB4" s="561"/>
      <c r="AC4" s="561"/>
      <c r="AD4" s="561"/>
      <c r="AE4" s="561"/>
      <c r="AF4" s="561"/>
      <c r="AG4" s="561"/>
      <c r="AH4" s="561"/>
      <c r="AI4" s="561"/>
      <c r="AJ4" s="561"/>
      <c r="AK4" s="561"/>
      <c r="AL4" s="561"/>
      <c r="AM4" s="561"/>
      <c r="AN4" s="561"/>
      <c r="AO4" s="561"/>
      <c r="AP4" s="561"/>
      <c r="AQ4" s="561"/>
      <c r="AR4" s="561"/>
      <c r="AS4" s="561"/>
      <c r="AT4" s="561"/>
      <c r="AU4" s="561"/>
      <c r="AV4" s="561"/>
      <c r="AW4" s="561"/>
      <c r="AX4" s="561"/>
      <c r="AY4" s="561"/>
      <c r="AZ4" s="561"/>
      <c r="BA4" s="561"/>
      <c r="BB4" s="561"/>
      <c r="BC4" s="561"/>
      <c r="BD4" s="561"/>
      <c r="BE4" s="561"/>
      <c r="BF4" s="561"/>
      <c r="BG4" s="561"/>
      <c r="BH4" s="561"/>
      <c r="BI4" s="561"/>
      <c r="BJ4" s="561"/>
      <c r="BK4" s="561"/>
      <c r="BL4" s="561"/>
      <c r="BM4" s="561"/>
      <c r="BN4" s="561"/>
      <c r="BO4" s="561"/>
      <c r="BP4" s="561"/>
      <c r="BQ4" s="561"/>
      <c r="BR4" s="561"/>
    </row>
    <row r="5" spans="1:70" ht="11.25" customHeight="1">
      <c r="A5" s="226"/>
      <c r="B5" s="226"/>
      <c r="C5" s="226"/>
      <c r="D5" s="226"/>
      <c r="E5" s="226"/>
      <c r="F5" s="226">
        <v>4</v>
      </c>
      <c r="G5" s="226"/>
      <c r="H5" s="226"/>
      <c r="I5" s="226"/>
      <c r="J5" s="226"/>
      <c r="K5" s="226">
        <v>5</v>
      </c>
      <c r="L5" s="226"/>
      <c r="M5" s="226"/>
      <c r="N5" s="226"/>
      <c r="O5" s="226"/>
      <c r="P5" s="226">
        <v>5</v>
      </c>
      <c r="Q5" s="226"/>
      <c r="R5" s="226"/>
      <c r="S5" s="226"/>
      <c r="T5" s="226"/>
      <c r="U5" s="226">
        <v>5</v>
      </c>
      <c r="V5" s="226"/>
      <c r="W5" s="226"/>
      <c r="X5" s="226"/>
      <c r="Y5" s="226">
        <v>4</v>
      </c>
      <c r="Z5" s="226"/>
      <c r="AA5" s="226"/>
      <c r="AB5" s="226"/>
      <c r="AC5" s="226"/>
      <c r="AD5" s="226">
        <v>4</v>
      </c>
      <c r="AE5" s="226"/>
      <c r="AF5" s="226"/>
      <c r="AG5" s="226"/>
      <c r="AH5" s="226"/>
      <c r="AI5" s="226">
        <v>5</v>
      </c>
      <c r="AJ5" s="226"/>
      <c r="AK5" s="226"/>
      <c r="AL5" s="226"/>
      <c r="AM5" s="226"/>
      <c r="AN5" s="226">
        <v>5</v>
      </c>
      <c r="AO5" s="226"/>
      <c r="AP5" s="226"/>
      <c r="AQ5" s="226"/>
      <c r="AR5" s="226"/>
      <c r="AS5" s="226">
        <v>5</v>
      </c>
      <c r="AT5" s="226"/>
      <c r="AU5" s="226"/>
      <c r="AV5" s="226"/>
      <c r="AW5" s="226">
        <v>4</v>
      </c>
      <c r="AX5" s="226"/>
      <c r="AY5" s="226"/>
      <c r="AZ5" s="226"/>
      <c r="BA5" s="226"/>
      <c r="BB5" s="226">
        <v>5</v>
      </c>
      <c r="BC5" s="226"/>
      <c r="BD5" s="226"/>
      <c r="BE5" s="226"/>
      <c r="BF5" s="226">
        <v>5</v>
      </c>
      <c r="BG5" s="226"/>
      <c r="BH5" s="226"/>
      <c r="BI5" s="226">
        <v>3</v>
      </c>
      <c r="BJ5" s="226"/>
      <c r="BK5" s="226"/>
      <c r="BL5" s="226">
        <v>3</v>
      </c>
      <c r="BM5" s="226"/>
      <c r="BN5" s="226"/>
      <c r="BO5" s="226">
        <v>3</v>
      </c>
      <c r="BP5" s="226"/>
      <c r="BQ5" s="226">
        <v>2</v>
      </c>
      <c r="BR5" s="226"/>
    </row>
    <row r="6" spans="1:70" ht="11.25" customHeight="1">
      <c r="A6" s="414" t="s">
        <v>333</v>
      </c>
      <c r="B6" s="585" t="s">
        <v>297</v>
      </c>
      <c r="C6" s="572"/>
      <c r="D6" s="572"/>
      <c r="E6" s="572"/>
      <c r="F6" s="573"/>
      <c r="G6" s="585" t="s">
        <v>334</v>
      </c>
      <c r="H6" s="572"/>
      <c r="I6" s="572"/>
      <c r="J6" s="572"/>
      <c r="K6" s="573"/>
      <c r="L6" s="585" t="s">
        <v>335</v>
      </c>
      <c r="M6" s="572"/>
      <c r="N6" s="572"/>
      <c r="O6" s="572"/>
      <c r="P6" s="573"/>
      <c r="Q6" s="585" t="s">
        <v>336</v>
      </c>
      <c r="R6" s="572"/>
      <c r="S6" s="572"/>
      <c r="T6" s="572"/>
      <c r="U6" s="573"/>
      <c r="V6" s="585" t="s">
        <v>337</v>
      </c>
      <c r="W6" s="572"/>
      <c r="X6" s="572"/>
      <c r="Y6" s="573"/>
      <c r="Z6" s="585" t="s">
        <v>338</v>
      </c>
      <c r="AA6" s="572"/>
      <c r="AB6" s="572"/>
      <c r="AC6" s="572"/>
      <c r="AD6" s="573"/>
      <c r="AE6" s="585" t="s">
        <v>339</v>
      </c>
      <c r="AF6" s="572"/>
      <c r="AG6" s="572"/>
      <c r="AH6" s="572"/>
      <c r="AI6" s="573"/>
      <c r="AJ6" s="585" t="s">
        <v>340</v>
      </c>
      <c r="AK6" s="572"/>
      <c r="AL6" s="572"/>
      <c r="AM6" s="572"/>
      <c r="AN6" s="573"/>
      <c r="AO6" s="585" t="s">
        <v>300</v>
      </c>
      <c r="AP6" s="572"/>
      <c r="AQ6" s="572"/>
      <c r="AR6" s="572"/>
      <c r="AS6" s="573"/>
      <c r="AT6" s="585" t="s">
        <v>298</v>
      </c>
      <c r="AU6" s="572"/>
      <c r="AV6" s="572"/>
      <c r="AW6" s="573"/>
      <c r="AX6" s="585" t="s">
        <v>341</v>
      </c>
      <c r="AY6" s="572"/>
      <c r="AZ6" s="572"/>
      <c r="BA6" s="572"/>
      <c r="BB6" s="573"/>
      <c r="BC6" s="585" t="s">
        <v>299</v>
      </c>
      <c r="BD6" s="572"/>
      <c r="BE6" s="572"/>
      <c r="BF6" s="573"/>
      <c r="BG6" s="585" t="s">
        <v>342</v>
      </c>
      <c r="BH6" s="572"/>
      <c r="BI6" s="573"/>
      <c r="BJ6" s="585" t="s">
        <v>343</v>
      </c>
      <c r="BK6" s="572"/>
      <c r="BL6" s="573"/>
      <c r="BM6" s="585" t="s">
        <v>344</v>
      </c>
      <c r="BN6" s="572"/>
      <c r="BO6" s="573"/>
      <c r="BP6" s="585" t="s">
        <v>446</v>
      </c>
      <c r="BQ6" s="573"/>
      <c r="BR6" s="417" t="s">
        <v>183</v>
      </c>
    </row>
    <row r="7" spans="1:70" ht="11.25" customHeight="1">
      <c r="A7" s="418" t="s">
        <v>268</v>
      </c>
      <c r="B7" s="394"/>
      <c r="C7" s="396"/>
      <c r="D7" s="396"/>
      <c r="E7" s="396"/>
      <c r="F7" s="395"/>
      <c r="G7" s="396"/>
      <c r="H7" s="396"/>
      <c r="I7" s="396"/>
      <c r="J7" s="396"/>
      <c r="K7" s="396"/>
      <c r="L7" s="394"/>
      <c r="M7" s="396"/>
      <c r="N7" s="396"/>
      <c r="O7" s="396"/>
      <c r="P7" s="395"/>
      <c r="Q7" s="394"/>
      <c r="R7" s="396"/>
      <c r="S7" s="396"/>
      <c r="T7" s="396"/>
      <c r="U7" s="395"/>
      <c r="V7" s="394"/>
      <c r="W7" s="396"/>
      <c r="X7" s="396"/>
      <c r="Y7" s="395"/>
      <c r="Z7" s="394"/>
      <c r="AA7" s="396"/>
      <c r="AB7" s="396"/>
      <c r="AC7" s="396"/>
      <c r="AD7" s="395"/>
      <c r="AE7" s="394"/>
      <c r="AF7" s="396"/>
      <c r="AG7" s="396"/>
      <c r="AH7" s="396"/>
      <c r="AI7" s="395"/>
      <c r="AJ7" s="394"/>
      <c r="AK7" s="396"/>
      <c r="AL7" s="396"/>
      <c r="AM7" s="396"/>
      <c r="AN7" s="395"/>
      <c r="AO7" s="394"/>
      <c r="AP7" s="396"/>
      <c r="AQ7" s="396"/>
      <c r="AR7" s="396"/>
      <c r="AS7" s="395"/>
      <c r="AT7" s="394"/>
      <c r="AU7" s="396"/>
      <c r="AV7" s="396"/>
      <c r="AW7" s="395"/>
      <c r="AX7" s="394"/>
      <c r="AY7" s="396"/>
      <c r="AZ7" s="396"/>
      <c r="BA7" s="396"/>
      <c r="BB7" s="395"/>
      <c r="BC7" s="394"/>
      <c r="BD7" s="396"/>
      <c r="BE7" s="396"/>
      <c r="BF7" s="395"/>
      <c r="BG7" s="394"/>
      <c r="BH7" s="396"/>
      <c r="BI7" s="395"/>
      <c r="BJ7" s="394"/>
      <c r="BK7" s="396"/>
      <c r="BL7" s="395"/>
      <c r="BM7" s="394"/>
      <c r="BN7" s="396"/>
      <c r="BO7" s="395"/>
      <c r="BP7" s="394"/>
      <c r="BQ7" s="395"/>
      <c r="BR7" s="420"/>
    </row>
    <row r="8" spans="1:70" ht="15.75" customHeight="1">
      <c r="A8" s="422" t="s">
        <v>461</v>
      </c>
      <c r="B8" s="423"/>
      <c r="C8" s="423"/>
      <c r="D8" s="423"/>
      <c r="E8" s="423"/>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4"/>
    </row>
    <row r="9" spans="1:70" ht="11.25" customHeight="1">
      <c r="A9" s="227" t="s">
        <v>462</v>
      </c>
      <c r="B9" s="228"/>
      <c r="C9" s="226"/>
      <c r="D9" s="226"/>
      <c r="E9" s="226"/>
      <c r="F9" s="226"/>
      <c r="G9" s="432"/>
      <c r="H9" s="226"/>
      <c r="I9" s="226"/>
      <c r="J9" s="226"/>
      <c r="K9" s="226"/>
      <c r="L9" s="228"/>
      <c r="M9" s="226"/>
      <c r="N9" s="226"/>
      <c r="O9" s="226"/>
      <c r="P9" s="400"/>
      <c r="Q9" s="228"/>
      <c r="R9" s="226"/>
      <c r="S9" s="226"/>
      <c r="T9" s="226"/>
      <c r="U9" s="400"/>
      <c r="V9" s="228"/>
      <c r="W9" s="226"/>
      <c r="X9" s="226"/>
      <c r="Y9" s="400"/>
      <c r="Z9" s="228"/>
      <c r="AA9" s="226"/>
      <c r="AB9" s="226"/>
      <c r="AC9" s="226"/>
      <c r="AD9" s="400"/>
      <c r="AE9" s="228"/>
      <c r="AF9" s="226"/>
      <c r="AG9" s="226"/>
      <c r="AH9" s="226"/>
      <c r="AI9" s="400"/>
      <c r="AJ9" s="228"/>
      <c r="AK9" s="226"/>
      <c r="AL9" s="226"/>
      <c r="AM9" s="226"/>
      <c r="AN9" s="400"/>
      <c r="AO9" s="228"/>
      <c r="AP9" s="226"/>
      <c r="AQ9" s="226"/>
      <c r="AR9" s="226"/>
      <c r="AS9" s="400"/>
      <c r="AT9" s="228"/>
      <c r="AU9" s="226"/>
      <c r="AV9" s="226"/>
      <c r="AW9" s="400"/>
      <c r="AX9" s="228"/>
      <c r="AY9" s="226"/>
      <c r="AZ9" s="226"/>
      <c r="BA9" s="226"/>
      <c r="BB9" s="400"/>
      <c r="BC9" s="228"/>
      <c r="BD9" s="226"/>
      <c r="BE9" s="226"/>
      <c r="BF9" s="400"/>
      <c r="BG9" s="228"/>
      <c r="BH9" s="226"/>
      <c r="BI9" s="400"/>
      <c r="BJ9" s="228"/>
      <c r="BK9" s="226"/>
      <c r="BL9" s="400"/>
      <c r="BM9" s="228"/>
      <c r="BN9" s="226"/>
      <c r="BO9" s="400"/>
      <c r="BP9" s="228"/>
      <c r="BQ9" s="400"/>
      <c r="BR9" s="227">
        <f t="shared" ref="BR9:BR21" si="0">SUM(B9:BQ9)</f>
        <v>0</v>
      </c>
    </row>
    <row r="10" spans="1:70" ht="11.25" customHeight="1">
      <c r="A10" s="401" t="s">
        <v>463</v>
      </c>
      <c r="B10" s="402"/>
      <c r="C10" s="404"/>
      <c r="D10" s="404"/>
      <c r="E10" s="404"/>
      <c r="F10" s="404"/>
      <c r="G10" s="402"/>
      <c r="H10" s="404"/>
      <c r="I10" s="404"/>
      <c r="J10" s="404"/>
      <c r="K10" s="404"/>
      <c r="L10" s="402"/>
      <c r="M10" s="404"/>
      <c r="N10" s="404"/>
      <c r="O10" s="404"/>
      <c r="P10" s="403"/>
      <c r="Q10" s="402"/>
      <c r="R10" s="404"/>
      <c r="S10" s="404"/>
      <c r="T10" s="404"/>
      <c r="U10" s="403"/>
      <c r="V10" s="402"/>
      <c r="W10" s="404"/>
      <c r="X10" s="404"/>
      <c r="Y10" s="403"/>
      <c r="Z10" s="402"/>
      <c r="AA10" s="404"/>
      <c r="AB10" s="404"/>
      <c r="AC10" s="404"/>
      <c r="AD10" s="403"/>
      <c r="AE10" s="402"/>
      <c r="AF10" s="404"/>
      <c r="AG10" s="404"/>
      <c r="AH10" s="404"/>
      <c r="AI10" s="403"/>
      <c r="AJ10" s="402"/>
      <c r="AK10" s="404"/>
      <c r="AL10" s="404"/>
      <c r="AM10" s="404"/>
      <c r="AN10" s="403"/>
      <c r="AO10" s="402"/>
      <c r="AP10" s="404"/>
      <c r="AQ10" s="404"/>
      <c r="AR10" s="404"/>
      <c r="AS10" s="403"/>
      <c r="AT10" s="402"/>
      <c r="AU10" s="404"/>
      <c r="AV10" s="404"/>
      <c r="AW10" s="403"/>
      <c r="AX10" s="402"/>
      <c r="AY10" s="404"/>
      <c r="AZ10" s="404"/>
      <c r="BA10" s="404"/>
      <c r="BB10" s="403"/>
      <c r="BC10" s="402"/>
      <c r="BD10" s="404"/>
      <c r="BE10" s="404"/>
      <c r="BF10" s="403"/>
      <c r="BG10" s="402"/>
      <c r="BH10" s="404"/>
      <c r="BI10" s="403"/>
      <c r="BJ10" s="402"/>
      <c r="BK10" s="404"/>
      <c r="BL10" s="403"/>
      <c r="BM10" s="402"/>
      <c r="BN10" s="404"/>
      <c r="BO10" s="403"/>
      <c r="BP10" s="402"/>
      <c r="BQ10" s="403"/>
      <c r="BR10" s="401">
        <f t="shared" si="0"/>
        <v>0</v>
      </c>
    </row>
    <row r="11" spans="1:70" ht="11.25" customHeight="1">
      <c r="A11" s="406" t="s">
        <v>464</v>
      </c>
      <c r="B11" s="406"/>
      <c r="C11" s="408"/>
      <c r="D11" s="408"/>
      <c r="E11" s="408"/>
      <c r="F11" s="408">
        <f>SUM(B9:F10)</f>
        <v>0</v>
      </c>
      <c r="G11" s="406"/>
      <c r="H11" s="408"/>
      <c r="I11" s="408"/>
      <c r="J11" s="408"/>
      <c r="K11" s="408">
        <f>SUM(G9:K10)</f>
        <v>0</v>
      </c>
      <c r="L11" s="406"/>
      <c r="M11" s="408"/>
      <c r="N11" s="408"/>
      <c r="O11" s="408"/>
      <c r="P11" s="407">
        <f>SUM(L9:P10)</f>
        <v>0</v>
      </c>
      <c r="Q11" s="406"/>
      <c r="R11" s="408"/>
      <c r="S11" s="408"/>
      <c r="T11" s="408"/>
      <c r="U11" s="407">
        <f>SUM(Q9:U10)</f>
        <v>0</v>
      </c>
      <c r="V11" s="406"/>
      <c r="W11" s="408"/>
      <c r="X11" s="408"/>
      <c r="Y11" s="407">
        <f>SUM(V9:Y10)</f>
        <v>0</v>
      </c>
      <c r="Z11" s="406"/>
      <c r="AA11" s="408"/>
      <c r="AB11" s="408"/>
      <c r="AC11" s="408"/>
      <c r="AD11" s="407">
        <f>SUM(Z9:AD10)</f>
        <v>0</v>
      </c>
      <c r="AE11" s="406"/>
      <c r="AF11" s="408"/>
      <c r="AG11" s="408"/>
      <c r="AH11" s="408"/>
      <c r="AI11" s="407">
        <f>SUM(AE9:AI10)</f>
        <v>0</v>
      </c>
      <c r="AJ11" s="406"/>
      <c r="AK11" s="408"/>
      <c r="AL11" s="408"/>
      <c r="AM11" s="408"/>
      <c r="AN11" s="407">
        <f>SUM(AJ9:AN10)</f>
        <v>0</v>
      </c>
      <c r="AO11" s="406"/>
      <c r="AP11" s="408"/>
      <c r="AQ11" s="408"/>
      <c r="AR11" s="408"/>
      <c r="AS11" s="407">
        <f>SUM(AO9:AS10)</f>
        <v>0</v>
      </c>
      <c r="AT11" s="406"/>
      <c r="AU11" s="408"/>
      <c r="AV11" s="408"/>
      <c r="AW11" s="407">
        <f>SUM(AT9:AW10)</f>
        <v>0</v>
      </c>
      <c r="AX11" s="406"/>
      <c r="AY11" s="408"/>
      <c r="AZ11" s="408"/>
      <c r="BA11" s="408"/>
      <c r="BB11" s="407">
        <f>SUM(AX9:BB10)</f>
        <v>0</v>
      </c>
      <c r="BC11" s="406"/>
      <c r="BD11" s="408"/>
      <c r="BE11" s="408"/>
      <c r="BF11" s="407">
        <f>SUM(BC9:BF10)</f>
        <v>0</v>
      </c>
      <c r="BG11" s="406"/>
      <c r="BH11" s="408"/>
      <c r="BI11" s="407">
        <f>SUM(BG9:BI10)</f>
        <v>0</v>
      </c>
      <c r="BJ11" s="406"/>
      <c r="BK11" s="408"/>
      <c r="BL11" s="407">
        <f>SUM(BJ9:BL10)</f>
        <v>0</v>
      </c>
      <c r="BM11" s="406"/>
      <c r="BN11" s="408"/>
      <c r="BO11" s="407">
        <f>SUM(BM9:BO10)</f>
        <v>0</v>
      </c>
      <c r="BP11" s="406"/>
      <c r="BQ11" s="407">
        <f>SUM(BP9:BQ10)</f>
        <v>0</v>
      </c>
      <c r="BR11" s="405">
        <f t="shared" si="0"/>
        <v>0</v>
      </c>
    </row>
    <row r="12" spans="1:70" ht="11.25" customHeight="1">
      <c r="A12" s="227" t="s">
        <v>462</v>
      </c>
      <c r="B12" s="228"/>
      <c r="C12" s="226"/>
      <c r="D12" s="226"/>
      <c r="E12" s="226"/>
      <c r="F12" s="226"/>
      <c r="G12" s="228"/>
      <c r="H12" s="226"/>
      <c r="I12" s="226"/>
      <c r="J12" s="226"/>
      <c r="K12" s="226"/>
      <c r="L12" s="228"/>
      <c r="M12" s="226"/>
      <c r="N12" s="226"/>
      <c r="O12" s="226"/>
      <c r="P12" s="400"/>
      <c r="Q12" s="228"/>
      <c r="R12" s="226"/>
      <c r="S12" s="226"/>
      <c r="T12" s="226"/>
      <c r="U12" s="400"/>
      <c r="V12" s="228"/>
      <c r="W12" s="226"/>
      <c r="X12" s="226"/>
      <c r="Y12" s="400"/>
      <c r="Z12" s="228"/>
      <c r="AA12" s="226"/>
      <c r="AB12" s="226"/>
      <c r="AC12" s="226"/>
      <c r="AD12" s="400"/>
      <c r="AE12" s="228"/>
      <c r="AF12" s="226"/>
      <c r="AG12" s="226"/>
      <c r="AH12" s="226"/>
      <c r="AI12" s="400"/>
      <c r="AJ12" s="228"/>
      <c r="AK12" s="226"/>
      <c r="AL12" s="226"/>
      <c r="AM12" s="226"/>
      <c r="AN12" s="400"/>
      <c r="AO12" s="228"/>
      <c r="AP12" s="226"/>
      <c r="AQ12" s="226"/>
      <c r="AR12" s="226"/>
      <c r="AS12" s="400"/>
      <c r="AT12" s="228"/>
      <c r="AU12" s="226"/>
      <c r="AV12" s="226"/>
      <c r="AW12" s="400"/>
      <c r="AX12" s="228"/>
      <c r="AY12" s="226"/>
      <c r="AZ12" s="226"/>
      <c r="BA12" s="226"/>
      <c r="BB12" s="400"/>
      <c r="BC12" s="228"/>
      <c r="BD12" s="226"/>
      <c r="BE12" s="226"/>
      <c r="BF12" s="400"/>
      <c r="BG12" s="228"/>
      <c r="BH12" s="226"/>
      <c r="BI12" s="400"/>
      <c r="BJ12" s="228"/>
      <c r="BK12" s="226"/>
      <c r="BL12" s="400"/>
      <c r="BM12" s="228"/>
      <c r="BN12" s="226"/>
      <c r="BO12" s="400"/>
      <c r="BP12" s="228"/>
      <c r="BQ12" s="400"/>
      <c r="BR12" s="227">
        <f t="shared" si="0"/>
        <v>0</v>
      </c>
    </row>
    <row r="13" spans="1:70" ht="11.25" customHeight="1">
      <c r="A13" s="401" t="s">
        <v>463</v>
      </c>
      <c r="B13" s="402"/>
      <c r="C13" s="404"/>
      <c r="D13" s="404"/>
      <c r="E13" s="404"/>
      <c r="F13" s="404"/>
      <c r="G13" s="402"/>
      <c r="H13" s="404"/>
      <c r="I13" s="404"/>
      <c r="J13" s="404"/>
      <c r="K13" s="404"/>
      <c r="L13" s="402"/>
      <c r="M13" s="404"/>
      <c r="N13" s="404"/>
      <c r="O13" s="404"/>
      <c r="P13" s="403"/>
      <c r="Q13" s="402"/>
      <c r="R13" s="404"/>
      <c r="S13" s="404"/>
      <c r="T13" s="404"/>
      <c r="U13" s="403"/>
      <c r="V13" s="402"/>
      <c r="W13" s="404"/>
      <c r="X13" s="404"/>
      <c r="Y13" s="403"/>
      <c r="Z13" s="402"/>
      <c r="AA13" s="404"/>
      <c r="AB13" s="404"/>
      <c r="AC13" s="404"/>
      <c r="AD13" s="403"/>
      <c r="AE13" s="402"/>
      <c r="AF13" s="404"/>
      <c r="AG13" s="404"/>
      <c r="AH13" s="404"/>
      <c r="AI13" s="403"/>
      <c r="AJ13" s="402"/>
      <c r="AK13" s="404"/>
      <c r="AL13" s="404"/>
      <c r="AM13" s="404"/>
      <c r="AN13" s="403"/>
      <c r="AO13" s="402"/>
      <c r="AP13" s="404"/>
      <c r="AQ13" s="404"/>
      <c r="AR13" s="404"/>
      <c r="AS13" s="403"/>
      <c r="AT13" s="402"/>
      <c r="AU13" s="404"/>
      <c r="AV13" s="404"/>
      <c r="AW13" s="403"/>
      <c r="AX13" s="402"/>
      <c r="AY13" s="404"/>
      <c r="AZ13" s="404"/>
      <c r="BA13" s="404"/>
      <c r="BB13" s="403"/>
      <c r="BC13" s="402"/>
      <c r="BD13" s="404"/>
      <c r="BE13" s="404"/>
      <c r="BF13" s="403"/>
      <c r="BG13" s="402"/>
      <c r="BH13" s="404"/>
      <c r="BI13" s="403"/>
      <c r="BJ13" s="402"/>
      <c r="BK13" s="404"/>
      <c r="BL13" s="403"/>
      <c r="BM13" s="402"/>
      <c r="BN13" s="404"/>
      <c r="BO13" s="403"/>
      <c r="BP13" s="402"/>
      <c r="BQ13" s="403"/>
      <c r="BR13" s="401">
        <f t="shared" si="0"/>
        <v>0</v>
      </c>
    </row>
    <row r="14" spans="1:70" ht="11.25" customHeight="1">
      <c r="A14" s="406" t="s">
        <v>465</v>
      </c>
      <c r="B14" s="406"/>
      <c r="C14" s="408"/>
      <c r="D14" s="408"/>
      <c r="E14" s="408"/>
      <c r="F14" s="408">
        <f>SUM(B12:F13)</f>
        <v>0</v>
      </c>
      <c r="G14" s="406"/>
      <c r="H14" s="408"/>
      <c r="I14" s="408"/>
      <c r="J14" s="408"/>
      <c r="K14" s="408">
        <f>SUM(G12:K13)</f>
        <v>0</v>
      </c>
      <c r="L14" s="406"/>
      <c r="M14" s="408"/>
      <c r="N14" s="408"/>
      <c r="O14" s="408"/>
      <c r="P14" s="407">
        <f>SUM(L12:P13)</f>
        <v>0</v>
      </c>
      <c r="Q14" s="406"/>
      <c r="R14" s="408"/>
      <c r="S14" s="408"/>
      <c r="T14" s="408"/>
      <c r="U14" s="407">
        <f>SUM(Q12:U13)</f>
        <v>0</v>
      </c>
      <c r="V14" s="406"/>
      <c r="W14" s="408"/>
      <c r="X14" s="408"/>
      <c r="Y14" s="407">
        <f>SUM(V12:Y13)</f>
        <v>0</v>
      </c>
      <c r="Z14" s="406"/>
      <c r="AA14" s="408"/>
      <c r="AB14" s="408"/>
      <c r="AC14" s="408"/>
      <c r="AD14" s="407">
        <f>SUM(Z12:AD13)</f>
        <v>0</v>
      </c>
      <c r="AE14" s="406"/>
      <c r="AF14" s="408"/>
      <c r="AG14" s="408"/>
      <c r="AH14" s="408"/>
      <c r="AI14" s="407">
        <f>SUM(AE12:AI13)</f>
        <v>0</v>
      </c>
      <c r="AJ14" s="406"/>
      <c r="AK14" s="408"/>
      <c r="AL14" s="408"/>
      <c r="AM14" s="408"/>
      <c r="AN14" s="407">
        <f>SUM(AJ12:AN13)</f>
        <v>0</v>
      </c>
      <c r="AO14" s="406"/>
      <c r="AP14" s="408"/>
      <c r="AQ14" s="408"/>
      <c r="AR14" s="408"/>
      <c r="AS14" s="407">
        <f>SUM(AO12:AS13)</f>
        <v>0</v>
      </c>
      <c r="AT14" s="406"/>
      <c r="AU14" s="408"/>
      <c r="AV14" s="408"/>
      <c r="AW14" s="407">
        <f>SUM(AT12:AW13)</f>
        <v>0</v>
      </c>
      <c r="AX14" s="406"/>
      <c r="AY14" s="408"/>
      <c r="AZ14" s="408"/>
      <c r="BA14" s="408"/>
      <c r="BB14" s="407">
        <f>SUM(AX12:BB13)</f>
        <v>0</v>
      </c>
      <c r="BC14" s="406"/>
      <c r="BD14" s="408"/>
      <c r="BE14" s="408"/>
      <c r="BF14" s="407">
        <f>SUM(BC12:BF13)</f>
        <v>0</v>
      </c>
      <c r="BG14" s="406"/>
      <c r="BH14" s="408"/>
      <c r="BI14" s="407">
        <f>SUM(BG12:BI13)</f>
        <v>0</v>
      </c>
      <c r="BJ14" s="406"/>
      <c r="BK14" s="408"/>
      <c r="BL14" s="407">
        <f>SUM(BJ12:BL13)</f>
        <v>0</v>
      </c>
      <c r="BM14" s="406"/>
      <c r="BN14" s="408"/>
      <c r="BO14" s="407">
        <f>SUM(BM12:BO13)</f>
        <v>0</v>
      </c>
      <c r="BP14" s="406"/>
      <c r="BQ14" s="407">
        <f>SUM(BP12:BQ13)</f>
        <v>0</v>
      </c>
      <c r="BR14" s="405">
        <f t="shared" si="0"/>
        <v>0</v>
      </c>
    </row>
    <row r="15" spans="1:70" ht="11.25" customHeight="1">
      <c r="A15" s="227" t="s">
        <v>462</v>
      </c>
      <c r="B15" s="228"/>
      <c r="C15" s="226"/>
      <c r="D15" s="226"/>
      <c r="E15" s="226"/>
      <c r="F15" s="226"/>
      <c r="G15" s="228"/>
      <c r="H15" s="226"/>
      <c r="I15" s="226"/>
      <c r="J15" s="226"/>
      <c r="K15" s="226"/>
      <c r="L15" s="228"/>
      <c r="M15" s="226"/>
      <c r="N15" s="226"/>
      <c r="O15" s="226"/>
      <c r="P15" s="400"/>
      <c r="Q15" s="228"/>
      <c r="R15" s="226"/>
      <c r="S15" s="226"/>
      <c r="T15" s="226"/>
      <c r="U15" s="400"/>
      <c r="V15" s="228"/>
      <c r="W15" s="226"/>
      <c r="X15" s="226"/>
      <c r="Y15" s="400"/>
      <c r="Z15" s="228"/>
      <c r="AA15" s="226"/>
      <c r="AB15" s="226"/>
      <c r="AC15" s="226"/>
      <c r="AD15" s="400"/>
      <c r="AE15" s="228"/>
      <c r="AF15" s="226"/>
      <c r="AG15" s="226"/>
      <c r="AH15" s="226"/>
      <c r="AI15" s="400"/>
      <c r="AJ15" s="228"/>
      <c r="AK15" s="226"/>
      <c r="AL15" s="226"/>
      <c r="AM15" s="226"/>
      <c r="AN15" s="400"/>
      <c r="AO15" s="228"/>
      <c r="AP15" s="226"/>
      <c r="AQ15" s="226"/>
      <c r="AR15" s="226"/>
      <c r="AS15" s="400"/>
      <c r="AT15" s="228"/>
      <c r="AU15" s="226"/>
      <c r="AV15" s="226"/>
      <c r="AW15" s="400"/>
      <c r="AX15" s="228"/>
      <c r="AY15" s="226"/>
      <c r="AZ15" s="226"/>
      <c r="BA15" s="226"/>
      <c r="BB15" s="400"/>
      <c r="BC15" s="228"/>
      <c r="BD15" s="226"/>
      <c r="BE15" s="226"/>
      <c r="BF15" s="400"/>
      <c r="BG15" s="228"/>
      <c r="BH15" s="226"/>
      <c r="BI15" s="400"/>
      <c r="BJ15" s="228"/>
      <c r="BK15" s="226"/>
      <c r="BL15" s="400"/>
      <c r="BM15" s="228"/>
      <c r="BN15" s="226"/>
      <c r="BO15" s="400"/>
      <c r="BP15" s="228"/>
      <c r="BQ15" s="400"/>
      <c r="BR15" s="227">
        <f t="shared" si="0"/>
        <v>0</v>
      </c>
    </row>
    <row r="16" spans="1:70" ht="11.25" customHeight="1">
      <c r="A16" s="401" t="s">
        <v>463</v>
      </c>
      <c r="B16" s="402"/>
      <c r="C16" s="404"/>
      <c r="D16" s="404"/>
      <c r="E16" s="404"/>
      <c r="F16" s="404"/>
      <c r="G16" s="402"/>
      <c r="H16" s="404"/>
      <c r="I16" s="404"/>
      <c r="J16" s="404"/>
      <c r="K16" s="404"/>
      <c r="L16" s="402"/>
      <c r="M16" s="404"/>
      <c r="N16" s="404"/>
      <c r="O16" s="404"/>
      <c r="P16" s="403"/>
      <c r="Q16" s="402"/>
      <c r="R16" s="404"/>
      <c r="S16" s="404"/>
      <c r="T16" s="404"/>
      <c r="U16" s="403"/>
      <c r="V16" s="402"/>
      <c r="W16" s="404"/>
      <c r="X16" s="404"/>
      <c r="Y16" s="403"/>
      <c r="Z16" s="402"/>
      <c r="AA16" s="404"/>
      <c r="AB16" s="404"/>
      <c r="AC16" s="404"/>
      <c r="AD16" s="403"/>
      <c r="AE16" s="402"/>
      <c r="AF16" s="404"/>
      <c r="AG16" s="404"/>
      <c r="AH16" s="404"/>
      <c r="AI16" s="403"/>
      <c r="AJ16" s="402"/>
      <c r="AK16" s="404"/>
      <c r="AL16" s="404"/>
      <c r="AM16" s="404"/>
      <c r="AN16" s="403"/>
      <c r="AO16" s="402"/>
      <c r="AP16" s="404"/>
      <c r="AQ16" s="404"/>
      <c r="AR16" s="404"/>
      <c r="AS16" s="403"/>
      <c r="AT16" s="402"/>
      <c r="AU16" s="404"/>
      <c r="AV16" s="404"/>
      <c r="AW16" s="403"/>
      <c r="AX16" s="402"/>
      <c r="AY16" s="404"/>
      <c r="AZ16" s="404"/>
      <c r="BA16" s="404"/>
      <c r="BB16" s="403"/>
      <c r="BC16" s="402"/>
      <c r="BD16" s="404"/>
      <c r="BE16" s="404"/>
      <c r="BF16" s="403"/>
      <c r="BG16" s="402"/>
      <c r="BH16" s="404"/>
      <c r="BI16" s="403"/>
      <c r="BJ16" s="402"/>
      <c r="BK16" s="404"/>
      <c r="BL16" s="403"/>
      <c r="BM16" s="402"/>
      <c r="BN16" s="404"/>
      <c r="BO16" s="403"/>
      <c r="BP16" s="402"/>
      <c r="BQ16" s="403"/>
      <c r="BR16" s="401">
        <f t="shared" si="0"/>
        <v>0</v>
      </c>
    </row>
    <row r="17" spans="1:70" ht="11.25" customHeight="1">
      <c r="A17" s="406" t="s">
        <v>466</v>
      </c>
      <c r="B17" s="406"/>
      <c r="C17" s="408"/>
      <c r="D17" s="408"/>
      <c r="E17" s="408"/>
      <c r="F17" s="408">
        <f>SUM(B15:F16)</f>
        <v>0</v>
      </c>
      <c r="G17" s="406"/>
      <c r="H17" s="408"/>
      <c r="I17" s="408"/>
      <c r="J17" s="408"/>
      <c r="K17" s="408">
        <f>SUM(G15:K16)</f>
        <v>0</v>
      </c>
      <c r="L17" s="406"/>
      <c r="M17" s="408"/>
      <c r="N17" s="408"/>
      <c r="O17" s="408"/>
      <c r="P17" s="407">
        <f>SUM(L15:P16)</f>
        <v>0</v>
      </c>
      <c r="Q17" s="406"/>
      <c r="R17" s="408"/>
      <c r="S17" s="408"/>
      <c r="T17" s="408"/>
      <c r="U17" s="407">
        <f>SUM(Q15:U16)</f>
        <v>0</v>
      </c>
      <c r="V17" s="406"/>
      <c r="W17" s="408"/>
      <c r="X17" s="408"/>
      <c r="Y17" s="407">
        <f>SUM(V15:Y16)</f>
        <v>0</v>
      </c>
      <c r="Z17" s="406"/>
      <c r="AA17" s="408"/>
      <c r="AB17" s="408"/>
      <c r="AC17" s="408"/>
      <c r="AD17" s="407">
        <f>SUM(Z15:AD16)</f>
        <v>0</v>
      </c>
      <c r="AE17" s="406"/>
      <c r="AF17" s="408"/>
      <c r="AG17" s="408"/>
      <c r="AH17" s="408"/>
      <c r="AI17" s="407">
        <f>SUM(AE15:AI16)</f>
        <v>0</v>
      </c>
      <c r="AJ17" s="406"/>
      <c r="AK17" s="408"/>
      <c r="AL17" s="408"/>
      <c r="AM17" s="408"/>
      <c r="AN17" s="407">
        <f>SUM(AJ15:AN16)</f>
        <v>0</v>
      </c>
      <c r="AO17" s="406"/>
      <c r="AP17" s="408"/>
      <c r="AQ17" s="408"/>
      <c r="AR17" s="408"/>
      <c r="AS17" s="407">
        <f>SUM(AO15:AS16)</f>
        <v>0</v>
      </c>
      <c r="AT17" s="406"/>
      <c r="AU17" s="408"/>
      <c r="AV17" s="408"/>
      <c r="AW17" s="407">
        <f>SUM(AT15:AW16)</f>
        <v>0</v>
      </c>
      <c r="AX17" s="406"/>
      <c r="AY17" s="408"/>
      <c r="AZ17" s="408"/>
      <c r="BA17" s="408"/>
      <c r="BB17" s="407">
        <f>SUM(AX15:BB16)</f>
        <v>0</v>
      </c>
      <c r="BC17" s="406"/>
      <c r="BD17" s="408"/>
      <c r="BE17" s="408"/>
      <c r="BF17" s="407">
        <f>SUM(BC15:BF16)</f>
        <v>0</v>
      </c>
      <c r="BG17" s="406"/>
      <c r="BH17" s="408"/>
      <c r="BI17" s="407">
        <f>SUM(BG15:BI16)</f>
        <v>0</v>
      </c>
      <c r="BJ17" s="406"/>
      <c r="BK17" s="408"/>
      <c r="BL17" s="407">
        <f>SUM(BJ15:BL16)</f>
        <v>0</v>
      </c>
      <c r="BM17" s="406"/>
      <c r="BN17" s="408"/>
      <c r="BO17" s="407">
        <f>SUM(BM15:BO16)</f>
        <v>0</v>
      </c>
      <c r="BP17" s="406"/>
      <c r="BQ17" s="407">
        <f>SUM(BP15:BQ16)</f>
        <v>0</v>
      </c>
      <c r="BR17" s="405">
        <f t="shared" si="0"/>
        <v>0</v>
      </c>
    </row>
    <row r="18" spans="1:70" ht="11.25" customHeight="1">
      <c r="A18" s="227" t="s">
        <v>462</v>
      </c>
      <c r="B18" s="228"/>
      <c r="C18" s="226"/>
      <c r="D18" s="226"/>
      <c r="E18" s="226"/>
      <c r="F18" s="226"/>
      <c r="G18" s="228"/>
      <c r="H18" s="226"/>
      <c r="I18" s="226"/>
      <c r="J18" s="226"/>
      <c r="K18" s="226"/>
      <c r="L18" s="228"/>
      <c r="M18" s="226"/>
      <c r="N18" s="226"/>
      <c r="O18" s="226"/>
      <c r="P18" s="400"/>
      <c r="Q18" s="228"/>
      <c r="R18" s="226"/>
      <c r="S18" s="226"/>
      <c r="T18" s="226"/>
      <c r="U18" s="400"/>
      <c r="V18" s="228"/>
      <c r="W18" s="226"/>
      <c r="X18" s="226"/>
      <c r="Y18" s="400"/>
      <c r="Z18" s="228"/>
      <c r="AA18" s="226"/>
      <c r="AB18" s="226"/>
      <c r="AC18" s="226"/>
      <c r="AD18" s="400"/>
      <c r="AE18" s="228"/>
      <c r="AF18" s="226"/>
      <c r="AG18" s="226"/>
      <c r="AH18" s="226"/>
      <c r="AI18" s="400"/>
      <c r="AJ18" s="228"/>
      <c r="AK18" s="226"/>
      <c r="AL18" s="226"/>
      <c r="AM18" s="226"/>
      <c r="AN18" s="400"/>
      <c r="AO18" s="228"/>
      <c r="AP18" s="226"/>
      <c r="AQ18" s="226"/>
      <c r="AR18" s="226"/>
      <c r="AS18" s="400"/>
      <c r="AT18" s="228"/>
      <c r="AU18" s="226"/>
      <c r="AV18" s="226"/>
      <c r="AW18" s="400"/>
      <c r="AX18" s="228"/>
      <c r="AY18" s="226"/>
      <c r="AZ18" s="226"/>
      <c r="BA18" s="226"/>
      <c r="BB18" s="400"/>
      <c r="BC18" s="228"/>
      <c r="BD18" s="226"/>
      <c r="BE18" s="226"/>
      <c r="BF18" s="400"/>
      <c r="BG18" s="228"/>
      <c r="BH18" s="226"/>
      <c r="BI18" s="400"/>
      <c r="BJ18" s="228"/>
      <c r="BK18" s="226"/>
      <c r="BL18" s="400"/>
      <c r="BM18" s="228"/>
      <c r="BN18" s="226"/>
      <c r="BO18" s="400"/>
      <c r="BP18" s="228"/>
      <c r="BQ18" s="400"/>
      <c r="BR18" s="227">
        <f t="shared" si="0"/>
        <v>0</v>
      </c>
    </row>
    <row r="19" spans="1:70" ht="11.25" customHeight="1">
      <c r="A19" s="401" t="s">
        <v>463</v>
      </c>
      <c r="B19" s="402"/>
      <c r="C19" s="404"/>
      <c r="D19" s="404"/>
      <c r="E19" s="404"/>
      <c r="F19" s="404"/>
      <c r="G19" s="402"/>
      <c r="H19" s="404"/>
      <c r="I19" s="404"/>
      <c r="J19" s="404"/>
      <c r="K19" s="404"/>
      <c r="L19" s="402"/>
      <c r="M19" s="404"/>
      <c r="N19" s="404"/>
      <c r="O19" s="404"/>
      <c r="P19" s="403"/>
      <c r="Q19" s="402"/>
      <c r="R19" s="404"/>
      <c r="S19" s="404"/>
      <c r="T19" s="404"/>
      <c r="U19" s="403"/>
      <c r="V19" s="402"/>
      <c r="W19" s="404"/>
      <c r="X19" s="404"/>
      <c r="Y19" s="403"/>
      <c r="Z19" s="402"/>
      <c r="AA19" s="404"/>
      <c r="AB19" s="404"/>
      <c r="AC19" s="404"/>
      <c r="AD19" s="403"/>
      <c r="AE19" s="402"/>
      <c r="AF19" s="404"/>
      <c r="AG19" s="404"/>
      <c r="AH19" s="404"/>
      <c r="AI19" s="403"/>
      <c r="AJ19" s="402"/>
      <c r="AK19" s="404"/>
      <c r="AL19" s="404"/>
      <c r="AM19" s="404"/>
      <c r="AN19" s="403"/>
      <c r="AO19" s="402"/>
      <c r="AP19" s="404"/>
      <c r="AQ19" s="404"/>
      <c r="AR19" s="404"/>
      <c r="AS19" s="403"/>
      <c r="AT19" s="402"/>
      <c r="AU19" s="404"/>
      <c r="AV19" s="404"/>
      <c r="AW19" s="403"/>
      <c r="AX19" s="402"/>
      <c r="AY19" s="404"/>
      <c r="AZ19" s="404"/>
      <c r="BA19" s="404"/>
      <c r="BB19" s="403"/>
      <c r="BC19" s="402"/>
      <c r="BD19" s="404"/>
      <c r="BE19" s="404"/>
      <c r="BF19" s="403"/>
      <c r="BG19" s="402"/>
      <c r="BH19" s="404"/>
      <c r="BI19" s="403"/>
      <c r="BJ19" s="402"/>
      <c r="BK19" s="404"/>
      <c r="BL19" s="403"/>
      <c r="BM19" s="402"/>
      <c r="BN19" s="404"/>
      <c r="BO19" s="403"/>
      <c r="BP19" s="402"/>
      <c r="BQ19" s="403"/>
      <c r="BR19" s="401">
        <f t="shared" si="0"/>
        <v>0</v>
      </c>
    </row>
    <row r="20" spans="1:70" ht="11.25" customHeight="1">
      <c r="A20" s="406" t="s">
        <v>467</v>
      </c>
      <c r="B20" s="406"/>
      <c r="C20" s="408"/>
      <c r="D20" s="408"/>
      <c r="E20" s="408"/>
      <c r="F20" s="408">
        <f>SUM(B18:F19)</f>
        <v>0</v>
      </c>
      <c r="G20" s="406"/>
      <c r="H20" s="408"/>
      <c r="I20" s="408"/>
      <c r="J20" s="408"/>
      <c r="K20" s="408">
        <f>SUM(G18:K19)</f>
        <v>0</v>
      </c>
      <c r="L20" s="406"/>
      <c r="M20" s="408"/>
      <c r="N20" s="408"/>
      <c r="O20" s="408"/>
      <c r="P20" s="407">
        <f>SUM(L18:P19)</f>
        <v>0</v>
      </c>
      <c r="Q20" s="406"/>
      <c r="R20" s="408"/>
      <c r="S20" s="408"/>
      <c r="T20" s="408"/>
      <c r="U20" s="407">
        <f>SUM(Q18:U19)</f>
        <v>0</v>
      </c>
      <c r="V20" s="406"/>
      <c r="W20" s="408"/>
      <c r="X20" s="408"/>
      <c r="Y20" s="407">
        <f>SUM(V18:Y19)</f>
        <v>0</v>
      </c>
      <c r="Z20" s="406"/>
      <c r="AA20" s="408"/>
      <c r="AB20" s="408"/>
      <c r="AC20" s="408"/>
      <c r="AD20" s="407">
        <f>SUM(Z18:AD19)</f>
        <v>0</v>
      </c>
      <c r="AE20" s="406"/>
      <c r="AF20" s="408"/>
      <c r="AG20" s="408"/>
      <c r="AH20" s="408"/>
      <c r="AI20" s="407">
        <f>SUM(AE18:AI19)</f>
        <v>0</v>
      </c>
      <c r="AJ20" s="406"/>
      <c r="AK20" s="408"/>
      <c r="AL20" s="408"/>
      <c r="AM20" s="408"/>
      <c r="AN20" s="407">
        <f>SUM(AJ18:AN19)</f>
        <v>0</v>
      </c>
      <c r="AO20" s="406"/>
      <c r="AP20" s="408"/>
      <c r="AQ20" s="408"/>
      <c r="AR20" s="408"/>
      <c r="AS20" s="407">
        <f>SUM(AO18:AS19)</f>
        <v>0</v>
      </c>
      <c r="AT20" s="406"/>
      <c r="AU20" s="408"/>
      <c r="AV20" s="408"/>
      <c r="AW20" s="407">
        <f>SUM(AT18:AW19)</f>
        <v>0</v>
      </c>
      <c r="AX20" s="406"/>
      <c r="AY20" s="408"/>
      <c r="AZ20" s="408"/>
      <c r="BA20" s="408"/>
      <c r="BB20" s="407">
        <f>SUM(AX18:BB19)</f>
        <v>0</v>
      </c>
      <c r="BC20" s="406"/>
      <c r="BD20" s="408"/>
      <c r="BE20" s="408"/>
      <c r="BF20" s="407">
        <f>SUM(BC18:BF19)</f>
        <v>0</v>
      </c>
      <c r="BG20" s="406"/>
      <c r="BH20" s="408"/>
      <c r="BI20" s="407">
        <f>SUM(BG18:BI19)</f>
        <v>0</v>
      </c>
      <c r="BJ20" s="406"/>
      <c r="BK20" s="408"/>
      <c r="BL20" s="407">
        <f>SUM(BJ18:BL19)</f>
        <v>0</v>
      </c>
      <c r="BM20" s="406"/>
      <c r="BN20" s="408"/>
      <c r="BO20" s="407">
        <f>SUM(BM18:BO19)</f>
        <v>0</v>
      </c>
      <c r="BP20" s="406"/>
      <c r="BQ20" s="407">
        <f>SUM(BP18:BQ19)</f>
        <v>0</v>
      </c>
      <c r="BR20" s="405">
        <f t="shared" si="0"/>
        <v>0</v>
      </c>
    </row>
    <row r="21" spans="1:70" ht="11.25" customHeight="1">
      <c r="A21" s="406" t="s">
        <v>183</v>
      </c>
      <c r="B21" s="406"/>
      <c r="C21" s="408"/>
      <c r="D21" s="408"/>
      <c r="E21" s="408"/>
      <c r="F21" s="408">
        <f>SUM(F11,F14,F17,F20)</f>
        <v>0</v>
      </c>
      <c r="G21" s="406"/>
      <c r="H21" s="408"/>
      <c r="I21" s="408"/>
      <c r="J21" s="408"/>
      <c r="K21" s="408">
        <f>SUM(K11,K14,K17,K20)</f>
        <v>0</v>
      </c>
      <c r="L21" s="406"/>
      <c r="M21" s="408"/>
      <c r="N21" s="408"/>
      <c r="O21" s="408"/>
      <c r="P21" s="407">
        <f>SUM(P11,P14,P17,P20)</f>
        <v>0</v>
      </c>
      <c r="Q21" s="406"/>
      <c r="R21" s="408"/>
      <c r="S21" s="408"/>
      <c r="T21" s="408"/>
      <c r="U21" s="407">
        <f>SUM(U11,U14,U17,U20)</f>
        <v>0</v>
      </c>
      <c r="V21" s="406"/>
      <c r="W21" s="408"/>
      <c r="X21" s="408"/>
      <c r="Y21" s="407">
        <f>SUM(Y11,Y14,Y17,Y20)</f>
        <v>0</v>
      </c>
      <c r="Z21" s="406"/>
      <c r="AA21" s="408"/>
      <c r="AB21" s="408"/>
      <c r="AC21" s="408"/>
      <c r="AD21" s="407">
        <f>SUM(AD11,AD14,AD17,AD20)</f>
        <v>0</v>
      </c>
      <c r="AE21" s="406"/>
      <c r="AF21" s="408"/>
      <c r="AG21" s="408"/>
      <c r="AH21" s="408"/>
      <c r="AI21" s="407">
        <f>SUM(AI11,AI14,AI17,AI20)</f>
        <v>0</v>
      </c>
      <c r="AJ21" s="406"/>
      <c r="AK21" s="408"/>
      <c r="AL21" s="408"/>
      <c r="AM21" s="408"/>
      <c r="AN21" s="407">
        <f>SUM(AN11,AN14,AN17,AN20)</f>
        <v>0</v>
      </c>
      <c r="AO21" s="406"/>
      <c r="AP21" s="408"/>
      <c r="AQ21" s="408"/>
      <c r="AR21" s="408"/>
      <c r="AS21" s="407">
        <f>SUM(AS11,AS14,AS17,AS20)</f>
        <v>0</v>
      </c>
      <c r="AT21" s="406"/>
      <c r="AU21" s="408"/>
      <c r="AV21" s="408"/>
      <c r="AW21" s="407">
        <f>SUM(AW11,AW14,AW17,AW20)</f>
        <v>0</v>
      </c>
      <c r="AX21" s="406"/>
      <c r="AY21" s="408"/>
      <c r="AZ21" s="408"/>
      <c r="BA21" s="408"/>
      <c r="BB21" s="407">
        <f>SUM(BB11,BB14,BB17,BB20)</f>
        <v>0</v>
      </c>
      <c r="BC21" s="406"/>
      <c r="BD21" s="408"/>
      <c r="BE21" s="408"/>
      <c r="BF21" s="407">
        <f>SUM(BF11,BF14,BF17,BF20)</f>
        <v>0</v>
      </c>
      <c r="BG21" s="406"/>
      <c r="BH21" s="408"/>
      <c r="BI21" s="407">
        <f>SUM(BI11,BI14,BI17,BI20)</f>
        <v>0</v>
      </c>
      <c r="BJ21" s="406"/>
      <c r="BK21" s="408"/>
      <c r="BL21" s="407">
        <f>SUM(BL11,BL14,BL17,BL20)</f>
        <v>0</v>
      </c>
      <c r="BM21" s="406"/>
      <c r="BN21" s="408"/>
      <c r="BO21" s="407">
        <f>SUM(BO11,BO14,BO17,BO20)</f>
        <v>0</v>
      </c>
      <c r="BP21" s="406"/>
      <c r="BQ21" s="407">
        <f>SUM(BQ11,BQ14,BQ17,BQ20)</f>
        <v>0</v>
      </c>
      <c r="BR21" s="405">
        <f t="shared" si="0"/>
        <v>0</v>
      </c>
    </row>
    <row r="22" spans="1:70" ht="15.75" customHeight="1">
      <c r="A22" s="422" t="s">
        <v>468</v>
      </c>
      <c r="B22" s="423"/>
      <c r="C22" s="423"/>
      <c r="D22" s="423"/>
      <c r="E22" s="423"/>
      <c r="F22" s="423"/>
      <c r="G22" s="431"/>
      <c r="H22" s="423"/>
      <c r="I22" s="423"/>
      <c r="J22" s="423"/>
      <c r="K22" s="423"/>
      <c r="L22" s="423"/>
      <c r="M22" s="423"/>
      <c r="N22" s="423"/>
      <c r="O22" s="423"/>
      <c r="P22" s="423"/>
      <c r="Q22" s="423"/>
      <c r="R22" s="423"/>
      <c r="S22" s="423"/>
      <c r="T22" s="423"/>
      <c r="U22" s="423"/>
      <c r="V22" s="423"/>
      <c r="W22" s="423"/>
      <c r="X22" s="423"/>
      <c r="Y22" s="423"/>
      <c r="Z22" s="423"/>
      <c r="AA22" s="423"/>
      <c r="AB22" s="423"/>
      <c r="AC22" s="423"/>
      <c r="AD22" s="423"/>
      <c r="AE22" s="423"/>
      <c r="AF22" s="423"/>
      <c r="AG22" s="423"/>
      <c r="AH22" s="423"/>
      <c r="AI22" s="423"/>
      <c r="AJ22" s="423"/>
      <c r="AK22" s="423"/>
      <c r="AL22" s="423"/>
      <c r="AM22" s="423"/>
      <c r="AN22" s="423"/>
      <c r="AO22" s="423"/>
      <c r="AP22" s="423"/>
      <c r="AQ22" s="423"/>
      <c r="AR22" s="423"/>
      <c r="AS22" s="423"/>
      <c r="AT22" s="423"/>
      <c r="AU22" s="423"/>
      <c r="AV22" s="423"/>
      <c r="AW22" s="423"/>
      <c r="AX22" s="423"/>
      <c r="AY22" s="423"/>
      <c r="AZ22" s="423"/>
      <c r="BA22" s="423"/>
      <c r="BB22" s="423"/>
      <c r="BC22" s="423"/>
      <c r="BD22" s="423"/>
      <c r="BE22" s="423"/>
      <c r="BF22" s="423"/>
      <c r="BG22" s="423"/>
      <c r="BH22" s="423"/>
      <c r="BI22" s="423"/>
      <c r="BJ22" s="423"/>
      <c r="BK22" s="423"/>
      <c r="BL22" s="423"/>
      <c r="BM22" s="423"/>
      <c r="BN22" s="423"/>
      <c r="BO22" s="423"/>
      <c r="BP22" s="423"/>
      <c r="BQ22" s="423"/>
      <c r="BR22" s="424"/>
    </row>
    <row r="23" spans="1:70" ht="11.25" customHeight="1">
      <c r="A23" s="227"/>
      <c r="B23" s="228">
        <v>2</v>
      </c>
      <c r="C23" s="226"/>
      <c r="D23" s="226"/>
      <c r="E23" s="226"/>
      <c r="F23" s="226"/>
      <c r="G23" s="432">
        <v>1</v>
      </c>
      <c r="H23" s="226"/>
      <c r="I23" s="226"/>
      <c r="J23" s="226"/>
      <c r="K23" s="226"/>
      <c r="L23" s="228">
        <v>1</v>
      </c>
      <c r="M23" s="226"/>
      <c r="N23" s="226"/>
      <c r="O23" s="226"/>
      <c r="P23" s="400"/>
      <c r="Q23" s="228">
        <v>1</v>
      </c>
      <c r="R23" s="226"/>
      <c r="S23" s="226"/>
      <c r="T23" s="226"/>
      <c r="U23" s="400"/>
      <c r="V23" s="228">
        <v>1</v>
      </c>
      <c r="W23" s="226"/>
      <c r="X23" s="226"/>
      <c r="Y23" s="400"/>
      <c r="Z23" s="228">
        <v>2</v>
      </c>
      <c r="AA23" s="226"/>
      <c r="AB23" s="226"/>
      <c r="AC23" s="226"/>
      <c r="AD23" s="400"/>
      <c r="AE23" s="228"/>
      <c r="AF23" s="226"/>
      <c r="AG23" s="226"/>
      <c r="AH23" s="226"/>
      <c r="AI23" s="400"/>
      <c r="AJ23" s="228"/>
      <c r="AK23" s="226"/>
      <c r="AL23" s="226"/>
      <c r="AM23" s="226"/>
      <c r="AN23" s="400"/>
      <c r="AO23" s="228"/>
      <c r="AP23" s="226"/>
      <c r="AQ23" s="226"/>
      <c r="AR23" s="226"/>
      <c r="AS23" s="400"/>
      <c r="AT23" s="228"/>
      <c r="AU23" s="226"/>
      <c r="AV23" s="226"/>
      <c r="AW23" s="400"/>
      <c r="AX23" s="228"/>
      <c r="AY23" s="226"/>
      <c r="AZ23" s="226"/>
      <c r="BA23" s="226"/>
      <c r="BB23" s="400"/>
      <c r="BC23" s="228"/>
      <c r="BD23" s="226"/>
      <c r="BE23" s="226"/>
      <c r="BF23" s="400"/>
      <c r="BG23" s="228"/>
      <c r="BH23" s="226"/>
      <c r="BI23" s="400"/>
      <c r="BJ23" s="228"/>
      <c r="BK23" s="226"/>
      <c r="BL23" s="400"/>
      <c r="BM23" s="228"/>
      <c r="BN23" s="226"/>
      <c r="BO23" s="400"/>
      <c r="BP23" s="228"/>
      <c r="BQ23" s="400"/>
      <c r="BR23" s="227">
        <f t="shared" ref="BR23:BR31" si="1">SUM(B23:BQ23)</f>
        <v>8</v>
      </c>
    </row>
    <row r="24" spans="1:70" ht="11.25" customHeight="1">
      <c r="A24" s="406" t="s">
        <v>464</v>
      </c>
      <c r="B24" s="406"/>
      <c r="C24" s="408"/>
      <c r="D24" s="408"/>
      <c r="E24" s="408"/>
      <c r="F24" s="408">
        <f>SUM(B23:F23)</f>
        <v>2</v>
      </c>
      <c r="G24" s="406"/>
      <c r="H24" s="408"/>
      <c r="I24" s="408"/>
      <c r="J24" s="408"/>
      <c r="K24" s="408">
        <f>SUM(G23:K23)</f>
        <v>1</v>
      </c>
      <c r="L24" s="406"/>
      <c r="M24" s="408"/>
      <c r="N24" s="408"/>
      <c r="O24" s="408"/>
      <c r="P24" s="407">
        <f>SUM(L23:P23)</f>
        <v>1</v>
      </c>
      <c r="Q24" s="406"/>
      <c r="R24" s="408"/>
      <c r="S24" s="408"/>
      <c r="T24" s="408"/>
      <c r="U24" s="407">
        <f>SUM(Q23:U23)</f>
        <v>1</v>
      </c>
      <c r="V24" s="406"/>
      <c r="W24" s="408"/>
      <c r="X24" s="408"/>
      <c r="Y24" s="407">
        <f>SUM(V23:Y23)</f>
        <v>1</v>
      </c>
      <c r="Z24" s="406"/>
      <c r="AA24" s="408"/>
      <c r="AB24" s="408"/>
      <c r="AC24" s="408"/>
      <c r="AD24" s="407">
        <f>SUM(Z23:AD23)</f>
        <v>2</v>
      </c>
      <c r="AE24" s="406"/>
      <c r="AF24" s="408"/>
      <c r="AG24" s="408"/>
      <c r="AH24" s="408"/>
      <c r="AI24" s="407">
        <f>SUM(AE23:AI23)</f>
        <v>0</v>
      </c>
      <c r="AJ24" s="406"/>
      <c r="AK24" s="408"/>
      <c r="AL24" s="408"/>
      <c r="AM24" s="408"/>
      <c r="AN24" s="407">
        <f>SUM(AJ23:AN23)</f>
        <v>0</v>
      </c>
      <c r="AO24" s="406"/>
      <c r="AP24" s="408"/>
      <c r="AQ24" s="408"/>
      <c r="AR24" s="408"/>
      <c r="AS24" s="407">
        <f>SUM(AO23:AS23)</f>
        <v>0</v>
      </c>
      <c r="AT24" s="406"/>
      <c r="AU24" s="408"/>
      <c r="AV24" s="408"/>
      <c r="AW24" s="407">
        <f>SUM(AT23:AW23)</f>
        <v>0</v>
      </c>
      <c r="AX24" s="406"/>
      <c r="AY24" s="408"/>
      <c r="AZ24" s="408"/>
      <c r="BA24" s="408"/>
      <c r="BB24" s="407">
        <f>SUM(AX23:BB23)</f>
        <v>0</v>
      </c>
      <c r="BC24" s="406"/>
      <c r="BD24" s="408"/>
      <c r="BE24" s="408"/>
      <c r="BF24" s="407">
        <f>SUM(BC23:BF23)</f>
        <v>0</v>
      </c>
      <c r="BG24" s="406"/>
      <c r="BH24" s="408"/>
      <c r="BI24" s="407">
        <f>SUM(BG23:BI23)</f>
        <v>0</v>
      </c>
      <c r="BJ24" s="406"/>
      <c r="BK24" s="408"/>
      <c r="BL24" s="407">
        <f>SUM(BJ23:BL23)</f>
        <v>0</v>
      </c>
      <c r="BM24" s="406"/>
      <c r="BN24" s="408"/>
      <c r="BO24" s="407">
        <f>SUM(BM23:BO23)</f>
        <v>0</v>
      </c>
      <c r="BP24" s="406"/>
      <c r="BQ24" s="407">
        <f>SUM(BP23:BQ23)</f>
        <v>0</v>
      </c>
      <c r="BR24" s="405">
        <f t="shared" si="1"/>
        <v>8</v>
      </c>
    </row>
    <row r="25" spans="1:70" ht="11.25" customHeight="1">
      <c r="A25" s="227"/>
      <c r="B25" s="228">
        <v>1</v>
      </c>
      <c r="C25" s="226"/>
      <c r="D25" s="226"/>
      <c r="E25" s="226"/>
      <c r="F25" s="226"/>
      <c r="G25" s="228">
        <v>2</v>
      </c>
      <c r="H25" s="226"/>
      <c r="I25" s="226"/>
      <c r="J25" s="226"/>
      <c r="K25" s="226"/>
      <c r="L25" s="228">
        <v>1</v>
      </c>
      <c r="M25" s="226"/>
      <c r="N25" s="226"/>
      <c r="O25" s="226"/>
      <c r="P25" s="400"/>
      <c r="Q25" s="228">
        <v>1</v>
      </c>
      <c r="R25" s="226"/>
      <c r="S25" s="226"/>
      <c r="T25" s="226"/>
      <c r="U25" s="400"/>
      <c r="V25" s="228">
        <v>1</v>
      </c>
      <c r="W25" s="226"/>
      <c r="X25" s="226"/>
      <c r="Y25" s="400"/>
      <c r="Z25" s="228">
        <v>1</v>
      </c>
      <c r="AA25" s="226"/>
      <c r="AB25" s="226"/>
      <c r="AC25" s="226"/>
      <c r="AD25" s="400"/>
      <c r="AE25" s="228"/>
      <c r="AF25" s="226"/>
      <c r="AG25" s="226"/>
      <c r="AH25" s="226"/>
      <c r="AI25" s="400"/>
      <c r="AJ25" s="228"/>
      <c r="AK25" s="226"/>
      <c r="AL25" s="226"/>
      <c r="AM25" s="226"/>
      <c r="AN25" s="400"/>
      <c r="AO25" s="228"/>
      <c r="AP25" s="226"/>
      <c r="AQ25" s="226"/>
      <c r="AR25" s="226"/>
      <c r="AS25" s="400"/>
      <c r="AT25" s="228"/>
      <c r="AU25" s="226"/>
      <c r="AV25" s="226"/>
      <c r="AW25" s="400"/>
      <c r="AX25" s="228"/>
      <c r="AY25" s="226"/>
      <c r="AZ25" s="226"/>
      <c r="BA25" s="226"/>
      <c r="BB25" s="400"/>
      <c r="BC25" s="228"/>
      <c r="BD25" s="226"/>
      <c r="BE25" s="226"/>
      <c r="BF25" s="400"/>
      <c r="BG25" s="228"/>
      <c r="BH25" s="226"/>
      <c r="BI25" s="400"/>
      <c r="BJ25" s="228"/>
      <c r="BK25" s="226"/>
      <c r="BL25" s="400"/>
      <c r="BM25" s="228"/>
      <c r="BN25" s="226"/>
      <c r="BO25" s="400"/>
      <c r="BP25" s="228"/>
      <c r="BQ25" s="400"/>
      <c r="BR25" s="227">
        <f t="shared" si="1"/>
        <v>7</v>
      </c>
    </row>
    <row r="26" spans="1:70" ht="11.25" customHeight="1">
      <c r="A26" s="406" t="s">
        <v>465</v>
      </c>
      <c r="B26" s="406"/>
      <c r="C26" s="408"/>
      <c r="D26" s="408"/>
      <c r="E26" s="408"/>
      <c r="F26" s="408">
        <f>SUM(B25:F25)</f>
        <v>1</v>
      </c>
      <c r="G26" s="406"/>
      <c r="H26" s="408"/>
      <c r="I26" s="408"/>
      <c r="J26" s="408"/>
      <c r="K26" s="408">
        <f>SUM(G25:K25)</f>
        <v>2</v>
      </c>
      <c r="L26" s="406"/>
      <c r="M26" s="408"/>
      <c r="N26" s="408"/>
      <c r="O26" s="408"/>
      <c r="P26" s="407">
        <f>SUM(L25:P25)</f>
        <v>1</v>
      </c>
      <c r="Q26" s="406"/>
      <c r="R26" s="408"/>
      <c r="S26" s="408"/>
      <c r="T26" s="408"/>
      <c r="U26" s="407">
        <f>SUM(Q25:U25)</f>
        <v>1</v>
      </c>
      <c r="V26" s="406"/>
      <c r="W26" s="408"/>
      <c r="X26" s="408"/>
      <c r="Y26" s="407">
        <f>SUM(V25:Y25)</f>
        <v>1</v>
      </c>
      <c r="Z26" s="406"/>
      <c r="AA26" s="408"/>
      <c r="AB26" s="408"/>
      <c r="AC26" s="408"/>
      <c r="AD26" s="407">
        <f>SUM(Z25:AD25)</f>
        <v>1</v>
      </c>
      <c r="AE26" s="406"/>
      <c r="AF26" s="408"/>
      <c r="AG26" s="408"/>
      <c r="AH26" s="408"/>
      <c r="AI26" s="407">
        <f>SUM(AE25:AI25)</f>
        <v>0</v>
      </c>
      <c r="AJ26" s="406"/>
      <c r="AK26" s="408"/>
      <c r="AL26" s="408"/>
      <c r="AM26" s="408"/>
      <c r="AN26" s="407">
        <f>SUM(AJ25:AN25)</f>
        <v>0</v>
      </c>
      <c r="AO26" s="406"/>
      <c r="AP26" s="408"/>
      <c r="AQ26" s="408"/>
      <c r="AR26" s="408"/>
      <c r="AS26" s="407">
        <f>SUM(AO25:AS25)</f>
        <v>0</v>
      </c>
      <c r="AT26" s="406"/>
      <c r="AU26" s="408"/>
      <c r="AV26" s="408"/>
      <c r="AW26" s="407">
        <f>SUM(AT25:AW25)</f>
        <v>0</v>
      </c>
      <c r="AX26" s="406"/>
      <c r="AY26" s="408"/>
      <c r="AZ26" s="408"/>
      <c r="BA26" s="408"/>
      <c r="BB26" s="407">
        <f>SUM(AX25:BB25)</f>
        <v>0</v>
      </c>
      <c r="BC26" s="406"/>
      <c r="BD26" s="408"/>
      <c r="BE26" s="408"/>
      <c r="BF26" s="407">
        <f>SUM(BC25:BF25)</f>
        <v>0</v>
      </c>
      <c r="BG26" s="406"/>
      <c r="BH26" s="408"/>
      <c r="BI26" s="407">
        <f>SUM(BG25:BI25)</f>
        <v>0</v>
      </c>
      <c r="BJ26" s="406"/>
      <c r="BK26" s="408"/>
      <c r="BL26" s="407">
        <f>SUM(BJ25:BL25)</f>
        <v>0</v>
      </c>
      <c r="BM26" s="406"/>
      <c r="BN26" s="408"/>
      <c r="BO26" s="407">
        <f>SUM(BM25:BO25)</f>
        <v>0</v>
      </c>
      <c r="BP26" s="406"/>
      <c r="BQ26" s="407">
        <f>SUM(BP25:BQ25)</f>
        <v>0</v>
      </c>
      <c r="BR26" s="405">
        <f t="shared" si="1"/>
        <v>7</v>
      </c>
    </row>
    <row r="27" spans="1:70" ht="11.25" customHeight="1">
      <c r="A27" s="227"/>
      <c r="B27" s="228">
        <v>1</v>
      </c>
      <c r="C27" s="226"/>
      <c r="D27" s="226"/>
      <c r="E27" s="226"/>
      <c r="F27" s="226"/>
      <c r="G27" s="228">
        <v>1</v>
      </c>
      <c r="H27" s="226"/>
      <c r="I27" s="226"/>
      <c r="J27" s="226"/>
      <c r="K27" s="226"/>
      <c r="L27" s="228">
        <v>2</v>
      </c>
      <c r="M27" s="226"/>
      <c r="N27" s="226"/>
      <c r="O27" s="226"/>
      <c r="P27" s="400"/>
      <c r="Q27" s="228">
        <v>1</v>
      </c>
      <c r="R27" s="226"/>
      <c r="S27" s="226"/>
      <c r="T27" s="226"/>
      <c r="U27" s="400"/>
      <c r="V27" s="228">
        <v>1</v>
      </c>
      <c r="W27" s="226"/>
      <c r="X27" s="226"/>
      <c r="Y27" s="400"/>
      <c r="Z27" s="228">
        <v>1</v>
      </c>
      <c r="AA27" s="226"/>
      <c r="AB27" s="226"/>
      <c r="AC27" s="226"/>
      <c r="AD27" s="400"/>
      <c r="AE27" s="228"/>
      <c r="AF27" s="226"/>
      <c r="AG27" s="226"/>
      <c r="AH27" s="226"/>
      <c r="AI27" s="400"/>
      <c r="AJ27" s="228"/>
      <c r="AK27" s="226"/>
      <c r="AL27" s="226"/>
      <c r="AM27" s="226"/>
      <c r="AN27" s="400"/>
      <c r="AO27" s="228"/>
      <c r="AP27" s="226"/>
      <c r="AQ27" s="226"/>
      <c r="AR27" s="226"/>
      <c r="AS27" s="400"/>
      <c r="AT27" s="228"/>
      <c r="AU27" s="226"/>
      <c r="AV27" s="226"/>
      <c r="AW27" s="400"/>
      <c r="AX27" s="228"/>
      <c r="AY27" s="226"/>
      <c r="AZ27" s="226"/>
      <c r="BA27" s="226"/>
      <c r="BB27" s="400"/>
      <c r="BC27" s="228"/>
      <c r="BD27" s="226"/>
      <c r="BE27" s="226"/>
      <c r="BF27" s="400"/>
      <c r="BG27" s="228"/>
      <c r="BH27" s="226"/>
      <c r="BI27" s="400"/>
      <c r="BJ27" s="228"/>
      <c r="BK27" s="226"/>
      <c r="BL27" s="400"/>
      <c r="BM27" s="228"/>
      <c r="BN27" s="226"/>
      <c r="BO27" s="400"/>
      <c r="BP27" s="228"/>
      <c r="BQ27" s="400"/>
      <c r="BR27" s="227">
        <f t="shared" si="1"/>
        <v>7</v>
      </c>
    </row>
    <row r="28" spans="1:70" ht="11.25" customHeight="1">
      <c r="A28" s="406" t="s">
        <v>466</v>
      </c>
      <c r="B28" s="406"/>
      <c r="C28" s="408"/>
      <c r="D28" s="408"/>
      <c r="E28" s="408"/>
      <c r="F28" s="408">
        <f>SUM(B27:F27)</f>
        <v>1</v>
      </c>
      <c r="G28" s="406"/>
      <c r="H28" s="408"/>
      <c r="I28" s="408"/>
      <c r="J28" s="408"/>
      <c r="K28" s="408">
        <f>SUM(G27:K27)</f>
        <v>1</v>
      </c>
      <c r="L28" s="406"/>
      <c r="M28" s="408"/>
      <c r="N28" s="408"/>
      <c r="O28" s="408"/>
      <c r="P28" s="407">
        <f>SUM(L27:P27)</f>
        <v>2</v>
      </c>
      <c r="Q28" s="406"/>
      <c r="R28" s="408"/>
      <c r="S28" s="408"/>
      <c r="T28" s="408"/>
      <c r="U28" s="407">
        <f>SUM(Q27:U27)</f>
        <v>1</v>
      </c>
      <c r="V28" s="406"/>
      <c r="W28" s="408"/>
      <c r="X28" s="408"/>
      <c r="Y28" s="407">
        <f>SUM(V27:Y27)</f>
        <v>1</v>
      </c>
      <c r="Z28" s="406"/>
      <c r="AA28" s="408"/>
      <c r="AB28" s="408"/>
      <c r="AC28" s="408"/>
      <c r="AD28" s="407">
        <f>SUM(Z27:AD27)</f>
        <v>1</v>
      </c>
      <c r="AE28" s="406"/>
      <c r="AF28" s="408"/>
      <c r="AG28" s="408"/>
      <c r="AH28" s="408"/>
      <c r="AI28" s="407">
        <f>SUM(AE27:AI27)</f>
        <v>0</v>
      </c>
      <c r="AJ28" s="406"/>
      <c r="AK28" s="408"/>
      <c r="AL28" s="408"/>
      <c r="AM28" s="408"/>
      <c r="AN28" s="407">
        <f>SUM(AJ27:AN27)</f>
        <v>0</v>
      </c>
      <c r="AO28" s="406"/>
      <c r="AP28" s="408"/>
      <c r="AQ28" s="408"/>
      <c r="AR28" s="408"/>
      <c r="AS28" s="407">
        <f>SUM(AO27:AS27)</f>
        <v>0</v>
      </c>
      <c r="AT28" s="406"/>
      <c r="AU28" s="408"/>
      <c r="AV28" s="408"/>
      <c r="AW28" s="407">
        <f>SUM(AT27:AW27)</f>
        <v>0</v>
      </c>
      <c r="AX28" s="406"/>
      <c r="AY28" s="408"/>
      <c r="AZ28" s="408"/>
      <c r="BA28" s="408"/>
      <c r="BB28" s="407">
        <f>SUM(AX27:BB27)</f>
        <v>0</v>
      </c>
      <c r="BC28" s="406"/>
      <c r="BD28" s="408"/>
      <c r="BE28" s="408"/>
      <c r="BF28" s="407">
        <f>SUM(BC27:BF27)</f>
        <v>0</v>
      </c>
      <c r="BG28" s="406"/>
      <c r="BH28" s="408"/>
      <c r="BI28" s="407">
        <f>SUM(BG27:BI27)</f>
        <v>0</v>
      </c>
      <c r="BJ28" s="406"/>
      <c r="BK28" s="408"/>
      <c r="BL28" s="407">
        <f>SUM(BJ27:BL27)</f>
        <v>0</v>
      </c>
      <c r="BM28" s="406"/>
      <c r="BN28" s="408"/>
      <c r="BO28" s="407">
        <f>SUM(BM27:BO27)</f>
        <v>0</v>
      </c>
      <c r="BP28" s="406"/>
      <c r="BQ28" s="407">
        <f>SUM(BP27:BQ27)</f>
        <v>0</v>
      </c>
      <c r="BR28" s="405">
        <f t="shared" si="1"/>
        <v>7</v>
      </c>
    </row>
    <row r="29" spans="1:70" ht="11.25" customHeight="1">
      <c r="A29" s="227"/>
      <c r="B29" s="228">
        <v>0</v>
      </c>
      <c r="C29" s="226"/>
      <c r="D29" s="226"/>
      <c r="E29" s="226"/>
      <c r="F29" s="226"/>
      <c r="G29" s="228">
        <v>1</v>
      </c>
      <c r="H29" s="226"/>
      <c r="I29" s="226"/>
      <c r="J29" s="226"/>
      <c r="K29" s="226"/>
      <c r="L29" s="228">
        <v>1</v>
      </c>
      <c r="M29" s="226"/>
      <c r="N29" s="226"/>
      <c r="O29" s="226"/>
      <c r="P29" s="400"/>
      <c r="Q29" s="228">
        <v>2</v>
      </c>
      <c r="R29" s="226"/>
      <c r="S29" s="226"/>
      <c r="T29" s="226"/>
      <c r="U29" s="400"/>
      <c r="V29" s="228">
        <v>1</v>
      </c>
      <c r="W29" s="226"/>
      <c r="X29" s="226"/>
      <c r="Y29" s="400"/>
      <c r="Z29" s="228">
        <v>1</v>
      </c>
      <c r="AA29" s="226"/>
      <c r="AB29" s="226"/>
      <c r="AC29" s="226"/>
      <c r="AD29" s="400"/>
      <c r="AE29" s="228"/>
      <c r="AF29" s="226"/>
      <c r="AG29" s="226"/>
      <c r="AH29" s="226"/>
      <c r="AI29" s="400"/>
      <c r="AJ29" s="228"/>
      <c r="AK29" s="226"/>
      <c r="AL29" s="226"/>
      <c r="AM29" s="226"/>
      <c r="AN29" s="400"/>
      <c r="AO29" s="228"/>
      <c r="AP29" s="226"/>
      <c r="AQ29" s="226"/>
      <c r="AR29" s="226"/>
      <c r="AS29" s="400"/>
      <c r="AT29" s="228"/>
      <c r="AU29" s="226"/>
      <c r="AV29" s="226"/>
      <c r="AW29" s="400"/>
      <c r="AX29" s="228"/>
      <c r="AY29" s="226"/>
      <c r="AZ29" s="226"/>
      <c r="BA29" s="226"/>
      <c r="BB29" s="400"/>
      <c r="BC29" s="228"/>
      <c r="BD29" s="226"/>
      <c r="BE29" s="226"/>
      <c r="BF29" s="400"/>
      <c r="BG29" s="228"/>
      <c r="BH29" s="226"/>
      <c r="BI29" s="400"/>
      <c r="BJ29" s="228"/>
      <c r="BK29" s="226"/>
      <c r="BL29" s="400"/>
      <c r="BM29" s="228"/>
      <c r="BN29" s="226"/>
      <c r="BO29" s="400"/>
      <c r="BP29" s="228"/>
      <c r="BQ29" s="400"/>
      <c r="BR29" s="227">
        <f t="shared" si="1"/>
        <v>6</v>
      </c>
    </row>
    <row r="30" spans="1:70" ht="11.25" customHeight="1">
      <c r="A30" s="406" t="s">
        <v>467</v>
      </c>
      <c r="B30" s="406"/>
      <c r="C30" s="408"/>
      <c r="D30" s="408"/>
      <c r="E30" s="408"/>
      <c r="F30" s="408">
        <f>SUM(B29:F29)</f>
        <v>0</v>
      </c>
      <c r="G30" s="406"/>
      <c r="H30" s="408"/>
      <c r="I30" s="408"/>
      <c r="J30" s="408"/>
      <c r="K30" s="408">
        <f>SUM(G29:K29)</f>
        <v>1</v>
      </c>
      <c r="L30" s="406"/>
      <c r="M30" s="408"/>
      <c r="N30" s="408"/>
      <c r="O30" s="408"/>
      <c r="P30" s="407">
        <f>SUM(L29:P29)</f>
        <v>1</v>
      </c>
      <c r="Q30" s="406"/>
      <c r="R30" s="408"/>
      <c r="S30" s="408"/>
      <c r="T30" s="408"/>
      <c r="U30" s="407">
        <f>SUM(Q29:U29)</f>
        <v>2</v>
      </c>
      <c r="V30" s="406"/>
      <c r="W30" s="408"/>
      <c r="X30" s="408"/>
      <c r="Y30" s="407">
        <f>SUM(V29:Y29)</f>
        <v>1</v>
      </c>
      <c r="Z30" s="406"/>
      <c r="AA30" s="408"/>
      <c r="AB30" s="408"/>
      <c r="AC30" s="408"/>
      <c r="AD30" s="407">
        <f>SUM(Z29:AD29)</f>
        <v>1</v>
      </c>
      <c r="AE30" s="406"/>
      <c r="AF30" s="408"/>
      <c r="AG30" s="408"/>
      <c r="AH30" s="408"/>
      <c r="AI30" s="407">
        <f>SUM(AE29:AI29)</f>
        <v>0</v>
      </c>
      <c r="AJ30" s="406"/>
      <c r="AK30" s="408"/>
      <c r="AL30" s="408"/>
      <c r="AM30" s="408"/>
      <c r="AN30" s="407">
        <f>SUM(AJ29:AN29)</f>
        <v>0</v>
      </c>
      <c r="AO30" s="406"/>
      <c r="AP30" s="408"/>
      <c r="AQ30" s="408"/>
      <c r="AR30" s="408"/>
      <c r="AS30" s="407">
        <f>SUM(AO29:AS29)</f>
        <v>0</v>
      </c>
      <c r="AT30" s="406"/>
      <c r="AU30" s="408"/>
      <c r="AV30" s="408"/>
      <c r="AW30" s="407">
        <f>SUM(AT29:AW29)</f>
        <v>0</v>
      </c>
      <c r="AX30" s="406"/>
      <c r="AY30" s="408"/>
      <c r="AZ30" s="408"/>
      <c r="BA30" s="408"/>
      <c r="BB30" s="407">
        <f>SUM(AX29:BB29)</f>
        <v>0</v>
      </c>
      <c r="BC30" s="406"/>
      <c r="BD30" s="408"/>
      <c r="BE30" s="408"/>
      <c r="BF30" s="407">
        <f>SUM(BC29:BF29)</f>
        <v>0</v>
      </c>
      <c r="BG30" s="406"/>
      <c r="BH30" s="408"/>
      <c r="BI30" s="407">
        <f>SUM(BG29:BI29)</f>
        <v>0</v>
      </c>
      <c r="BJ30" s="406"/>
      <c r="BK30" s="408"/>
      <c r="BL30" s="407">
        <f>SUM(BJ29:BL29)</f>
        <v>0</v>
      </c>
      <c r="BM30" s="406"/>
      <c r="BN30" s="408"/>
      <c r="BO30" s="407">
        <f>SUM(BM29:BO29)</f>
        <v>0</v>
      </c>
      <c r="BP30" s="406"/>
      <c r="BQ30" s="407">
        <f>SUM(BP29:BQ29)</f>
        <v>0</v>
      </c>
      <c r="BR30" s="405">
        <f t="shared" si="1"/>
        <v>6</v>
      </c>
    </row>
    <row r="31" spans="1:70" ht="11.25" customHeight="1">
      <c r="A31" s="406" t="s">
        <v>183</v>
      </c>
      <c r="B31" s="406"/>
      <c r="C31" s="408"/>
      <c r="D31" s="408"/>
      <c r="E31" s="408"/>
      <c r="F31" s="408">
        <f>SUM(F24,F26,F28,F30)</f>
        <v>4</v>
      </c>
      <c r="G31" s="406"/>
      <c r="H31" s="408"/>
      <c r="I31" s="408"/>
      <c r="J31" s="408"/>
      <c r="K31" s="408">
        <f>SUM(K24,K26,K28,K30)</f>
        <v>5</v>
      </c>
      <c r="L31" s="406"/>
      <c r="M31" s="408"/>
      <c r="N31" s="408"/>
      <c r="O31" s="408"/>
      <c r="P31" s="407">
        <f>SUM(P24,P26,P28,P30)</f>
        <v>5</v>
      </c>
      <c r="Q31" s="406"/>
      <c r="R31" s="408"/>
      <c r="S31" s="408"/>
      <c r="T31" s="408"/>
      <c r="U31" s="407">
        <f>SUM(U24,U26,U28,U30)</f>
        <v>5</v>
      </c>
      <c r="V31" s="406"/>
      <c r="W31" s="408"/>
      <c r="X31" s="408"/>
      <c r="Y31" s="407">
        <f>SUM(Y24,Y26,Y28,Y30)</f>
        <v>4</v>
      </c>
      <c r="Z31" s="406"/>
      <c r="AA31" s="408"/>
      <c r="AB31" s="408"/>
      <c r="AC31" s="408"/>
      <c r="AD31" s="407">
        <f>SUM(AD24,AD26,AD28,AD30)</f>
        <v>5</v>
      </c>
      <c r="AE31" s="406"/>
      <c r="AF31" s="408"/>
      <c r="AG31" s="408"/>
      <c r="AH31" s="408"/>
      <c r="AI31" s="407">
        <f>SUM(AI24,AI26,AI28,AI30)</f>
        <v>0</v>
      </c>
      <c r="AJ31" s="406"/>
      <c r="AK31" s="408"/>
      <c r="AL31" s="408"/>
      <c r="AM31" s="408"/>
      <c r="AN31" s="407">
        <f>SUM(AN24,AN26,AN28,AN30)</f>
        <v>0</v>
      </c>
      <c r="AO31" s="406"/>
      <c r="AP31" s="408"/>
      <c r="AQ31" s="408"/>
      <c r="AR31" s="408"/>
      <c r="AS31" s="407">
        <f>SUM(AS24,AS26,AS28,AS30)</f>
        <v>0</v>
      </c>
      <c r="AT31" s="406"/>
      <c r="AU31" s="408"/>
      <c r="AV31" s="408"/>
      <c r="AW31" s="407">
        <f>SUM(AW24,AW26,AW28,AW30)</f>
        <v>0</v>
      </c>
      <c r="AX31" s="406"/>
      <c r="AY31" s="408"/>
      <c r="AZ31" s="408"/>
      <c r="BA31" s="408"/>
      <c r="BB31" s="407">
        <f>SUM(BB24,BB26,BB28,BB30)</f>
        <v>0</v>
      </c>
      <c r="BC31" s="406"/>
      <c r="BD31" s="408"/>
      <c r="BE31" s="408"/>
      <c r="BF31" s="407">
        <f>SUM(BF24,BF26,BF28,BF30)</f>
        <v>0</v>
      </c>
      <c r="BG31" s="406"/>
      <c r="BH31" s="408"/>
      <c r="BI31" s="407">
        <f>SUM(BI24,BI26,BI28,BI30)</f>
        <v>0</v>
      </c>
      <c r="BJ31" s="406"/>
      <c r="BK31" s="408"/>
      <c r="BL31" s="407">
        <f>SUM(BL24,BL26,BL28,BL30)</f>
        <v>0</v>
      </c>
      <c r="BM31" s="406"/>
      <c r="BN31" s="408"/>
      <c r="BO31" s="407">
        <f>SUM(BO24,BO26,BO28,BO30)</f>
        <v>0</v>
      </c>
      <c r="BP31" s="406"/>
      <c r="BQ31" s="407">
        <f>SUM(BQ24,BQ26,BQ28,BQ30)</f>
        <v>0</v>
      </c>
      <c r="BR31" s="405">
        <f t="shared" si="1"/>
        <v>28</v>
      </c>
    </row>
    <row r="32" spans="1:70" ht="11.25" customHeight="1">
      <c r="A32" s="226"/>
      <c r="B32" s="226"/>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9" t="e">
        <f>COUNTIF(#REF!,"&lt;0")</f>
        <v>#REF!</v>
      </c>
      <c r="BR32" s="229" t="e">
        <f>COUNTIF(#REF!,"&gt;0")</f>
        <v>#REF!</v>
      </c>
    </row>
    <row r="33" spans="1:70" ht="11.25" customHeight="1">
      <c r="A33" s="226"/>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row>
    <row r="34" spans="1:70" ht="11.25" customHeight="1">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row>
    <row r="35" spans="1:70" ht="11.25" customHeight="1">
      <c r="A35" s="226"/>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row>
    <row r="36" spans="1:70" ht="11.25" customHeight="1">
      <c r="A36" s="226"/>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row>
    <row r="37" spans="1:70" ht="11.25" customHeight="1">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row>
    <row r="38" spans="1:70" ht="11.2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row>
    <row r="39" spans="1:70" ht="11.25" customHeight="1">
      <c r="A39" s="226"/>
      <c r="B39" s="226"/>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6"/>
      <c r="BK39" s="226"/>
      <c r="BL39" s="226"/>
      <c r="BM39" s="226"/>
      <c r="BN39" s="226"/>
      <c r="BO39" s="226"/>
      <c r="BP39" s="226"/>
      <c r="BQ39" s="226"/>
      <c r="BR39" s="226"/>
    </row>
    <row r="40" spans="1:70" ht="11.2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row>
    <row r="41" spans="1:70" ht="11.25" customHeight="1">
      <c r="A41" s="226"/>
      <c r="B41" s="226"/>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c r="BQ41" s="226"/>
      <c r="BR41" s="226"/>
    </row>
    <row r="42" spans="1:70" ht="11.2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row>
    <row r="43" spans="1:70" ht="11.25" customHeight="1">
      <c r="A43" s="226"/>
      <c r="B43" s="226"/>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c r="BP43" s="226"/>
      <c r="BQ43" s="226"/>
      <c r="BR43" s="226"/>
    </row>
    <row r="44" spans="1:70" ht="11.2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row>
    <row r="45" spans="1:70" ht="11.25" customHeight="1">
      <c r="A45" s="226"/>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row>
    <row r="46" spans="1:70" ht="11.25" customHeight="1">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26"/>
      <c r="BP46" s="226"/>
      <c r="BQ46" s="226"/>
      <c r="BR46" s="226"/>
    </row>
    <row r="47" spans="1:70" ht="11.25" customHeight="1">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c r="BP47" s="226"/>
      <c r="BQ47" s="226"/>
      <c r="BR47" s="226"/>
    </row>
    <row r="48" spans="1:70" ht="11.25" customHeight="1">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c r="BQ48" s="226"/>
      <c r="BR48" s="226"/>
    </row>
    <row r="49" spans="1:70" ht="11.2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row>
    <row r="50" spans="1:70" ht="11.25" customHeight="1">
      <c r="A50" s="226"/>
      <c r="B50" s="226"/>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226"/>
      <c r="BK50" s="226"/>
      <c r="BL50" s="226"/>
      <c r="BM50" s="226"/>
      <c r="BN50" s="226"/>
      <c r="BO50" s="226"/>
      <c r="BP50" s="226"/>
      <c r="BQ50" s="226"/>
      <c r="BR50" s="226"/>
    </row>
    <row r="51" spans="1:70" ht="11.25" customHeight="1">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N51" s="226"/>
      <c r="BO51" s="226"/>
      <c r="BP51" s="226"/>
      <c r="BQ51" s="226"/>
      <c r="BR51" s="226"/>
    </row>
    <row r="52" spans="1:70" ht="11.25" customHeight="1">
      <c r="A52" s="226"/>
      <c r="B52" s="226"/>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row>
    <row r="53" spans="1:70" ht="11.25" customHeight="1">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row>
    <row r="54" spans="1:70" ht="11.25" customHeight="1">
      <c r="A54" s="226"/>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row>
    <row r="55" spans="1:70" ht="11.25" customHeight="1">
      <c r="A55" s="226"/>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c r="BE55" s="226"/>
      <c r="BF55" s="226"/>
      <c r="BG55" s="226"/>
      <c r="BH55" s="226"/>
      <c r="BI55" s="226"/>
      <c r="BJ55" s="226"/>
      <c r="BK55" s="226"/>
      <c r="BL55" s="226"/>
      <c r="BM55" s="226"/>
      <c r="BN55" s="226"/>
      <c r="BO55" s="226"/>
      <c r="BP55" s="226"/>
      <c r="BQ55" s="226"/>
      <c r="BR55" s="226"/>
    </row>
    <row r="56" spans="1:70" ht="11.25" customHeight="1">
      <c r="A56" s="226"/>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226"/>
      <c r="BL56" s="226"/>
      <c r="BM56" s="226"/>
      <c r="BN56" s="226"/>
      <c r="BO56" s="226"/>
      <c r="BP56" s="226"/>
      <c r="BQ56" s="226"/>
      <c r="BR56" s="226"/>
    </row>
    <row r="57" spans="1:70" ht="11.25" customHeight="1">
      <c r="A57" s="226"/>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AX57" s="226"/>
      <c r="AY57" s="226"/>
      <c r="AZ57" s="226"/>
      <c r="BA57" s="226"/>
      <c r="BB57" s="226"/>
      <c r="BC57" s="226"/>
      <c r="BD57" s="226"/>
      <c r="BE57" s="226"/>
      <c r="BF57" s="226"/>
      <c r="BG57" s="226"/>
      <c r="BH57" s="226"/>
      <c r="BI57" s="226"/>
      <c r="BJ57" s="226"/>
      <c r="BK57" s="226"/>
      <c r="BL57" s="226"/>
      <c r="BM57" s="226"/>
      <c r="BN57" s="226"/>
      <c r="BO57" s="226"/>
      <c r="BP57" s="226"/>
      <c r="BQ57" s="226"/>
      <c r="BR57" s="226"/>
    </row>
    <row r="58" spans="1:70" ht="11.25" customHeight="1">
      <c r="A58" s="226"/>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row>
    <row r="59" spans="1:70" ht="11.25" customHeight="1">
      <c r="A59" s="226"/>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AZ59" s="226"/>
      <c r="BA59" s="226"/>
      <c r="BB59" s="226"/>
      <c r="BC59" s="226"/>
      <c r="BD59" s="226"/>
      <c r="BE59" s="226"/>
      <c r="BF59" s="226"/>
      <c r="BG59" s="226"/>
      <c r="BH59" s="226"/>
      <c r="BI59" s="226"/>
      <c r="BJ59" s="226"/>
      <c r="BK59" s="226"/>
      <c r="BL59" s="226"/>
      <c r="BM59" s="226"/>
      <c r="BN59" s="226"/>
      <c r="BO59" s="226"/>
      <c r="BP59" s="226"/>
      <c r="BQ59" s="226"/>
      <c r="BR59" s="226"/>
    </row>
    <row r="60" spans="1:70" ht="11.25" customHeight="1">
      <c r="A60" s="226"/>
      <c r="B60" s="226"/>
      <c r="C60" s="226"/>
      <c r="D60" s="226"/>
      <c r="E60" s="226"/>
      <c r="F60" s="226"/>
      <c r="G60" s="226"/>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row>
    <row r="61" spans="1:70" ht="11.25" customHeight="1">
      <c r="A61" s="226"/>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AZ61" s="226"/>
      <c r="BA61" s="226"/>
      <c r="BB61" s="226"/>
      <c r="BC61" s="226"/>
      <c r="BD61" s="226"/>
      <c r="BE61" s="226"/>
      <c r="BF61" s="226"/>
      <c r="BG61" s="226"/>
      <c r="BH61" s="226"/>
      <c r="BI61" s="226"/>
      <c r="BJ61" s="226"/>
      <c r="BK61" s="226"/>
      <c r="BL61" s="226"/>
      <c r="BM61" s="226"/>
      <c r="BN61" s="226"/>
      <c r="BO61" s="226"/>
      <c r="BP61" s="226"/>
      <c r="BQ61" s="226"/>
      <c r="BR61" s="226"/>
    </row>
    <row r="62" spans="1:70" ht="11.25" customHeight="1">
      <c r="A62" s="226"/>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226"/>
      <c r="BE62" s="226"/>
      <c r="BF62" s="226"/>
      <c r="BG62" s="226"/>
      <c r="BH62" s="226"/>
      <c r="BI62" s="226"/>
      <c r="BJ62" s="226"/>
      <c r="BK62" s="226"/>
      <c r="BL62" s="226"/>
      <c r="BM62" s="226"/>
      <c r="BN62" s="226"/>
      <c r="BO62" s="226"/>
      <c r="BP62" s="226"/>
      <c r="BQ62" s="226"/>
      <c r="BR62" s="226"/>
    </row>
    <row r="63" spans="1:70" ht="11.25" customHeight="1">
      <c r="A63" s="226"/>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226"/>
      <c r="BE63" s="226"/>
      <c r="BF63" s="226"/>
      <c r="BG63" s="226"/>
      <c r="BH63" s="226"/>
      <c r="BI63" s="226"/>
      <c r="BJ63" s="226"/>
      <c r="BK63" s="226"/>
      <c r="BL63" s="226"/>
      <c r="BM63" s="226"/>
      <c r="BN63" s="226"/>
      <c r="BO63" s="226"/>
      <c r="BP63" s="226"/>
      <c r="BQ63" s="226"/>
      <c r="BR63" s="226"/>
    </row>
    <row r="64" spans="1:70" ht="11.25" customHeight="1">
      <c r="A64" s="226"/>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D64" s="226"/>
      <c r="BE64" s="226"/>
      <c r="BF64" s="226"/>
      <c r="BG64" s="226"/>
      <c r="BH64" s="226"/>
      <c r="BI64" s="226"/>
      <c r="BJ64" s="226"/>
      <c r="BK64" s="226"/>
      <c r="BL64" s="226"/>
      <c r="BM64" s="226"/>
      <c r="BN64" s="226"/>
      <c r="BO64" s="226"/>
      <c r="BP64" s="226"/>
      <c r="BQ64" s="226"/>
      <c r="BR64" s="226"/>
    </row>
    <row r="65" spans="1:70" ht="11.2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226"/>
      <c r="BI65" s="226"/>
      <c r="BJ65" s="226"/>
      <c r="BK65" s="226"/>
      <c r="BL65" s="226"/>
      <c r="BM65" s="226"/>
      <c r="BN65" s="226"/>
      <c r="BO65" s="226"/>
      <c r="BP65" s="226"/>
      <c r="BQ65" s="226"/>
      <c r="BR65" s="226"/>
    </row>
    <row r="66" spans="1:70" ht="11.25" customHeight="1">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c r="BM66" s="226"/>
      <c r="BN66" s="226"/>
      <c r="BO66" s="226"/>
      <c r="BP66" s="226"/>
      <c r="BQ66" s="226"/>
      <c r="BR66" s="226"/>
    </row>
    <row r="67" spans="1:70" ht="11.25" customHeight="1">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6"/>
      <c r="BC67" s="226"/>
      <c r="BD67" s="226"/>
      <c r="BE67" s="226"/>
      <c r="BF67" s="226"/>
      <c r="BG67" s="226"/>
      <c r="BH67" s="226"/>
      <c r="BI67" s="226"/>
      <c r="BJ67" s="226"/>
      <c r="BK67" s="226"/>
      <c r="BL67" s="226"/>
      <c r="BM67" s="226"/>
      <c r="BN67" s="226"/>
      <c r="BO67" s="226"/>
      <c r="BP67" s="226"/>
      <c r="BQ67" s="226"/>
      <c r="BR67" s="226"/>
    </row>
    <row r="68" spans="1:70" ht="11.25" customHeight="1">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c r="BK68" s="226"/>
      <c r="BL68" s="226"/>
      <c r="BM68" s="226"/>
      <c r="BN68" s="226"/>
      <c r="BO68" s="226"/>
      <c r="BP68" s="226"/>
      <c r="BQ68" s="226"/>
      <c r="BR68" s="226"/>
    </row>
    <row r="69" spans="1:70" ht="11.25" customHeight="1">
      <c r="A69" s="226"/>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c r="AX69" s="226"/>
      <c r="AY69" s="226"/>
      <c r="AZ69" s="226"/>
      <c r="BA69" s="226"/>
      <c r="BB69" s="226"/>
      <c r="BC69" s="226"/>
      <c r="BD69" s="226"/>
      <c r="BE69" s="226"/>
      <c r="BF69" s="226"/>
      <c r="BG69" s="226"/>
      <c r="BH69" s="226"/>
      <c r="BI69" s="226"/>
      <c r="BJ69" s="226"/>
      <c r="BK69" s="226"/>
      <c r="BL69" s="226"/>
      <c r="BM69" s="226"/>
      <c r="BN69" s="226"/>
      <c r="BO69" s="226"/>
      <c r="BP69" s="226"/>
      <c r="BQ69" s="226"/>
      <c r="BR69" s="226"/>
    </row>
    <row r="70" spans="1:70" ht="11.25" customHeight="1">
      <c r="A70" s="226"/>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c r="AA70" s="226"/>
      <c r="AB70" s="226"/>
      <c r="AC70" s="226"/>
      <c r="AD70" s="226"/>
      <c r="AE70" s="226"/>
      <c r="AF70" s="226"/>
      <c r="AG70" s="226"/>
      <c r="AH70" s="226"/>
      <c r="AI70" s="226"/>
      <c r="AJ70" s="226"/>
      <c r="AK70" s="226"/>
      <c r="AL70" s="226"/>
      <c r="AM70" s="226"/>
      <c r="AN70" s="226"/>
      <c r="AO70" s="226"/>
      <c r="AP70" s="226"/>
      <c r="AQ70" s="226"/>
      <c r="AR70" s="226"/>
      <c r="AS70" s="226"/>
      <c r="AT70" s="226"/>
      <c r="AU70" s="226"/>
      <c r="AV70" s="226"/>
      <c r="AW70" s="226"/>
      <c r="AX70" s="226"/>
      <c r="AY70" s="226"/>
      <c r="AZ70" s="226"/>
      <c r="BA70" s="226"/>
      <c r="BB70" s="226"/>
      <c r="BC70" s="226"/>
      <c r="BD70" s="226"/>
      <c r="BE70" s="226"/>
      <c r="BF70" s="226"/>
      <c r="BG70" s="226"/>
      <c r="BH70" s="226"/>
      <c r="BI70" s="226"/>
      <c r="BJ70" s="226"/>
      <c r="BK70" s="226"/>
      <c r="BL70" s="226"/>
      <c r="BM70" s="226"/>
      <c r="BN70" s="226"/>
      <c r="BO70" s="226"/>
      <c r="BP70" s="226"/>
      <c r="BQ70" s="226"/>
      <c r="BR70" s="226"/>
    </row>
    <row r="71" spans="1:70" ht="11.25" customHeight="1">
      <c r="A71" s="226"/>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c r="AA71" s="226"/>
      <c r="AB71" s="226"/>
      <c r="AC71" s="226"/>
      <c r="AD71" s="226"/>
      <c r="AE71" s="226"/>
      <c r="AF71" s="226"/>
      <c r="AG71" s="226"/>
      <c r="AH71" s="226"/>
      <c r="AI71" s="226"/>
      <c r="AJ71" s="226"/>
      <c r="AK71" s="226"/>
      <c r="AL71" s="226"/>
      <c r="AM71" s="226"/>
      <c r="AN71" s="226"/>
      <c r="AO71" s="226"/>
      <c r="AP71" s="226"/>
      <c r="AQ71" s="226"/>
      <c r="AR71" s="226"/>
      <c r="AS71" s="226"/>
      <c r="AT71" s="226"/>
      <c r="AU71" s="226"/>
      <c r="AV71" s="226"/>
      <c r="AW71" s="226"/>
      <c r="AX71" s="226"/>
      <c r="AY71" s="226"/>
      <c r="AZ71" s="226"/>
      <c r="BA71" s="226"/>
      <c r="BB71" s="226"/>
      <c r="BC71" s="226"/>
      <c r="BD71" s="226"/>
      <c r="BE71" s="226"/>
      <c r="BF71" s="226"/>
      <c r="BG71" s="226"/>
      <c r="BH71" s="226"/>
      <c r="BI71" s="226"/>
      <c r="BJ71" s="226"/>
      <c r="BK71" s="226"/>
      <c r="BL71" s="226"/>
      <c r="BM71" s="226"/>
      <c r="BN71" s="226"/>
      <c r="BO71" s="226"/>
      <c r="BP71" s="226"/>
      <c r="BQ71" s="226"/>
      <c r="BR71" s="226"/>
    </row>
    <row r="72" spans="1:70" ht="11.25" customHeight="1">
      <c r="A72" s="226"/>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c r="AA72" s="226"/>
      <c r="AB72" s="226"/>
      <c r="AC72" s="226"/>
      <c r="AD72" s="226"/>
      <c r="AE72" s="226"/>
      <c r="AF72" s="226"/>
      <c r="AG72" s="226"/>
      <c r="AH72" s="226"/>
      <c r="AI72" s="226"/>
      <c r="AJ72" s="226"/>
      <c r="AK72" s="226"/>
      <c r="AL72" s="226"/>
      <c r="AM72" s="226"/>
      <c r="AN72" s="226"/>
      <c r="AO72" s="226"/>
      <c r="AP72" s="226"/>
      <c r="AQ72" s="226"/>
      <c r="AR72" s="226"/>
      <c r="AS72" s="226"/>
      <c r="AT72" s="226"/>
      <c r="AU72" s="226"/>
      <c r="AV72" s="226"/>
      <c r="AW72" s="226"/>
      <c r="AX72" s="226"/>
      <c r="AY72" s="226"/>
      <c r="AZ72" s="226"/>
      <c r="BA72" s="226"/>
      <c r="BB72" s="226"/>
      <c r="BC72" s="226"/>
      <c r="BD72" s="226"/>
      <c r="BE72" s="226"/>
      <c r="BF72" s="226"/>
      <c r="BG72" s="226"/>
      <c r="BH72" s="226"/>
      <c r="BI72" s="226"/>
      <c r="BJ72" s="226"/>
      <c r="BK72" s="226"/>
      <c r="BL72" s="226"/>
      <c r="BM72" s="226"/>
      <c r="BN72" s="226"/>
      <c r="BO72" s="226"/>
      <c r="BP72" s="226"/>
      <c r="BQ72" s="226"/>
      <c r="BR72" s="226"/>
    </row>
    <row r="73" spans="1:70" ht="11.25" customHeight="1">
      <c r="A73" s="226"/>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c r="AX73" s="226"/>
      <c r="AY73" s="226"/>
      <c r="AZ73" s="226"/>
      <c r="BA73" s="226"/>
      <c r="BB73" s="226"/>
      <c r="BC73" s="226"/>
      <c r="BD73" s="226"/>
      <c r="BE73" s="226"/>
      <c r="BF73" s="226"/>
      <c r="BG73" s="226"/>
      <c r="BH73" s="226"/>
      <c r="BI73" s="226"/>
      <c r="BJ73" s="226"/>
      <c r="BK73" s="226"/>
      <c r="BL73" s="226"/>
      <c r="BM73" s="226"/>
      <c r="BN73" s="226"/>
      <c r="BO73" s="226"/>
      <c r="BP73" s="226"/>
      <c r="BQ73" s="226"/>
      <c r="BR73" s="226"/>
    </row>
    <row r="74" spans="1:70" ht="11.25" customHeight="1">
      <c r="A74" s="226"/>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226"/>
      <c r="AB74" s="226"/>
      <c r="AC74" s="226"/>
      <c r="AD74" s="226"/>
      <c r="AE74" s="226"/>
      <c r="AF74" s="226"/>
      <c r="AG74" s="226"/>
      <c r="AH74" s="226"/>
      <c r="AI74" s="226"/>
      <c r="AJ74" s="226"/>
      <c r="AK74" s="226"/>
      <c r="AL74" s="226"/>
      <c r="AM74" s="226"/>
      <c r="AN74" s="226"/>
      <c r="AO74" s="226"/>
      <c r="AP74" s="226"/>
      <c r="AQ74" s="226"/>
      <c r="AR74" s="226"/>
      <c r="AS74" s="226"/>
      <c r="AT74" s="226"/>
      <c r="AU74" s="226"/>
      <c r="AV74" s="226"/>
      <c r="AW74" s="226"/>
      <c r="AX74" s="226"/>
      <c r="AY74" s="226"/>
      <c r="AZ74" s="226"/>
      <c r="BA74" s="226"/>
      <c r="BB74" s="226"/>
      <c r="BC74" s="226"/>
      <c r="BD74" s="226"/>
      <c r="BE74" s="226"/>
      <c r="BF74" s="226"/>
      <c r="BG74" s="226"/>
      <c r="BH74" s="226"/>
      <c r="BI74" s="226"/>
      <c r="BJ74" s="226"/>
      <c r="BK74" s="226"/>
      <c r="BL74" s="226"/>
      <c r="BM74" s="226"/>
      <c r="BN74" s="226"/>
      <c r="BO74" s="226"/>
      <c r="BP74" s="226"/>
      <c r="BQ74" s="226"/>
      <c r="BR74" s="226"/>
    </row>
    <row r="75" spans="1:70" ht="11.25" customHeight="1">
      <c r="A75" s="226"/>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c r="BI75" s="226"/>
      <c r="BJ75" s="226"/>
      <c r="BK75" s="226"/>
      <c r="BL75" s="226"/>
      <c r="BM75" s="226"/>
      <c r="BN75" s="226"/>
      <c r="BO75" s="226"/>
      <c r="BP75" s="226"/>
      <c r="BQ75" s="226"/>
      <c r="BR75" s="226"/>
    </row>
    <row r="76" spans="1:70" ht="11.25" customHeight="1">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c r="BE76" s="226"/>
      <c r="BF76" s="226"/>
      <c r="BG76" s="226"/>
      <c r="BH76" s="226"/>
      <c r="BI76" s="226"/>
      <c r="BJ76" s="226"/>
      <c r="BK76" s="226"/>
      <c r="BL76" s="226"/>
      <c r="BM76" s="226"/>
      <c r="BN76" s="226"/>
      <c r="BO76" s="226"/>
      <c r="BP76" s="226"/>
      <c r="BQ76" s="226"/>
      <c r="BR76" s="226"/>
    </row>
    <row r="77" spans="1:70" ht="11.25" customHeight="1">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226"/>
      <c r="BI77" s="226"/>
      <c r="BJ77" s="226"/>
      <c r="BK77" s="226"/>
      <c r="BL77" s="226"/>
      <c r="BM77" s="226"/>
      <c r="BN77" s="226"/>
      <c r="BO77" s="226"/>
      <c r="BP77" s="226"/>
      <c r="BQ77" s="226"/>
      <c r="BR77" s="226"/>
    </row>
    <row r="78" spans="1:70" ht="11.25" customHeight="1">
      <c r="A78" s="226"/>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6"/>
      <c r="AG78" s="226"/>
      <c r="AH78" s="226"/>
      <c r="AI78" s="226"/>
      <c r="AJ78" s="226"/>
      <c r="AK78" s="226"/>
      <c r="AL78" s="226"/>
      <c r="AM78" s="226"/>
      <c r="AN78" s="226"/>
      <c r="AO78" s="226"/>
      <c r="AP78" s="226"/>
      <c r="AQ78" s="226"/>
      <c r="AR78" s="226"/>
      <c r="AS78" s="226"/>
      <c r="AT78" s="226"/>
      <c r="AU78" s="226"/>
      <c r="AV78" s="226"/>
      <c r="AW78" s="226"/>
      <c r="AX78" s="226"/>
      <c r="AY78" s="226"/>
      <c r="AZ78" s="226"/>
      <c r="BA78" s="226"/>
      <c r="BB78" s="226"/>
      <c r="BC78" s="226"/>
      <c r="BD78" s="226"/>
      <c r="BE78" s="226"/>
      <c r="BF78" s="226"/>
      <c r="BG78" s="226"/>
      <c r="BH78" s="226"/>
      <c r="BI78" s="226"/>
      <c r="BJ78" s="226"/>
      <c r="BK78" s="226"/>
      <c r="BL78" s="226"/>
      <c r="BM78" s="226"/>
      <c r="BN78" s="226"/>
      <c r="BO78" s="226"/>
      <c r="BP78" s="226"/>
      <c r="BQ78" s="226"/>
      <c r="BR78" s="226"/>
    </row>
    <row r="79" spans="1:70" ht="11.25" customHeight="1">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c r="AZ79" s="226"/>
      <c r="BA79" s="226"/>
      <c r="BB79" s="226"/>
      <c r="BC79" s="226"/>
      <c r="BD79" s="226"/>
      <c r="BE79" s="226"/>
      <c r="BF79" s="226"/>
      <c r="BG79" s="226"/>
      <c r="BH79" s="226"/>
      <c r="BI79" s="226"/>
      <c r="BJ79" s="226"/>
      <c r="BK79" s="226"/>
      <c r="BL79" s="226"/>
      <c r="BM79" s="226"/>
      <c r="BN79" s="226"/>
      <c r="BO79" s="226"/>
      <c r="BP79" s="226"/>
      <c r="BQ79" s="226"/>
      <c r="BR79" s="226"/>
    </row>
    <row r="80" spans="1:70" ht="11.25" customHeight="1">
      <c r="A80" s="226"/>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226"/>
      <c r="BI80" s="226"/>
      <c r="BJ80" s="226"/>
      <c r="BK80" s="226"/>
      <c r="BL80" s="226"/>
      <c r="BM80" s="226"/>
      <c r="BN80" s="226"/>
      <c r="BO80" s="226"/>
      <c r="BP80" s="226"/>
      <c r="BQ80" s="226"/>
      <c r="BR80" s="226"/>
    </row>
    <row r="81" spans="1:70" ht="11.25" customHeight="1">
      <c r="A81" s="226"/>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c r="AZ81" s="226"/>
      <c r="BA81" s="226"/>
      <c r="BB81" s="226"/>
      <c r="BC81" s="226"/>
      <c r="BD81" s="226"/>
      <c r="BE81" s="226"/>
      <c r="BF81" s="226"/>
      <c r="BG81" s="226"/>
      <c r="BH81" s="226"/>
      <c r="BI81" s="226"/>
      <c r="BJ81" s="226"/>
      <c r="BK81" s="226"/>
      <c r="BL81" s="226"/>
      <c r="BM81" s="226"/>
      <c r="BN81" s="226"/>
      <c r="BO81" s="226"/>
      <c r="BP81" s="226"/>
      <c r="BQ81" s="226"/>
      <c r="BR81" s="226"/>
    </row>
    <row r="82" spans="1:70" ht="11.25" customHeight="1">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6"/>
      <c r="AE82" s="226"/>
      <c r="AF82" s="226"/>
      <c r="AG82" s="226"/>
      <c r="AH82" s="226"/>
      <c r="AI82" s="226"/>
      <c r="AJ82" s="226"/>
      <c r="AK82" s="226"/>
      <c r="AL82" s="226"/>
      <c r="AM82" s="226"/>
      <c r="AN82" s="226"/>
      <c r="AO82" s="226"/>
      <c r="AP82" s="226"/>
      <c r="AQ82" s="226"/>
      <c r="AR82" s="226"/>
      <c r="AS82" s="226"/>
      <c r="AT82" s="226"/>
      <c r="AU82" s="226"/>
      <c r="AV82" s="226"/>
      <c r="AW82" s="226"/>
      <c r="AX82" s="226"/>
      <c r="AY82" s="226"/>
      <c r="AZ82" s="226"/>
      <c r="BA82" s="226"/>
      <c r="BB82" s="226"/>
      <c r="BC82" s="226"/>
      <c r="BD82" s="226"/>
      <c r="BE82" s="226"/>
      <c r="BF82" s="226"/>
      <c r="BG82" s="226"/>
      <c r="BH82" s="226"/>
      <c r="BI82" s="226"/>
      <c r="BJ82" s="226"/>
      <c r="BK82" s="226"/>
      <c r="BL82" s="226"/>
      <c r="BM82" s="226"/>
      <c r="BN82" s="226"/>
      <c r="BO82" s="226"/>
      <c r="BP82" s="226"/>
      <c r="BQ82" s="226"/>
      <c r="BR82" s="226"/>
    </row>
    <row r="83" spans="1:70" ht="11.25" customHeight="1">
      <c r="A83" s="226"/>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226"/>
      <c r="BI83" s="226"/>
      <c r="BJ83" s="226"/>
      <c r="BK83" s="226"/>
      <c r="BL83" s="226"/>
      <c r="BM83" s="226"/>
      <c r="BN83" s="226"/>
      <c r="BO83" s="226"/>
      <c r="BP83" s="226"/>
      <c r="BQ83" s="226"/>
      <c r="BR83" s="226"/>
    </row>
    <row r="84" spans="1:70" ht="11.25" customHeight="1">
      <c r="A84" s="226"/>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c r="AA84" s="226"/>
      <c r="AB84" s="226"/>
      <c r="AC84" s="226"/>
      <c r="AD84" s="226"/>
      <c r="AE84" s="226"/>
      <c r="AF84" s="226"/>
      <c r="AG84" s="226"/>
      <c r="AH84" s="226"/>
      <c r="AI84" s="226"/>
      <c r="AJ84" s="226"/>
      <c r="AK84" s="226"/>
      <c r="AL84" s="226"/>
      <c r="AM84" s="226"/>
      <c r="AN84" s="226"/>
      <c r="AO84" s="226"/>
      <c r="AP84" s="226"/>
      <c r="AQ84" s="226"/>
      <c r="AR84" s="226"/>
      <c r="AS84" s="226"/>
      <c r="AT84" s="226"/>
      <c r="AU84" s="226"/>
      <c r="AV84" s="226"/>
      <c r="AW84" s="226"/>
      <c r="AX84" s="226"/>
      <c r="AY84" s="226"/>
      <c r="AZ84" s="226"/>
      <c r="BA84" s="226"/>
      <c r="BB84" s="226"/>
      <c r="BC84" s="226"/>
      <c r="BD84" s="226"/>
      <c r="BE84" s="226"/>
      <c r="BF84" s="226"/>
      <c r="BG84" s="226"/>
      <c r="BH84" s="226"/>
      <c r="BI84" s="226"/>
      <c r="BJ84" s="226"/>
      <c r="BK84" s="226"/>
      <c r="BL84" s="226"/>
      <c r="BM84" s="226"/>
      <c r="BN84" s="226"/>
      <c r="BO84" s="226"/>
      <c r="BP84" s="226"/>
      <c r="BQ84" s="226"/>
      <c r="BR84" s="226"/>
    </row>
    <row r="85" spans="1:70" ht="11.25" customHeight="1">
      <c r="A85" s="226"/>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c r="AA85" s="226"/>
      <c r="AB85" s="226"/>
      <c r="AC85" s="226"/>
      <c r="AD85" s="226"/>
      <c r="AE85" s="226"/>
      <c r="AF85" s="226"/>
      <c r="AG85" s="226"/>
      <c r="AH85" s="226"/>
      <c r="AI85" s="226"/>
      <c r="AJ85" s="226"/>
      <c r="AK85" s="226"/>
      <c r="AL85" s="226"/>
      <c r="AM85" s="226"/>
      <c r="AN85" s="226"/>
      <c r="AO85" s="226"/>
      <c r="AP85" s="226"/>
      <c r="AQ85" s="226"/>
      <c r="AR85" s="226"/>
      <c r="AS85" s="226"/>
      <c r="AT85" s="226"/>
      <c r="AU85" s="226"/>
      <c r="AV85" s="226"/>
      <c r="AW85" s="226"/>
      <c r="AX85" s="226"/>
      <c r="AY85" s="226"/>
      <c r="AZ85" s="226"/>
      <c r="BA85" s="226"/>
      <c r="BB85" s="226"/>
      <c r="BC85" s="226"/>
      <c r="BD85" s="226"/>
      <c r="BE85" s="226"/>
      <c r="BF85" s="226"/>
      <c r="BG85" s="226"/>
      <c r="BH85" s="226"/>
      <c r="BI85" s="226"/>
      <c r="BJ85" s="226"/>
      <c r="BK85" s="226"/>
      <c r="BL85" s="226"/>
      <c r="BM85" s="226"/>
      <c r="BN85" s="226"/>
      <c r="BO85" s="226"/>
      <c r="BP85" s="226"/>
      <c r="BQ85" s="226"/>
      <c r="BR85" s="226"/>
    </row>
    <row r="86" spans="1:70" ht="11.25" customHeight="1">
      <c r="A86" s="226"/>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226"/>
      <c r="AX86" s="226"/>
      <c r="AY86" s="226"/>
      <c r="AZ86" s="226"/>
      <c r="BA86" s="226"/>
      <c r="BB86" s="226"/>
      <c r="BC86" s="226"/>
      <c r="BD86" s="226"/>
      <c r="BE86" s="226"/>
      <c r="BF86" s="226"/>
      <c r="BG86" s="226"/>
      <c r="BH86" s="226"/>
      <c r="BI86" s="226"/>
      <c r="BJ86" s="226"/>
      <c r="BK86" s="226"/>
      <c r="BL86" s="226"/>
      <c r="BM86" s="226"/>
      <c r="BN86" s="226"/>
      <c r="BO86" s="226"/>
      <c r="BP86" s="226"/>
      <c r="BQ86" s="226"/>
      <c r="BR86" s="226"/>
    </row>
    <row r="87" spans="1:70" ht="11.25" customHeight="1">
      <c r="A87" s="226"/>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226"/>
      <c r="AC87" s="226"/>
      <c r="AD87" s="226"/>
      <c r="AE87" s="226"/>
      <c r="AF87" s="226"/>
      <c r="AG87" s="226"/>
      <c r="AH87" s="226"/>
      <c r="AI87" s="226"/>
      <c r="AJ87" s="226"/>
      <c r="AK87" s="226"/>
      <c r="AL87" s="226"/>
      <c r="AM87" s="226"/>
      <c r="AN87" s="226"/>
      <c r="AO87" s="226"/>
      <c r="AP87" s="226"/>
      <c r="AQ87" s="226"/>
      <c r="AR87" s="226"/>
      <c r="AS87" s="226"/>
      <c r="AT87" s="226"/>
      <c r="AU87" s="226"/>
      <c r="AV87" s="226"/>
      <c r="AW87" s="226"/>
      <c r="AX87" s="226"/>
      <c r="AY87" s="226"/>
      <c r="AZ87" s="226"/>
      <c r="BA87" s="226"/>
      <c r="BB87" s="226"/>
      <c r="BC87" s="226"/>
      <c r="BD87" s="226"/>
      <c r="BE87" s="226"/>
      <c r="BF87" s="226"/>
      <c r="BG87" s="226"/>
      <c r="BH87" s="226"/>
      <c r="BI87" s="226"/>
      <c r="BJ87" s="226"/>
      <c r="BK87" s="226"/>
      <c r="BL87" s="226"/>
      <c r="BM87" s="226"/>
      <c r="BN87" s="226"/>
      <c r="BO87" s="226"/>
      <c r="BP87" s="226"/>
      <c r="BQ87" s="226"/>
      <c r="BR87" s="226"/>
    </row>
    <row r="88" spans="1:70" ht="11.25" customHeight="1">
      <c r="A88" s="226"/>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c r="AA88" s="226"/>
      <c r="AB88" s="226"/>
      <c r="AC88" s="226"/>
      <c r="AD88" s="226"/>
      <c r="AE88" s="226"/>
      <c r="AF88" s="226"/>
      <c r="AG88" s="226"/>
      <c r="AH88" s="226"/>
      <c r="AI88" s="226"/>
      <c r="AJ88" s="226"/>
      <c r="AK88" s="226"/>
      <c r="AL88" s="226"/>
      <c r="AM88" s="226"/>
      <c r="AN88" s="226"/>
      <c r="AO88" s="226"/>
      <c r="AP88" s="226"/>
      <c r="AQ88" s="226"/>
      <c r="AR88" s="226"/>
      <c r="AS88" s="226"/>
      <c r="AT88" s="226"/>
      <c r="AU88" s="226"/>
      <c r="AV88" s="226"/>
      <c r="AW88" s="226"/>
      <c r="AX88" s="226"/>
      <c r="AY88" s="226"/>
      <c r="AZ88" s="226"/>
      <c r="BA88" s="226"/>
      <c r="BB88" s="226"/>
      <c r="BC88" s="226"/>
      <c r="BD88" s="226"/>
      <c r="BE88" s="226"/>
      <c r="BF88" s="226"/>
      <c r="BG88" s="226"/>
      <c r="BH88" s="226"/>
      <c r="BI88" s="226"/>
      <c r="BJ88" s="226"/>
      <c r="BK88" s="226"/>
      <c r="BL88" s="226"/>
      <c r="BM88" s="226"/>
      <c r="BN88" s="226"/>
      <c r="BO88" s="226"/>
      <c r="BP88" s="226"/>
      <c r="BQ88" s="226"/>
      <c r="BR88" s="226"/>
    </row>
    <row r="89" spans="1:70" ht="11.25" customHeight="1">
      <c r="A89" s="226"/>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c r="AB89" s="226"/>
      <c r="AC89" s="226"/>
      <c r="AD89" s="226"/>
      <c r="AE89" s="226"/>
      <c r="AF89" s="226"/>
      <c r="AG89" s="226"/>
      <c r="AH89" s="226"/>
      <c r="AI89" s="226"/>
      <c r="AJ89" s="226"/>
      <c r="AK89" s="226"/>
      <c r="AL89" s="226"/>
      <c r="AM89" s="226"/>
      <c r="AN89" s="226"/>
      <c r="AO89" s="226"/>
      <c r="AP89" s="226"/>
      <c r="AQ89" s="226"/>
      <c r="AR89" s="226"/>
      <c r="AS89" s="226"/>
      <c r="AT89" s="226"/>
      <c r="AU89" s="226"/>
      <c r="AV89" s="226"/>
      <c r="AW89" s="226"/>
      <c r="AX89" s="226"/>
      <c r="AY89" s="226"/>
      <c r="AZ89" s="226"/>
      <c r="BA89" s="226"/>
      <c r="BB89" s="226"/>
      <c r="BC89" s="226"/>
      <c r="BD89" s="226"/>
      <c r="BE89" s="226"/>
      <c r="BF89" s="226"/>
      <c r="BG89" s="226"/>
      <c r="BH89" s="226"/>
      <c r="BI89" s="226"/>
      <c r="BJ89" s="226"/>
      <c r="BK89" s="226"/>
      <c r="BL89" s="226"/>
      <c r="BM89" s="226"/>
      <c r="BN89" s="226"/>
      <c r="BO89" s="226"/>
      <c r="BP89" s="226"/>
      <c r="BQ89" s="226"/>
      <c r="BR89" s="226"/>
    </row>
    <row r="90" spans="1:70" ht="11.25" customHeight="1">
      <c r="A90" s="226"/>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226"/>
      <c r="AG90" s="226"/>
      <c r="AH90" s="226"/>
      <c r="AI90" s="226"/>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c r="BQ90" s="226"/>
      <c r="BR90" s="226"/>
    </row>
    <row r="91" spans="1:70" ht="11.25" customHeight="1">
      <c r="A91" s="226"/>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c r="AZ91" s="226"/>
      <c r="BA91" s="226"/>
      <c r="BB91" s="226"/>
      <c r="BC91" s="226"/>
      <c r="BD91" s="226"/>
      <c r="BE91" s="226"/>
      <c r="BF91" s="226"/>
      <c r="BG91" s="226"/>
      <c r="BH91" s="226"/>
      <c r="BI91" s="226"/>
      <c r="BJ91" s="226"/>
      <c r="BK91" s="226"/>
      <c r="BL91" s="226"/>
      <c r="BM91" s="226"/>
      <c r="BN91" s="226"/>
      <c r="BO91" s="226"/>
      <c r="BP91" s="226"/>
      <c r="BQ91" s="226"/>
      <c r="BR91" s="226"/>
    </row>
    <row r="92" spans="1:70" ht="11.25" customHeight="1">
      <c r="A92" s="22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226"/>
      <c r="BL92" s="226"/>
      <c r="BM92" s="226"/>
      <c r="BN92" s="226"/>
      <c r="BO92" s="226"/>
      <c r="BP92" s="226"/>
      <c r="BQ92" s="226"/>
      <c r="BR92" s="226"/>
    </row>
    <row r="93" spans="1:70" ht="11.25" customHeight="1">
      <c r="A93" s="226"/>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226"/>
      <c r="BL93" s="226"/>
      <c r="BM93" s="226"/>
      <c r="BN93" s="226"/>
      <c r="BO93" s="226"/>
      <c r="BP93" s="226"/>
      <c r="BQ93" s="226"/>
      <c r="BR93" s="226"/>
    </row>
    <row r="94" spans="1:70" ht="11.25" customHeight="1">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c r="BK94" s="226"/>
      <c r="BL94" s="226"/>
      <c r="BM94" s="226"/>
      <c r="BN94" s="226"/>
      <c r="BO94" s="226"/>
      <c r="BP94" s="226"/>
      <c r="BQ94" s="226"/>
      <c r="BR94" s="226"/>
    </row>
    <row r="95" spans="1:70" ht="11.25" customHeight="1">
      <c r="A95" s="226"/>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c r="BA95" s="226"/>
      <c r="BB95" s="226"/>
      <c r="BC95" s="226"/>
      <c r="BD95" s="226"/>
      <c r="BE95" s="226"/>
      <c r="BF95" s="226"/>
      <c r="BG95" s="226"/>
      <c r="BH95" s="226"/>
      <c r="BI95" s="226"/>
      <c r="BJ95" s="226"/>
      <c r="BK95" s="226"/>
      <c r="BL95" s="226"/>
      <c r="BM95" s="226"/>
      <c r="BN95" s="226"/>
      <c r="BO95" s="226"/>
      <c r="BP95" s="226"/>
      <c r="BQ95" s="226"/>
      <c r="BR95" s="226"/>
    </row>
    <row r="96" spans="1:70" ht="11.25" customHeight="1">
      <c r="A96" s="226"/>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226"/>
      <c r="BL96" s="226"/>
      <c r="BM96" s="226"/>
      <c r="BN96" s="226"/>
      <c r="BO96" s="226"/>
      <c r="BP96" s="226"/>
      <c r="BQ96" s="226"/>
      <c r="BR96" s="226"/>
    </row>
    <row r="97" spans="1:70" ht="11.25" customHeight="1">
      <c r="A97" s="226"/>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c r="BE97" s="226"/>
      <c r="BF97" s="226"/>
      <c r="BG97" s="226"/>
      <c r="BH97" s="226"/>
      <c r="BI97" s="226"/>
      <c r="BJ97" s="226"/>
      <c r="BK97" s="226"/>
      <c r="BL97" s="226"/>
      <c r="BM97" s="226"/>
      <c r="BN97" s="226"/>
      <c r="BO97" s="226"/>
      <c r="BP97" s="226"/>
      <c r="BQ97" s="226"/>
      <c r="BR97" s="226"/>
    </row>
    <row r="98" spans="1:70" ht="11.25" customHeight="1">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26"/>
      <c r="BF98" s="226"/>
      <c r="BG98" s="226"/>
      <c r="BH98" s="226"/>
      <c r="BI98" s="226"/>
      <c r="BJ98" s="226"/>
      <c r="BK98" s="226"/>
      <c r="BL98" s="226"/>
      <c r="BM98" s="226"/>
      <c r="BN98" s="226"/>
      <c r="BO98" s="226"/>
      <c r="BP98" s="226"/>
      <c r="BQ98" s="226"/>
      <c r="BR98" s="226"/>
    </row>
    <row r="99" spans="1:70" ht="11.25" customHeight="1">
      <c r="A99" s="226"/>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226"/>
      <c r="BL99" s="226"/>
      <c r="BM99" s="226"/>
      <c r="BN99" s="226"/>
      <c r="BO99" s="226"/>
      <c r="BP99" s="226"/>
      <c r="BQ99" s="226"/>
      <c r="BR99" s="226"/>
    </row>
    <row r="100" spans="1:70" ht="11.25" customHeight="1">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c r="BK100" s="226"/>
      <c r="BL100" s="226"/>
      <c r="BM100" s="226"/>
      <c r="BN100" s="226"/>
      <c r="BO100" s="226"/>
      <c r="BP100" s="226"/>
      <c r="BQ100" s="226"/>
      <c r="BR100" s="226"/>
    </row>
    <row r="101" spans="1:70" ht="11.25" customHeight="1">
      <c r="A101" s="226"/>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c r="AZ101" s="226"/>
      <c r="BA101" s="226"/>
      <c r="BB101" s="226"/>
      <c r="BC101" s="226"/>
      <c r="BD101" s="226"/>
      <c r="BE101" s="226"/>
      <c r="BF101" s="226"/>
      <c r="BG101" s="226"/>
      <c r="BH101" s="226"/>
      <c r="BI101" s="226"/>
      <c r="BJ101" s="226"/>
      <c r="BK101" s="226"/>
      <c r="BL101" s="226"/>
      <c r="BM101" s="226"/>
      <c r="BN101" s="226"/>
      <c r="BO101" s="226"/>
      <c r="BP101" s="226"/>
      <c r="BQ101" s="226"/>
      <c r="BR101" s="226"/>
    </row>
    <row r="102" spans="1:70" ht="11.25" customHeight="1">
      <c r="A102" s="22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c r="BK102" s="226"/>
      <c r="BL102" s="226"/>
      <c r="BM102" s="226"/>
      <c r="BN102" s="226"/>
      <c r="BO102" s="226"/>
      <c r="BP102" s="226"/>
      <c r="BQ102" s="226"/>
      <c r="BR102" s="226"/>
    </row>
    <row r="103" spans="1:70" ht="11.25" customHeight="1">
      <c r="A103" s="226"/>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26"/>
      <c r="BK103" s="226"/>
      <c r="BL103" s="226"/>
      <c r="BM103" s="226"/>
      <c r="BN103" s="226"/>
      <c r="BO103" s="226"/>
      <c r="BP103" s="226"/>
      <c r="BQ103" s="226"/>
      <c r="BR103" s="226"/>
    </row>
    <row r="104" spans="1:70" ht="11.25" customHeight="1">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226"/>
      <c r="BL104" s="226"/>
      <c r="BM104" s="226"/>
      <c r="BN104" s="226"/>
      <c r="BO104" s="226"/>
      <c r="BP104" s="226"/>
      <c r="BQ104" s="226"/>
      <c r="BR104" s="226"/>
    </row>
    <row r="105" spans="1:70" ht="11.25" customHeight="1">
      <c r="A105" s="226"/>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c r="AO105" s="226"/>
      <c r="AP105" s="226"/>
      <c r="AQ105" s="226"/>
      <c r="AR105" s="226"/>
      <c r="AS105" s="226"/>
      <c r="AT105" s="226"/>
      <c r="AU105" s="226"/>
      <c r="AV105" s="226"/>
      <c r="AW105" s="226"/>
      <c r="AX105" s="226"/>
      <c r="AY105" s="226"/>
      <c r="AZ105" s="226"/>
      <c r="BA105" s="226"/>
      <c r="BB105" s="226"/>
      <c r="BC105" s="226"/>
      <c r="BD105" s="226"/>
      <c r="BE105" s="226"/>
      <c r="BF105" s="226"/>
      <c r="BG105" s="226"/>
      <c r="BH105" s="226"/>
      <c r="BI105" s="226"/>
      <c r="BJ105" s="226"/>
      <c r="BK105" s="226"/>
      <c r="BL105" s="226"/>
      <c r="BM105" s="226"/>
      <c r="BN105" s="226"/>
      <c r="BO105" s="226"/>
      <c r="BP105" s="226"/>
      <c r="BQ105" s="226"/>
      <c r="BR105" s="226"/>
    </row>
    <row r="106" spans="1:70" ht="11.25" customHeight="1">
      <c r="A106" s="22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c r="BE106" s="226"/>
      <c r="BF106" s="226"/>
      <c r="BG106" s="226"/>
      <c r="BH106" s="226"/>
      <c r="BI106" s="226"/>
      <c r="BJ106" s="226"/>
      <c r="BK106" s="226"/>
      <c r="BL106" s="226"/>
      <c r="BM106" s="226"/>
      <c r="BN106" s="226"/>
      <c r="BO106" s="226"/>
      <c r="BP106" s="226"/>
      <c r="BQ106" s="226"/>
      <c r="BR106" s="226"/>
    </row>
    <row r="107" spans="1:70" ht="11.25" customHeight="1">
      <c r="A107" s="226"/>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c r="BA107" s="226"/>
      <c r="BB107" s="226"/>
      <c r="BC107" s="226"/>
      <c r="BD107" s="226"/>
      <c r="BE107" s="226"/>
      <c r="BF107" s="226"/>
      <c r="BG107" s="226"/>
      <c r="BH107" s="226"/>
      <c r="BI107" s="226"/>
      <c r="BJ107" s="226"/>
      <c r="BK107" s="226"/>
      <c r="BL107" s="226"/>
      <c r="BM107" s="226"/>
      <c r="BN107" s="226"/>
      <c r="BO107" s="226"/>
      <c r="BP107" s="226"/>
      <c r="BQ107" s="226"/>
      <c r="BR107" s="226"/>
    </row>
    <row r="108" spans="1:70" ht="11.25" customHeight="1">
      <c r="A108" s="22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c r="BM108" s="226"/>
      <c r="BN108" s="226"/>
      <c r="BO108" s="226"/>
      <c r="BP108" s="226"/>
      <c r="BQ108" s="226"/>
      <c r="BR108" s="226"/>
    </row>
    <row r="109" spans="1:70" ht="11.25" customHeight="1">
      <c r="A109" s="226"/>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c r="BE109" s="226"/>
      <c r="BF109" s="226"/>
      <c r="BG109" s="226"/>
      <c r="BH109" s="226"/>
      <c r="BI109" s="226"/>
      <c r="BJ109" s="226"/>
      <c r="BK109" s="226"/>
      <c r="BL109" s="226"/>
      <c r="BM109" s="226"/>
      <c r="BN109" s="226"/>
      <c r="BO109" s="226"/>
      <c r="BP109" s="226"/>
      <c r="BQ109" s="226"/>
      <c r="BR109" s="226"/>
    </row>
    <row r="110" spans="1:70" ht="11.25" customHeight="1">
      <c r="A110" s="22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226"/>
      <c r="BL110" s="226"/>
      <c r="BM110" s="226"/>
      <c r="BN110" s="226"/>
      <c r="BO110" s="226"/>
      <c r="BP110" s="226"/>
      <c r="BQ110" s="226"/>
      <c r="BR110" s="226"/>
    </row>
    <row r="111" spans="1:70" ht="11.25" customHeight="1">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226"/>
      <c r="AX111" s="226"/>
      <c r="AY111" s="226"/>
      <c r="AZ111" s="226"/>
      <c r="BA111" s="226"/>
      <c r="BB111" s="226"/>
      <c r="BC111" s="226"/>
      <c r="BD111" s="226"/>
      <c r="BE111" s="226"/>
      <c r="BF111" s="226"/>
      <c r="BG111" s="226"/>
      <c r="BH111" s="226"/>
      <c r="BI111" s="226"/>
      <c r="BJ111" s="226"/>
      <c r="BK111" s="226"/>
      <c r="BL111" s="226"/>
      <c r="BM111" s="226"/>
      <c r="BN111" s="226"/>
      <c r="BO111" s="226"/>
      <c r="BP111" s="226"/>
      <c r="BQ111" s="226"/>
      <c r="BR111" s="226"/>
    </row>
    <row r="112" spans="1:70" ht="11.25" customHeight="1">
      <c r="A112" s="226"/>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226"/>
      <c r="AL112" s="226"/>
      <c r="AM112" s="226"/>
      <c r="AN112" s="226"/>
      <c r="AO112" s="226"/>
      <c r="AP112" s="226"/>
      <c r="AQ112" s="226"/>
      <c r="AR112" s="226"/>
      <c r="AS112" s="226"/>
      <c r="AT112" s="226"/>
      <c r="AU112" s="226"/>
      <c r="AV112" s="226"/>
      <c r="AW112" s="226"/>
      <c r="AX112" s="226"/>
      <c r="AY112" s="226"/>
      <c r="AZ112" s="226"/>
      <c r="BA112" s="226"/>
      <c r="BB112" s="226"/>
      <c r="BC112" s="226"/>
      <c r="BD112" s="226"/>
      <c r="BE112" s="226"/>
      <c r="BF112" s="226"/>
      <c r="BG112" s="226"/>
      <c r="BH112" s="226"/>
      <c r="BI112" s="226"/>
      <c r="BJ112" s="226"/>
      <c r="BK112" s="226"/>
      <c r="BL112" s="226"/>
      <c r="BM112" s="226"/>
      <c r="BN112" s="226"/>
      <c r="BO112" s="226"/>
      <c r="BP112" s="226"/>
      <c r="BQ112" s="226"/>
      <c r="BR112" s="226"/>
    </row>
    <row r="113" spans="1:70" ht="11.25" customHeight="1">
      <c r="A113" s="226"/>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26"/>
      <c r="AS113" s="226"/>
      <c r="AT113" s="226"/>
      <c r="AU113" s="226"/>
      <c r="AV113" s="226"/>
      <c r="AW113" s="226"/>
      <c r="AX113" s="226"/>
      <c r="AY113" s="226"/>
      <c r="AZ113" s="226"/>
      <c r="BA113" s="226"/>
      <c r="BB113" s="226"/>
      <c r="BC113" s="226"/>
      <c r="BD113" s="226"/>
      <c r="BE113" s="226"/>
      <c r="BF113" s="226"/>
      <c r="BG113" s="226"/>
      <c r="BH113" s="226"/>
      <c r="BI113" s="226"/>
      <c r="BJ113" s="226"/>
      <c r="BK113" s="226"/>
      <c r="BL113" s="226"/>
      <c r="BM113" s="226"/>
      <c r="BN113" s="226"/>
      <c r="BO113" s="226"/>
      <c r="BP113" s="226"/>
      <c r="BQ113" s="226"/>
      <c r="BR113" s="226"/>
    </row>
    <row r="114" spans="1:70" ht="11.25" customHeight="1">
      <c r="A114" s="226"/>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c r="AO114" s="226"/>
      <c r="AP114" s="226"/>
      <c r="AQ114" s="226"/>
      <c r="AR114" s="226"/>
      <c r="AS114" s="226"/>
      <c r="AT114" s="226"/>
      <c r="AU114" s="226"/>
      <c r="AV114" s="226"/>
      <c r="AW114" s="226"/>
      <c r="AX114" s="226"/>
      <c r="AY114" s="226"/>
      <c r="AZ114" s="226"/>
      <c r="BA114" s="226"/>
      <c r="BB114" s="226"/>
      <c r="BC114" s="226"/>
      <c r="BD114" s="226"/>
      <c r="BE114" s="226"/>
      <c r="BF114" s="226"/>
      <c r="BG114" s="226"/>
      <c r="BH114" s="226"/>
      <c r="BI114" s="226"/>
      <c r="BJ114" s="226"/>
      <c r="BK114" s="226"/>
      <c r="BL114" s="226"/>
      <c r="BM114" s="226"/>
      <c r="BN114" s="226"/>
      <c r="BO114" s="226"/>
      <c r="BP114" s="226"/>
      <c r="BQ114" s="226"/>
      <c r="BR114" s="226"/>
    </row>
    <row r="115" spans="1:70" ht="11.25" customHeight="1">
      <c r="A115" s="226"/>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c r="AT115" s="226"/>
      <c r="AU115" s="226"/>
      <c r="AV115" s="226"/>
      <c r="AW115" s="226"/>
      <c r="AX115" s="226"/>
      <c r="AY115" s="226"/>
      <c r="AZ115" s="226"/>
      <c r="BA115" s="226"/>
      <c r="BB115" s="226"/>
      <c r="BC115" s="226"/>
      <c r="BD115" s="226"/>
      <c r="BE115" s="226"/>
      <c r="BF115" s="226"/>
      <c r="BG115" s="226"/>
      <c r="BH115" s="226"/>
      <c r="BI115" s="226"/>
      <c r="BJ115" s="226"/>
      <c r="BK115" s="226"/>
      <c r="BL115" s="226"/>
      <c r="BM115" s="226"/>
      <c r="BN115" s="226"/>
      <c r="BO115" s="226"/>
      <c r="BP115" s="226"/>
      <c r="BQ115" s="226"/>
      <c r="BR115" s="226"/>
    </row>
    <row r="116" spans="1:70" ht="11.25" customHeight="1">
      <c r="A116" s="226"/>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c r="BF116" s="226"/>
      <c r="BG116" s="226"/>
      <c r="BH116" s="226"/>
      <c r="BI116" s="226"/>
      <c r="BJ116" s="226"/>
      <c r="BK116" s="226"/>
      <c r="BL116" s="226"/>
      <c r="BM116" s="226"/>
      <c r="BN116" s="226"/>
      <c r="BO116" s="226"/>
      <c r="BP116" s="226"/>
      <c r="BQ116" s="226"/>
      <c r="BR116" s="226"/>
    </row>
    <row r="117" spans="1:70" ht="11.25" customHeight="1">
      <c r="A117" s="226"/>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c r="AT117" s="226"/>
      <c r="AU117" s="226"/>
      <c r="AV117" s="226"/>
      <c r="AW117" s="226"/>
      <c r="AX117" s="226"/>
      <c r="AY117" s="226"/>
      <c r="AZ117" s="226"/>
      <c r="BA117" s="226"/>
      <c r="BB117" s="226"/>
      <c r="BC117" s="226"/>
      <c r="BD117" s="226"/>
      <c r="BE117" s="226"/>
      <c r="BF117" s="226"/>
      <c r="BG117" s="226"/>
      <c r="BH117" s="226"/>
      <c r="BI117" s="226"/>
      <c r="BJ117" s="226"/>
      <c r="BK117" s="226"/>
      <c r="BL117" s="226"/>
      <c r="BM117" s="226"/>
      <c r="BN117" s="226"/>
      <c r="BO117" s="226"/>
      <c r="BP117" s="226"/>
      <c r="BQ117" s="226"/>
      <c r="BR117" s="226"/>
    </row>
    <row r="118" spans="1:70" ht="11.25" customHeight="1">
      <c r="A118" s="226"/>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c r="AG118" s="226"/>
      <c r="AH118" s="226"/>
      <c r="AI118" s="226"/>
      <c r="AJ118" s="226"/>
      <c r="AK118" s="226"/>
      <c r="AL118" s="226"/>
      <c r="AM118" s="226"/>
      <c r="AN118" s="226"/>
      <c r="AO118" s="226"/>
      <c r="AP118" s="226"/>
      <c r="AQ118" s="226"/>
      <c r="AR118" s="226"/>
      <c r="AS118" s="226"/>
      <c r="AT118" s="226"/>
      <c r="AU118" s="226"/>
      <c r="AV118" s="226"/>
      <c r="AW118" s="226"/>
      <c r="AX118" s="226"/>
      <c r="AY118" s="226"/>
      <c r="AZ118" s="226"/>
      <c r="BA118" s="226"/>
      <c r="BB118" s="226"/>
      <c r="BC118" s="226"/>
      <c r="BD118" s="226"/>
      <c r="BE118" s="226"/>
      <c r="BF118" s="226"/>
      <c r="BG118" s="226"/>
      <c r="BH118" s="226"/>
      <c r="BI118" s="226"/>
      <c r="BJ118" s="226"/>
      <c r="BK118" s="226"/>
      <c r="BL118" s="226"/>
      <c r="BM118" s="226"/>
      <c r="BN118" s="226"/>
      <c r="BO118" s="226"/>
      <c r="BP118" s="226"/>
      <c r="BQ118" s="226"/>
      <c r="BR118" s="226"/>
    </row>
    <row r="119" spans="1:70" ht="11.25" customHeight="1">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c r="AG119" s="226"/>
      <c r="AH119" s="226"/>
      <c r="AI119" s="226"/>
      <c r="AJ119" s="226"/>
      <c r="AK119" s="226"/>
      <c r="AL119" s="226"/>
      <c r="AM119" s="226"/>
      <c r="AN119" s="226"/>
      <c r="AO119" s="226"/>
      <c r="AP119" s="226"/>
      <c r="AQ119" s="226"/>
      <c r="AR119" s="226"/>
      <c r="AS119" s="226"/>
      <c r="AT119" s="226"/>
      <c r="AU119" s="226"/>
      <c r="AV119" s="226"/>
      <c r="AW119" s="226"/>
      <c r="AX119" s="226"/>
      <c r="AY119" s="226"/>
      <c r="AZ119" s="226"/>
      <c r="BA119" s="226"/>
      <c r="BB119" s="226"/>
      <c r="BC119" s="226"/>
      <c r="BD119" s="226"/>
      <c r="BE119" s="226"/>
      <c r="BF119" s="226"/>
      <c r="BG119" s="226"/>
      <c r="BH119" s="226"/>
      <c r="BI119" s="226"/>
      <c r="BJ119" s="226"/>
      <c r="BK119" s="226"/>
      <c r="BL119" s="226"/>
      <c r="BM119" s="226"/>
      <c r="BN119" s="226"/>
      <c r="BO119" s="226"/>
      <c r="BP119" s="226"/>
      <c r="BQ119" s="226"/>
      <c r="BR119" s="226"/>
    </row>
    <row r="120" spans="1:70" ht="11.25" customHeight="1">
      <c r="A120" s="226"/>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c r="AB120" s="226"/>
      <c r="AC120" s="226"/>
      <c r="AD120" s="226"/>
      <c r="AE120" s="226"/>
      <c r="AF120" s="226"/>
      <c r="AG120" s="226"/>
      <c r="AH120" s="226"/>
      <c r="AI120" s="226"/>
      <c r="AJ120" s="226"/>
      <c r="AK120" s="226"/>
      <c r="AL120" s="226"/>
      <c r="AM120" s="226"/>
      <c r="AN120" s="226"/>
      <c r="AO120" s="226"/>
      <c r="AP120" s="226"/>
      <c r="AQ120" s="226"/>
      <c r="AR120" s="226"/>
      <c r="AS120" s="226"/>
      <c r="AT120" s="226"/>
      <c r="AU120" s="226"/>
      <c r="AV120" s="226"/>
      <c r="AW120" s="226"/>
      <c r="AX120" s="226"/>
      <c r="AY120" s="226"/>
      <c r="AZ120" s="226"/>
      <c r="BA120" s="226"/>
      <c r="BB120" s="226"/>
      <c r="BC120" s="226"/>
      <c r="BD120" s="226"/>
      <c r="BE120" s="226"/>
      <c r="BF120" s="226"/>
      <c r="BG120" s="226"/>
      <c r="BH120" s="226"/>
      <c r="BI120" s="226"/>
      <c r="BJ120" s="226"/>
      <c r="BK120" s="226"/>
      <c r="BL120" s="226"/>
      <c r="BM120" s="226"/>
      <c r="BN120" s="226"/>
      <c r="BO120" s="226"/>
      <c r="BP120" s="226"/>
      <c r="BQ120" s="226"/>
      <c r="BR120" s="226"/>
    </row>
    <row r="121" spans="1:70" ht="11.25" customHeight="1">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c r="BA121" s="226"/>
      <c r="BB121" s="226"/>
      <c r="BC121" s="226"/>
      <c r="BD121" s="226"/>
      <c r="BE121" s="226"/>
      <c r="BF121" s="226"/>
      <c r="BG121" s="226"/>
      <c r="BH121" s="226"/>
      <c r="BI121" s="226"/>
      <c r="BJ121" s="226"/>
      <c r="BK121" s="226"/>
      <c r="BL121" s="226"/>
      <c r="BM121" s="226"/>
      <c r="BN121" s="226"/>
      <c r="BO121" s="226"/>
      <c r="BP121" s="226"/>
      <c r="BQ121" s="226"/>
      <c r="BR121" s="226"/>
    </row>
    <row r="122" spans="1:70" ht="11.25" customHeight="1">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c r="AG122" s="226"/>
      <c r="AH122" s="226"/>
      <c r="AI122" s="226"/>
      <c r="AJ122" s="226"/>
      <c r="AK122" s="226"/>
      <c r="AL122" s="226"/>
      <c r="AM122" s="226"/>
      <c r="AN122" s="226"/>
      <c r="AO122" s="226"/>
      <c r="AP122" s="226"/>
      <c r="AQ122" s="226"/>
      <c r="AR122" s="226"/>
      <c r="AS122" s="226"/>
      <c r="AT122" s="226"/>
      <c r="AU122" s="226"/>
      <c r="AV122" s="226"/>
      <c r="AW122" s="226"/>
      <c r="AX122" s="226"/>
      <c r="AY122" s="226"/>
      <c r="AZ122" s="226"/>
      <c r="BA122" s="226"/>
      <c r="BB122" s="226"/>
      <c r="BC122" s="226"/>
      <c r="BD122" s="226"/>
      <c r="BE122" s="226"/>
      <c r="BF122" s="226"/>
      <c r="BG122" s="226"/>
      <c r="BH122" s="226"/>
      <c r="BI122" s="226"/>
      <c r="BJ122" s="226"/>
      <c r="BK122" s="226"/>
      <c r="BL122" s="226"/>
      <c r="BM122" s="226"/>
      <c r="BN122" s="226"/>
      <c r="BO122" s="226"/>
      <c r="BP122" s="226"/>
      <c r="BQ122" s="226"/>
      <c r="BR122" s="226"/>
    </row>
    <row r="123" spans="1:70" ht="11.25" customHeight="1">
      <c r="A123" s="226"/>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c r="AG123" s="226"/>
      <c r="AH123" s="226"/>
      <c r="AI123" s="226"/>
      <c r="AJ123" s="226"/>
      <c r="AK123" s="226"/>
      <c r="AL123" s="226"/>
      <c r="AM123" s="226"/>
      <c r="AN123" s="226"/>
      <c r="AO123" s="226"/>
      <c r="AP123" s="226"/>
      <c r="AQ123" s="226"/>
      <c r="AR123" s="226"/>
      <c r="AS123" s="226"/>
      <c r="AT123" s="226"/>
      <c r="AU123" s="226"/>
      <c r="AV123" s="226"/>
      <c r="AW123" s="226"/>
      <c r="AX123" s="226"/>
      <c r="AY123" s="226"/>
      <c r="AZ123" s="226"/>
      <c r="BA123" s="226"/>
      <c r="BB123" s="226"/>
      <c r="BC123" s="226"/>
      <c r="BD123" s="226"/>
      <c r="BE123" s="226"/>
      <c r="BF123" s="226"/>
      <c r="BG123" s="226"/>
      <c r="BH123" s="226"/>
      <c r="BI123" s="226"/>
      <c r="BJ123" s="226"/>
      <c r="BK123" s="226"/>
      <c r="BL123" s="226"/>
      <c r="BM123" s="226"/>
      <c r="BN123" s="226"/>
      <c r="BO123" s="226"/>
      <c r="BP123" s="226"/>
      <c r="BQ123" s="226"/>
      <c r="BR123" s="226"/>
    </row>
    <row r="124" spans="1:70" ht="11.25" customHeight="1">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c r="AG124" s="226"/>
      <c r="AH124" s="226"/>
      <c r="AI124" s="226"/>
      <c r="AJ124" s="226"/>
      <c r="AK124" s="226"/>
      <c r="AL124" s="226"/>
      <c r="AM124" s="226"/>
      <c r="AN124" s="226"/>
      <c r="AO124" s="226"/>
      <c r="AP124" s="226"/>
      <c r="AQ124" s="226"/>
      <c r="AR124" s="226"/>
      <c r="AS124" s="226"/>
      <c r="AT124" s="226"/>
      <c r="AU124" s="226"/>
      <c r="AV124" s="226"/>
      <c r="AW124" s="226"/>
      <c r="AX124" s="226"/>
      <c r="AY124" s="226"/>
      <c r="AZ124" s="226"/>
      <c r="BA124" s="226"/>
      <c r="BB124" s="226"/>
      <c r="BC124" s="226"/>
      <c r="BD124" s="226"/>
      <c r="BE124" s="226"/>
      <c r="BF124" s="226"/>
      <c r="BG124" s="226"/>
      <c r="BH124" s="226"/>
      <c r="BI124" s="226"/>
      <c r="BJ124" s="226"/>
      <c r="BK124" s="226"/>
      <c r="BL124" s="226"/>
      <c r="BM124" s="226"/>
      <c r="BN124" s="226"/>
      <c r="BO124" s="226"/>
      <c r="BP124" s="226"/>
      <c r="BQ124" s="226"/>
      <c r="BR124" s="226"/>
    </row>
    <row r="125" spans="1:70" ht="11.25" customHeight="1">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c r="BK125" s="226"/>
      <c r="BL125" s="226"/>
      <c r="BM125" s="226"/>
      <c r="BN125" s="226"/>
      <c r="BO125" s="226"/>
      <c r="BP125" s="226"/>
      <c r="BQ125" s="226"/>
      <c r="BR125" s="226"/>
    </row>
    <row r="126" spans="1:70" ht="11.25" customHeight="1">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226"/>
      <c r="BL126" s="226"/>
      <c r="BM126" s="226"/>
      <c r="BN126" s="226"/>
      <c r="BO126" s="226"/>
      <c r="BP126" s="226"/>
      <c r="BQ126" s="226"/>
      <c r="BR126" s="226"/>
    </row>
    <row r="127" spans="1:70" ht="11.25" customHeight="1">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226"/>
      <c r="BL127" s="226"/>
      <c r="BM127" s="226"/>
      <c r="BN127" s="226"/>
      <c r="BO127" s="226"/>
      <c r="BP127" s="226"/>
      <c r="BQ127" s="226"/>
      <c r="BR127" s="226"/>
    </row>
    <row r="128" spans="1:70" ht="11.25" customHeight="1">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c r="BK128" s="226"/>
      <c r="BL128" s="226"/>
      <c r="BM128" s="226"/>
      <c r="BN128" s="226"/>
      <c r="BO128" s="226"/>
      <c r="BP128" s="226"/>
      <c r="BQ128" s="226"/>
      <c r="BR128" s="226"/>
    </row>
    <row r="129" spans="1:70" ht="11.25" customHeight="1">
      <c r="A129" s="22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6"/>
      <c r="BD129" s="226"/>
      <c r="BE129" s="226"/>
      <c r="BF129" s="226"/>
      <c r="BG129" s="226"/>
      <c r="BH129" s="226"/>
      <c r="BI129" s="226"/>
      <c r="BJ129" s="226"/>
      <c r="BK129" s="226"/>
      <c r="BL129" s="226"/>
      <c r="BM129" s="226"/>
      <c r="BN129" s="226"/>
      <c r="BO129" s="226"/>
      <c r="BP129" s="226"/>
      <c r="BQ129" s="226"/>
      <c r="BR129" s="226"/>
    </row>
    <row r="130" spans="1:70" ht="11.25" customHeight="1">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c r="AG130" s="226"/>
      <c r="AH130" s="226"/>
      <c r="AI130" s="226"/>
      <c r="AJ130" s="226"/>
      <c r="AK130" s="226"/>
      <c r="AL130" s="226"/>
      <c r="AM130" s="226"/>
      <c r="AN130" s="226"/>
      <c r="AO130" s="226"/>
      <c r="AP130" s="226"/>
      <c r="AQ130" s="226"/>
      <c r="AR130" s="226"/>
      <c r="AS130" s="226"/>
      <c r="AT130" s="226"/>
      <c r="AU130" s="226"/>
      <c r="AV130" s="226"/>
      <c r="AW130" s="226"/>
      <c r="AX130" s="226"/>
      <c r="AY130" s="226"/>
      <c r="AZ130" s="226"/>
      <c r="BA130" s="226"/>
      <c r="BB130" s="226"/>
      <c r="BC130" s="226"/>
      <c r="BD130" s="226"/>
      <c r="BE130" s="226"/>
      <c r="BF130" s="226"/>
      <c r="BG130" s="226"/>
      <c r="BH130" s="226"/>
      <c r="BI130" s="226"/>
      <c r="BJ130" s="226"/>
      <c r="BK130" s="226"/>
      <c r="BL130" s="226"/>
      <c r="BM130" s="226"/>
      <c r="BN130" s="226"/>
      <c r="BO130" s="226"/>
      <c r="BP130" s="226"/>
      <c r="BQ130" s="226"/>
      <c r="BR130" s="226"/>
    </row>
    <row r="131" spans="1:70" ht="11.25" customHeight="1">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226"/>
      <c r="AO131" s="226"/>
      <c r="AP131" s="226"/>
      <c r="AQ131" s="226"/>
      <c r="AR131" s="226"/>
      <c r="AS131" s="226"/>
      <c r="AT131" s="226"/>
      <c r="AU131" s="226"/>
      <c r="AV131" s="226"/>
      <c r="AW131" s="226"/>
      <c r="AX131" s="226"/>
      <c r="AY131" s="226"/>
      <c r="AZ131" s="226"/>
      <c r="BA131" s="226"/>
      <c r="BB131" s="226"/>
      <c r="BC131" s="226"/>
      <c r="BD131" s="226"/>
      <c r="BE131" s="226"/>
      <c r="BF131" s="226"/>
      <c r="BG131" s="226"/>
      <c r="BH131" s="226"/>
      <c r="BI131" s="226"/>
      <c r="BJ131" s="226"/>
      <c r="BK131" s="226"/>
      <c r="BL131" s="226"/>
      <c r="BM131" s="226"/>
      <c r="BN131" s="226"/>
      <c r="BO131" s="226"/>
      <c r="BP131" s="226"/>
      <c r="BQ131" s="226"/>
      <c r="BR131" s="226"/>
    </row>
    <row r="132" spans="1:70" ht="11.25" customHeight="1">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226"/>
      <c r="AO132" s="226"/>
      <c r="AP132" s="226"/>
      <c r="AQ132" s="226"/>
      <c r="AR132" s="226"/>
      <c r="AS132" s="226"/>
      <c r="AT132" s="226"/>
      <c r="AU132" s="226"/>
      <c r="AV132" s="226"/>
      <c r="AW132" s="226"/>
      <c r="AX132" s="226"/>
      <c r="AY132" s="226"/>
      <c r="AZ132" s="226"/>
      <c r="BA132" s="226"/>
      <c r="BB132" s="226"/>
      <c r="BC132" s="226"/>
      <c r="BD132" s="226"/>
      <c r="BE132" s="226"/>
      <c r="BF132" s="226"/>
      <c r="BG132" s="226"/>
      <c r="BH132" s="226"/>
      <c r="BI132" s="226"/>
      <c r="BJ132" s="226"/>
      <c r="BK132" s="226"/>
      <c r="BL132" s="226"/>
      <c r="BM132" s="226"/>
      <c r="BN132" s="226"/>
      <c r="BO132" s="226"/>
      <c r="BP132" s="226"/>
      <c r="BQ132" s="226"/>
      <c r="BR132" s="226"/>
    </row>
    <row r="133" spans="1:70" ht="11.25" customHeight="1">
      <c r="A133" s="226"/>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c r="BE133" s="226"/>
      <c r="BF133" s="226"/>
      <c r="BG133" s="226"/>
      <c r="BH133" s="226"/>
      <c r="BI133" s="226"/>
      <c r="BJ133" s="226"/>
      <c r="BK133" s="226"/>
      <c r="BL133" s="226"/>
      <c r="BM133" s="226"/>
      <c r="BN133" s="226"/>
      <c r="BO133" s="226"/>
      <c r="BP133" s="226"/>
      <c r="BQ133" s="226"/>
      <c r="BR133" s="226"/>
    </row>
    <row r="134" spans="1:70" ht="11.25" customHeight="1">
      <c r="A134" s="22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c r="BA134" s="226"/>
      <c r="BB134" s="226"/>
      <c r="BC134" s="226"/>
      <c r="BD134" s="226"/>
      <c r="BE134" s="226"/>
      <c r="BF134" s="226"/>
      <c r="BG134" s="226"/>
      <c r="BH134" s="226"/>
      <c r="BI134" s="226"/>
      <c r="BJ134" s="226"/>
      <c r="BK134" s="226"/>
      <c r="BL134" s="226"/>
      <c r="BM134" s="226"/>
      <c r="BN134" s="226"/>
      <c r="BO134" s="226"/>
      <c r="BP134" s="226"/>
      <c r="BQ134" s="226"/>
      <c r="BR134" s="226"/>
    </row>
    <row r="135" spans="1:70" ht="11.25" customHeight="1">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6"/>
      <c r="AE135" s="226"/>
      <c r="AF135" s="226"/>
      <c r="AG135" s="226"/>
      <c r="AH135" s="226"/>
      <c r="AI135" s="226"/>
      <c r="AJ135" s="226"/>
      <c r="AK135" s="226"/>
      <c r="AL135" s="226"/>
      <c r="AM135" s="226"/>
      <c r="AN135" s="226"/>
      <c r="AO135" s="226"/>
      <c r="AP135" s="226"/>
      <c r="AQ135" s="226"/>
      <c r="AR135" s="226"/>
      <c r="AS135" s="226"/>
      <c r="AT135" s="226"/>
      <c r="AU135" s="226"/>
      <c r="AV135" s="226"/>
      <c r="AW135" s="226"/>
      <c r="AX135" s="226"/>
      <c r="AY135" s="226"/>
      <c r="AZ135" s="226"/>
      <c r="BA135" s="226"/>
      <c r="BB135" s="226"/>
      <c r="BC135" s="226"/>
      <c r="BD135" s="226"/>
      <c r="BE135" s="226"/>
      <c r="BF135" s="226"/>
      <c r="BG135" s="226"/>
      <c r="BH135" s="226"/>
      <c r="BI135" s="226"/>
      <c r="BJ135" s="226"/>
      <c r="BK135" s="226"/>
      <c r="BL135" s="226"/>
      <c r="BM135" s="226"/>
      <c r="BN135" s="226"/>
      <c r="BO135" s="226"/>
      <c r="BP135" s="226"/>
      <c r="BQ135" s="226"/>
      <c r="BR135" s="226"/>
    </row>
    <row r="136" spans="1:70" ht="11.25" customHeight="1">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c r="BI136" s="226"/>
      <c r="BJ136" s="226"/>
      <c r="BK136" s="226"/>
      <c r="BL136" s="226"/>
      <c r="BM136" s="226"/>
      <c r="BN136" s="226"/>
      <c r="BO136" s="226"/>
      <c r="BP136" s="226"/>
      <c r="BQ136" s="226"/>
      <c r="BR136" s="226"/>
    </row>
    <row r="137" spans="1:70" ht="11.25" customHeight="1">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26"/>
      <c r="BK137" s="226"/>
      <c r="BL137" s="226"/>
      <c r="BM137" s="226"/>
      <c r="BN137" s="226"/>
      <c r="BO137" s="226"/>
      <c r="BP137" s="226"/>
      <c r="BQ137" s="226"/>
      <c r="BR137" s="226"/>
    </row>
    <row r="138" spans="1:70" ht="11.25" customHeight="1">
      <c r="A138" s="226"/>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c r="BM138" s="226"/>
      <c r="BN138" s="226"/>
      <c r="BO138" s="226"/>
      <c r="BP138" s="226"/>
      <c r="BQ138" s="226"/>
      <c r="BR138" s="226"/>
    </row>
    <row r="139" spans="1:70" ht="11.25" customHeight="1">
      <c r="A139" s="22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c r="BF139" s="226"/>
      <c r="BG139" s="226"/>
      <c r="BH139" s="226"/>
      <c r="BI139" s="226"/>
      <c r="BJ139" s="226"/>
      <c r="BK139" s="226"/>
      <c r="BL139" s="226"/>
      <c r="BM139" s="226"/>
      <c r="BN139" s="226"/>
      <c r="BO139" s="226"/>
      <c r="BP139" s="226"/>
      <c r="BQ139" s="226"/>
      <c r="BR139" s="226"/>
    </row>
    <row r="140" spans="1:70" ht="11.25" customHeight="1">
      <c r="A140" s="226"/>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26"/>
      <c r="BL140" s="226"/>
      <c r="BM140" s="226"/>
      <c r="BN140" s="226"/>
      <c r="BO140" s="226"/>
      <c r="BP140" s="226"/>
      <c r="BQ140" s="226"/>
      <c r="BR140" s="226"/>
    </row>
    <row r="141" spans="1:70" ht="11.25" customHeight="1">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row>
    <row r="142" spans="1:70" ht="11.25" customHeight="1">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row>
    <row r="143" spans="1:70" ht="11.25" customHeight="1">
      <c r="A143" s="226"/>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c r="AA143" s="226"/>
      <c r="AB143" s="226"/>
      <c r="AC143" s="226"/>
      <c r="AD143" s="226"/>
      <c r="AE143" s="226"/>
      <c r="AF143" s="226"/>
      <c r="AG143" s="226"/>
      <c r="AH143" s="226"/>
      <c r="AI143" s="226"/>
      <c r="AJ143" s="226"/>
      <c r="AK143" s="226"/>
      <c r="AL143" s="226"/>
      <c r="AM143" s="226"/>
      <c r="AN143" s="226"/>
      <c r="AO143" s="226"/>
      <c r="AP143" s="226"/>
      <c r="AQ143" s="226"/>
      <c r="AR143" s="226"/>
      <c r="AS143" s="226"/>
      <c r="AT143" s="226"/>
      <c r="AU143" s="226"/>
      <c r="AV143" s="226"/>
      <c r="AW143" s="226"/>
      <c r="AX143" s="226"/>
      <c r="AY143" s="226"/>
      <c r="AZ143" s="226"/>
      <c r="BA143" s="226"/>
      <c r="BB143" s="226"/>
      <c r="BC143" s="226"/>
      <c r="BD143" s="226"/>
      <c r="BE143" s="226"/>
      <c r="BF143" s="226"/>
      <c r="BG143" s="226"/>
      <c r="BH143" s="226"/>
      <c r="BI143" s="226"/>
      <c r="BJ143" s="226"/>
      <c r="BK143" s="226"/>
      <c r="BL143" s="226"/>
      <c r="BM143" s="226"/>
      <c r="BN143" s="226"/>
      <c r="BO143" s="226"/>
      <c r="BP143" s="226"/>
      <c r="BQ143" s="226"/>
      <c r="BR143" s="226"/>
    </row>
    <row r="144" spans="1:70" ht="11.25" customHeight="1">
      <c r="A144" s="226"/>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c r="AA144" s="226"/>
      <c r="AB144" s="226"/>
      <c r="AC144" s="226"/>
      <c r="AD144" s="226"/>
      <c r="AE144" s="226"/>
      <c r="AF144" s="226"/>
      <c r="AG144" s="226"/>
      <c r="AH144" s="226"/>
      <c r="AI144" s="226"/>
      <c r="AJ144" s="226"/>
      <c r="AK144" s="226"/>
      <c r="AL144" s="226"/>
      <c r="AM144" s="226"/>
      <c r="AN144" s="226"/>
      <c r="AO144" s="226"/>
      <c r="AP144" s="226"/>
      <c r="AQ144" s="226"/>
      <c r="AR144" s="226"/>
      <c r="AS144" s="226"/>
      <c r="AT144" s="226"/>
      <c r="AU144" s="226"/>
      <c r="AV144" s="226"/>
      <c r="AW144" s="226"/>
      <c r="AX144" s="226"/>
      <c r="AY144" s="226"/>
      <c r="AZ144" s="226"/>
      <c r="BA144" s="226"/>
      <c r="BB144" s="226"/>
      <c r="BC144" s="226"/>
      <c r="BD144" s="226"/>
      <c r="BE144" s="226"/>
      <c r="BF144" s="226"/>
      <c r="BG144" s="226"/>
      <c r="BH144" s="226"/>
      <c r="BI144" s="226"/>
      <c r="BJ144" s="226"/>
      <c r="BK144" s="226"/>
      <c r="BL144" s="226"/>
      <c r="BM144" s="226"/>
      <c r="BN144" s="226"/>
      <c r="BO144" s="226"/>
      <c r="BP144" s="226"/>
      <c r="BQ144" s="226"/>
      <c r="BR144" s="226"/>
    </row>
    <row r="145" spans="1:70" ht="11.25" customHeight="1">
      <c r="A145" s="226"/>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6"/>
      <c r="AB145" s="226"/>
      <c r="AC145" s="226"/>
      <c r="AD145" s="226"/>
      <c r="AE145" s="226"/>
      <c r="AF145" s="226"/>
      <c r="AG145" s="226"/>
      <c r="AH145" s="226"/>
      <c r="AI145" s="226"/>
      <c r="AJ145" s="226"/>
      <c r="AK145" s="226"/>
      <c r="AL145" s="226"/>
      <c r="AM145" s="226"/>
      <c r="AN145" s="226"/>
      <c r="AO145" s="226"/>
      <c r="AP145" s="226"/>
      <c r="AQ145" s="226"/>
      <c r="AR145" s="226"/>
      <c r="AS145" s="226"/>
      <c r="AT145" s="226"/>
      <c r="AU145" s="226"/>
      <c r="AV145" s="226"/>
      <c r="AW145" s="226"/>
      <c r="AX145" s="226"/>
      <c r="AY145" s="226"/>
      <c r="AZ145" s="226"/>
      <c r="BA145" s="226"/>
      <c r="BB145" s="226"/>
      <c r="BC145" s="226"/>
      <c r="BD145" s="226"/>
      <c r="BE145" s="226"/>
      <c r="BF145" s="226"/>
      <c r="BG145" s="226"/>
      <c r="BH145" s="226"/>
      <c r="BI145" s="226"/>
      <c r="BJ145" s="226"/>
      <c r="BK145" s="226"/>
      <c r="BL145" s="226"/>
      <c r="BM145" s="226"/>
      <c r="BN145" s="226"/>
      <c r="BO145" s="226"/>
      <c r="BP145" s="226"/>
      <c r="BQ145" s="226"/>
      <c r="BR145" s="226"/>
    </row>
    <row r="146" spans="1:70" ht="11.25" customHeight="1">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6"/>
      <c r="AH146" s="226"/>
      <c r="AI146" s="226"/>
      <c r="AJ146" s="226"/>
      <c r="AK146" s="226"/>
      <c r="AL146" s="226"/>
      <c r="AM146" s="226"/>
      <c r="AN146" s="226"/>
      <c r="AO146" s="226"/>
      <c r="AP146" s="226"/>
      <c r="AQ146" s="226"/>
      <c r="AR146" s="226"/>
      <c r="AS146" s="226"/>
      <c r="AT146" s="226"/>
      <c r="AU146" s="226"/>
      <c r="AV146" s="226"/>
      <c r="AW146" s="226"/>
      <c r="AX146" s="226"/>
      <c r="AY146" s="226"/>
      <c r="AZ146" s="226"/>
      <c r="BA146" s="226"/>
      <c r="BB146" s="226"/>
      <c r="BC146" s="226"/>
      <c r="BD146" s="226"/>
      <c r="BE146" s="226"/>
      <c r="BF146" s="226"/>
      <c r="BG146" s="226"/>
      <c r="BH146" s="226"/>
      <c r="BI146" s="226"/>
      <c r="BJ146" s="226"/>
      <c r="BK146" s="226"/>
      <c r="BL146" s="226"/>
      <c r="BM146" s="226"/>
      <c r="BN146" s="226"/>
      <c r="BO146" s="226"/>
      <c r="BP146" s="226"/>
      <c r="BQ146" s="226"/>
      <c r="BR146" s="226"/>
    </row>
    <row r="147" spans="1:70" ht="11.25" customHeight="1">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c r="BA147" s="226"/>
      <c r="BB147" s="226"/>
      <c r="BC147" s="226"/>
      <c r="BD147" s="226"/>
      <c r="BE147" s="226"/>
      <c r="BF147" s="226"/>
      <c r="BG147" s="226"/>
      <c r="BH147" s="226"/>
      <c r="BI147" s="226"/>
      <c r="BJ147" s="226"/>
      <c r="BK147" s="226"/>
      <c r="BL147" s="226"/>
      <c r="BM147" s="226"/>
      <c r="BN147" s="226"/>
      <c r="BO147" s="226"/>
      <c r="BP147" s="226"/>
      <c r="BQ147" s="226"/>
      <c r="BR147" s="226"/>
    </row>
    <row r="148" spans="1:70" ht="11.25" customHeight="1">
      <c r="A148" s="226"/>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c r="AA148" s="226"/>
      <c r="AB148" s="226"/>
      <c r="AC148" s="226"/>
      <c r="AD148" s="226"/>
      <c r="AE148" s="226"/>
      <c r="AF148" s="226"/>
      <c r="AG148" s="226"/>
      <c r="AH148" s="226"/>
      <c r="AI148" s="226"/>
      <c r="AJ148" s="226"/>
      <c r="AK148" s="226"/>
      <c r="AL148" s="226"/>
      <c r="AM148" s="226"/>
      <c r="AN148" s="226"/>
      <c r="AO148" s="226"/>
      <c r="AP148" s="226"/>
      <c r="AQ148" s="226"/>
      <c r="AR148" s="226"/>
      <c r="AS148" s="226"/>
      <c r="AT148" s="226"/>
      <c r="AU148" s="226"/>
      <c r="AV148" s="226"/>
      <c r="AW148" s="226"/>
      <c r="AX148" s="226"/>
      <c r="AY148" s="226"/>
      <c r="AZ148" s="226"/>
      <c r="BA148" s="226"/>
      <c r="BB148" s="226"/>
      <c r="BC148" s="226"/>
      <c r="BD148" s="226"/>
      <c r="BE148" s="226"/>
      <c r="BF148" s="226"/>
      <c r="BG148" s="226"/>
      <c r="BH148" s="226"/>
      <c r="BI148" s="226"/>
      <c r="BJ148" s="226"/>
      <c r="BK148" s="226"/>
      <c r="BL148" s="226"/>
      <c r="BM148" s="226"/>
      <c r="BN148" s="226"/>
      <c r="BO148" s="226"/>
      <c r="BP148" s="226"/>
      <c r="BQ148" s="226"/>
      <c r="BR148" s="226"/>
    </row>
    <row r="149" spans="1:70" ht="11.25" customHeight="1">
      <c r="A149" s="226"/>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c r="AA149" s="226"/>
      <c r="AB149" s="226"/>
      <c r="AC149" s="226"/>
      <c r="AD149" s="226"/>
      <c r="AE149" s="226"/>
      <c r="AF149" s="226"/>
      <c r="AG149" s="226"/>
      <c r="AH149" s="226"/>
      <c r="AI149" s="226"/>
      <c r="AJ149" s="226"/>
      <c r="AK149" s="226"/>
      <c r="AL149" s="226"/>
      <c r="AM149" s="226"/>
      <c r="AN149" s="226"/>
      <c r="AO149" s="226"/>
      <c r="AP149" s="226"/>
      <c r="AQ149" s="226"/>
      <c r="AR149" s="226"/>
      <c r="AS149" s="226"/>
      <c r="AT149" s="226"/>
      <c r="AU149" s="226"/>
      <c r="AV149" s="226"/>
      <c r="AW149" s="226"/>
      <c r="AX149" s="226"/>
      <c r="AY149" s="226"/>
      <c r="AZ149" s="226"/>
      <c r="BA149" s="226"/>
      <c r="BB149" s="226"/>
      <c r="BC149" s="226"/>
      <c r="BD149" s="226"/>
      <c r="BE149" s="226"/>
      <c r="BF149" s="226"/>
      <c r="BG149" s="226"/>
      <c r="BH149" s="226"/>
      <c r="BI149" s="226"/>
      <c r="BJ149" s="226"/>
      <c r="BK149" s="226"/>
      <c r="BL149" s="226"/>
      <c r="BM149" s="226"/>
      <c r="BN149" s="226"/>
      <c r="BO149" s="226"/>
      <c r="BP149" s="226"/>
      <c r="BQ149" s="226"/>
      <c r="BR149" s="226"/>
    </row>
    <row r="150" spans="1:70" ht="11.25" customHeight="1">
      <c r="A150" s="226"/>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226"/>
      <c r="AG150" s="226"/>
      <c r="AH150" s="226"/>
      <c r="AI150" s="226"/>
      <c r="AJ150" s="226"/>
      <c r="AK150" s="226"/>
      <c r="AL150" s="226"/>
      <c r="AM150" s="226"/>
      <c r="AN150" s="226"/>
      <c r="AO150" s="226"/>
      <c r="AP150" s="226"/>
      <c r="AQ150" s="226"/>
      <c r="AR150" s="226"/>
      <c r="AS150" s="226"/>
      <c r="AT150" s="226"/>
      <c r="AU150" s="226"/>
      <c r="AV150" s="226"/>
      <c r="AW150" s="226"/>
      <c r="AX150" s="226"/>
      <c r="AY150" s="226"/>
      <c r="AZ150" s="226"/>
      <c r="BA150" s="226"/>
      <c r="BB150" s="226"/>
      <c r="BC150" s="226"/>
      <c r="BD150" s="226"/>
      <c r="BE150" s="226"/>
      <c r="BF150" s="226"/>
      <c r="BG150" s="226"/>
      <c r="BH150" s="226"/>
      <c r="BI150" s="226"/>
      <c r="BJ150" s="226"/>
      <c r="BK150" s="226"/>
      <c r="BL150" s="226"/>
      <c r="BM150" s="226"/>
      <c r="BN150" s="226"/>
      <c r="BO150" s="226"/>
      <c r="BP150" s="226"/>
      <c r="BQ150" s="226"/>
      <c r="BR150" s="226"/>
    </row>
    <row r="151" spans="1:70" ht="11.25" customHeight="1">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c r="AG151" s="226"/>
      <c r="AH151" s="226"/>
      <c r="AI151" s="226"/>
      <c r="AJ151" s="226"/>
      <c r="AK151" s="226"/>
      <c r="AL151" s="226"/>
      <c r="AM151" s="226"/>
      <c r="AN151" s="226"/>
      <c r="AO151" s="226"/>
      <c r="AP151" s="226"/>
      <c r="AQ151" s="226"/>
      <c r="AR151" s="226"/>
      <c r="AS151" s="226"/>
      <c r="AT151" s="226"/>
      <c r="AU151" s="226"/>
      <c r="AV151" s="226"/>
      <c r="AW151" s="226"/>
      <c r="AX151" s="226"/>
      <c r="AY151" s="226"/>
      <c r="AZ151" s="226"/>
      <c r="BA151" s="226"/>
      <c r="BB151" s="226"/>
      <c r="BC151" s="226"/>
      <c r="BD151" s="226"/>
      <c r="BE151" s="226"/>
      <c r="BF151" s="226"/>
      <c r="BG151" s="226"/>
      <c r="BH151" s="226"/>
      <c r="BI151" s="226"/>
      <c r="BJ151" s="226"/>
      <c r="BK151" s="226"/>
      <c r="BL151" s="226"/>
      <c r="BM151" s="226"/>
      <c r="BN151" s="226"/>
      <c r="BO151" s="226"/>
      <c r="BP151" s="226"/>
      <c r="BQ151" s="226"/>
      <c r="BR151" s="226"/>
    </row>
    <row r="152" spans="1:70" ht="11.25" customHeight="1">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c r="AG152" s="226"/>
      <c r="AH152" s="226"/>
      <c r="AI152" s="226"/>
      <c r="AJ152" s="226"/>
      <c r="AK152" s="226"/>
      <c r="AL152" s="226"/>
      <c r="AM152" s="226"/>
      <c r="AN152" s="226"/>
      <c r="AO152" s="226"/>
      <c r="AP152" s="226"/>
      <c r="AQ152" s="226"/>
      <c r="AR152" s="226"/>
      <c r="AS152" s="226"/>
      <c r="AT152" s="226"/>
      <c r="AU152" s="226"/>
      <c r="AV152" s="226"/>
      <c r="AW152" s="226"/>
      <c r="AX152" s="226"/>
      <c r="AY152" s="226"/>
      <c r="AZ152" s="226"/>
      <c r="BA152" s="226"/>
      <c r="BB152" s="226"/>
      <c r="BC152" s="226"/>
      <c r="BD152" s="226"/>
      <c r="BE152" s="226"/>
      <c r="BF152" s="226"/>
      <c r="BG152" s="226"/>
      <c r="BH152" s="226"/>
      <c r="BI152" s="226"/>
      <c r="BJ152" s="226"/>
      <c r="BK152" s="226"/>
      <c r="BL152" s="226"/>
      <c r="BM152" s="226"/>
      <c r="BN152" s="226"/>
      <c r="BO152" s="226"/>
      <c r="BP152" s="226"/>
      <c r="BQ152" s="226"/>
      <c r="BR152" s="226"/>
    </row>
    <row r="153" spans="1:70" ht="11.25" customHeight="1">
      <c r="A153" s="226"/>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6"/>
      <c r="AX153" s="226"/>
      <c r="AY153" s="226"/>
      <c r="AZ153" s="226"/>
      <c r="BA153" s="226"/>
      <c r="BB153" s="226"/>
      <c r="BC153" s="226"/>
      <c r="BD153" s="226"/>
      <c r="BE153" s="226"/>
      <c r="BF153" s="226"/>
      <c r="BG153" s="226"/>
      <c r="BH153" s="226"/>
      <c r="BI153" s="226"/>
      <c r="BJ153" s="226"/>
      <c r="BK153" s="226"/>
      <c r="BL153" s="226"/>
      <c r="BM153" s="226"/>
      <c r="BN153" s="226"/>
      <c r="BO153" s="226"/>
      <c r="BP153" s="226"/>
      <c r="BQ153" s="226"/>
      <c r="BR153" s="226"/>
    </row>
    <row r="154" spans="1:70" ht="11.25" customHeight="1">
      <c r="A154" s="226"/>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c r="AG154" s="226"/>
      <c r="AH154" s="226"/>
      <c r="AI154" s="226"/>
      <c r="AJ154" s="226"/>
      <c r="AK154" s="226"/>
      <c r="AL154" s="226"/>
      <c r="AM154" s="226"/>
      <c r="AN154" s="226"/>
      <c r="AO154" s="226"/>
      <c r="AP154" s="226"/>
      <c r="AQ154" s="226"/>
      <c r="AR154" s="226"/>
      <c r="AS154" s="226"/>
      <c r="AT154" s="226"/>
      <c r="AU154" s="226"/>
      <c r="AV154" s="226"/>
      <c r="AW154" s="226"/>
      <c r="AX154" s="226"/>
      <c r="AY154" s="226"/>
      <c r="AZ154" s="226"/>
      <c r="BA154" s="226"/>
      <c r="BB154" s="226"/>
      <c r="BC154" s="226"/>
      <c r="BD154" s="226"/>
      <c r="BE154" s="226"/>
      <c r="BF154" s="226"/>
      <c r="BG154" s="226"/>
      <c r="BH154" s="226"/>
      <c r="BI154" s="226"/>
      <c r="BJ154" s="226"/>
      <c r="BK154" s="226"/>
      <c r="BL154" s="226"/>
      <c r="BM154" s="226"/>
      <c r="BN154" s="226"/>
      <c r="BO154" s="226"/>
      <c r="BP154" s="226"/>
      <c r="BQ154" s="226"/>
      <c r="BR154" s="226"/>
    </row>
    <row r="155" spans="1:70" ht="11.25" customHeight="1">
      <c r="A155" s="226"/>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row>
    <row r="156" spans="1:70" ht="11.25" customHeight="1">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6"/>
      <c r="AN156" s="226"/>
      <c r="AO156" s="226"/>
      <c r="AP156" s="226"/>
      <c r="AQ156" s="226"/>
      <c r="AR156" s="226"/>
      <c r="AS156" s="226"/>
      <c r="AT156" s="226"/>
      <c r="AU156" s="226"/>
      <c r="AV156" s="226"/>
      <c r="AW156" s="226"/>
      <c r="AX156" s="226"/>
      <c r="AY156" s="226"/>
      <c r="AZ156" s="226"/>
      <c r="BA156" s="226"/>
      <c r="BB156" s="226"/>
      <c r="BC156" s="226"/>
      <c r="BD156" s="226"/>
      <c r="BE156" s="226"/>
      <c r="BF156" s="226"/>
      <c r="BG156" s="226"/>
      <c r="BH156" s="226"/>
      <c r="BI156" s="226"/>
      <c r="BJ156" s="226"/>
      <c r="BK156" s="226"/>
      <c r="BL156" s="226"/>
      <c r="BM156" s="226"/>
      <c r="BN156" s="226"/>
      <c r="BO156" s="226"/>
      <c r="BP156" s="226"/>
      <c r="BQ156" s="226"/>
      <c r="BR156" s="226"/>
    </row>
    <row r="157" spans="1:70" ht="11.25" customHeight="1">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c r="AL157" s="226"/>
      <c r="AM157" s="226"/>
      <c r="AN157" s="226"/>
      <c r="AO157" s="226"/>
      <c r="AP157" s="226"/>
      <c r="AQ157" s="226"/>
      <c r="AR157" s="226"/>
      <c r="AS157" s="226"/>
      <c r="AT157" s="226"/>
      <c r="AU157" s="226"/>
      <c r="AV157" s="226"/>
      <c r="AW157" s="226"/>
      <c r="AX157" s="226"/>
      <c r="AY157" s="226"/>
      <c r="AZ157" s="226"/>
      <c r="BA157" s="226"/>
      <c r="BB157" s="226"/>
      <c r="BC157" s="226"/>
      <c r="BD157" s="226"/>
      <c r="BE157" s="226"/>
      <c r="BF157" s="226"/>
      <c r="BG157" s="226"/>
      <c r="BH157" s="226"/>
      <c r="BI157" s="226"/>
      <c r="BJ157" s="226"/>
      <c r="BK157" s="226"/>
      <c r="BL157" s="226"/>
      <c r="BM157" s="226"/>
      <c r="BN157" s="226"/>
      <c r="BO157" s="226"/>
      <c r="BP157" s="226"/>
      <c r="BQ157" s="226"/>
      <c r="BR157" s="226"/>
    </row>
    <row r="158" spans="1:70" ht="11.25" customHeight="1">
      <c r="A158" s="226"/>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c r="AZ158" s="226"/>
      <c r="BA158" s="226"/>
      <c r="BB158" s="226"/>
      <c r="BC158" s="226"/>
      <c r="BD158" s="226"/>
      <c r="BE158" s="226"/>
      <c r="BF158" s="226"/>
      <c r="BG158" s="226"/>
      <c r="BH158" s="226"/>
      <c r="BI158" s="226"/>
      <c r="BJ158" s="226"/>
      <c r="BK158" s="226"/>
      <c r="BL158" s="226"/>
      <c r="BM158" s="226"/>
      <c r="BN158" s="226"/>
      <c r="BO158" s="226"/>
      <c r="BP158" s="226"/>
      <c r="BQ158" s="226"/>
      <c r="BR158" s="226"/>
    </row>
    <row r="159" spans="1:70" ht="11.25" customHeight="1">
      <c r="A159" s="226"/>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c r="AA159" s="226"/>
      <c r="AB159" s="226"/>
      <c r="AC159" s="226"/>
      <c r="AD159" s="226"/>
      <c r="AE159" s="226"/>
      <c r="AF159" s="226"/>
      <c r="AG159" s="226"/>
      <c r="AH159" s="226"/>
      <c r="AI159" s="226"/>
      <c r="AJ159" s="226"/>
      <c r="AK159" s="226"/>
      <c r="AL159" s="226"/>
      <c r="AM159" s="226"/>
      <c r="AN159" s="226"/>
      <c r="AO159" s="226"/>
      <c r="AP159" s="226"/>
      <c r="AQ159" s="226"/>
      <c r="AR159" s="226"/>
      <c r="AS159" s="226"/>
      <c r="AT159" s="226"/>
      <c r="AU159" s="226"/>
      <c r="AV159" s="226"/>
      <c r="AW159" s="226"/>
      <c r="AX159" s="226"/>
      <c r="AY159" s="226"/>
      <c r="AZ159" s="226"/>
      <c r="BA159" s="226"/>
      <c r="BB159" s="226"/>
      <c r="BC159" s="226"/>
      <c r="BD159" s="226"/>
      <c r="BE159" s="226"/>
      <c r="BF159" s="226"/>
      <c r="BG159" s="226"/>
      <c r="BH159" s="226"/>
      <c r="BI159" s="226"/>
      <c r="BJ159" s="226"/>
      <c r="BK159" s="226"/>
      <c r="BL159" s="226"/>
      <c r="BM159" s="226"/>
      <c r="BN159" s="226"/>
      <c r="BO159" s="226"/>
      <c r="BP159" s="226"/>
      <c r="BQ159" s="226"/>
      <c r="BR159" s="226"/>
    </row>
    <row r="160" spans="1:70" ht="11.25" customHeight="1">
      <c r="A160" s="226"/>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226"/>
      <c r="BE160" s="226"/>
      <c r="BF160" s="226"/>
      <c r="BG160" s="226"/>
      <c r="BH160" s="226"/>
      <c r="BI160" s="226"/>
      <c r="BJ160" s="226"/>
      <c r="BK160" s="226"/>
      <c r="BL160" s="226"/>
      <c r="BM160" s="226"/>
      <c r="BN160" s="226"/>
      <c r="BO160" s="226"/>
      <c r="BP160" s="226"/>
      <c r="BQ160" s="226"/>
      <c r="BR160" s="226"/>
    </row>
    <row r="161" spans="1:70" ht="11.25" customHeight="1">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c r="AA161" s="226"/>
      <c r="AB161" s="226"/>
      <c r="AC161" s="226"/>
      <c r="AD161" s="226"/>
      <c r="AE161" s="226"/>
      <c r="AF161" s="226"/>
      <c r="AG161" s="226"/>
      <c r="AH161" s="226"/>
      <c r="AI161" s="226"/>
      <c r="AJ161" s="226"/>
      <c r="AK161" s="226"/>
      <c r="AL161" s="226"/>
      <c r="AM161" s="226"/>
      <c r="AN161" s="226"/>
      <c r="AO161" s="226"/>
      <c r="AP161" s="226"/>
      <c r="AQ161" s="226"/>
      <c r="AR161" s="226"/>
      <c r="AS161" s="226"/>
      <c r="AT161" s="226"/>
      <c r="AU161" s="226"/>
      <c r="AV161" s="226"/>
      <c r="AW161" s="226"/>
      <c r="AX161" s="226"/>
      <c r="AY161" s="226"/>
      <c r="AZ161" s="226"/>
      <c r="BA161" s="226"/>
      <c r="BB161" s="226"/>
      <c r="BC161" s="226"/>
      <c r="BD161" s="226"/>
      <c r="BE161" s="226"/>
      <c r="BF161" s="226"/>
      <c r="BG161" s="226"/>
      <c r="BH161" s="226"/>
      <c r="BI161" s="226"/>
      <c r="BJ161" s="226"/>
      <c r="BK161" s="226"/>
      <c r="BL161" s="226"/>
      <c r="BM161" s="226"/>
      <c r="BN161" s="226"/>
      <c r="BO161" s="226"/>
      <c r="BP161" s="226"/>
      <c r="BQ161" s="226"/>
      <c r="BR161" s="226"/>
    </row>
    <row r="162" spans="1:70" ht="11.25" customHeight="1">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c r="BE162" s="226"/>
      <c r="BF162" s="226"/>
      <c r="BG162" s="226"/>
      <c r="BH162" s="226"/>
      <c r="BI162" s="226"/>
      <c r="BJ162" s="226"/>
      <c r="BK162" s="226"/>
      <c r="BL162" s="226"/>
      <c r="BM162" s="226"/>
      <c r="BN162" s="226"/>
      <c r="BO162" s="226"/>
      <c r="BP162" s="226"/>
      <c r="BQ162" s="226"/>
      <c r="BR162" s="226"/>
    </row>
    <row r="163" spans="1:70" ht="11.25" customHeight="1">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c r="AG163" s="226"/>
      <c r="AH163" s="226"/>
      <c r="AI163" s="226"/>
      <c r="AJ163" s="226"/>
      <c r="AK163" s="226"/>
      <c r="AL163" s="226"/>
      <c r="AM163" s="226"/>
      <c r="AN163" s="226"/>
      <c r="AO163" s="226"/>
      <c r="AP163" s="226"/>
      <c r="AQ163" s="226"/>
      <c r="AR163" s="226"/>
      <c r="AS163" s="226"/>
      <c r="AT163" s="226"/>
      <c r="AU163" s="226"/>
      <c r="AV163" s="226"/>
      <c r="AW163" s="226"/>
      <c r="AX163" s="226"/>
      <c r="AY163" s="226"/>
      <c r="AZ163" s="226"/>
      <c r="BA163" s="226"/>
      <c r="BB163" s="226"/>
      <c r="BC163" s="226"/>
      <c r="BD163" s="226"/>
      <c r="BE163" s="226"/>
      <c r="BF163" s="226"/>
      <c r="BG163" s="226"/>
      <c r="BH163" s="226"/>
      <c r="BI163" s="226"/>
      <c r="BJ163" s="226"/>
      <c r="BK163" s="226"/>
      <c r="BL163" s="226"/>
      <c r="BM163" s="226"/>
      <c r="BN163" s="226"/>
      <c r="BO163" s="226"/>
      <c r="BP163" s="226"/>
      <c r="BQ163" s="226"/>
      <c r="BR163" s="226"/>
    </row>
    <row r="164" spans="1:70" ht="11.25" customHeight="1">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c r="BF164" s="226"/>
      <c r="BG164" s="226"/>
      <c r="BH164" s="226"/>
      <c r="BI164" s="226"/>
      <c r="BJ164" s="226"/>
      <c r="BK164" s="226"/>
      <c r="BL164" s="226"/>
      <c r="BM164" s="226"/>
      <c r="BN164" s="226"/>
      <c r="BO164" s="226"/>
      <c r="BP164" s="226"/>
      <c r="BQ164" s="226"/>
      <c r="BR164" s="226"/>
    </row>
    <row r="165" spans="1:70" ht="11.25" customHeight="1">
      <c r="A165" s="226"/>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26"/>
      <c r="BK165" s="226"/>
      <c r="BL165" s="226"/>
      <c r="BM165" s="226"/>
      <c r="BN165" s="226"/>
      <c r="BO165" s="226"/>
      <c r="BP165" s="226"/>
      <c r="BQ165" s="226"/>
      <c r="BR165" s="226"/>
    </row>
    <row r="166" spans="1:70" ht="11.25" customHeight="1">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c r="AG166" s="226"/>
      <c r="AH166" s="226"/>
      <c r="AI166" s="226"/>
      <c r="AJ166" s="226"/>
      <c r="AK166" s="226"/>
      <c r="AL166" s="226"/>
      <c r="AM166" s="226"/>
      <c r="AN166" s="226"/>
      <c r="AO166" s="226"/>
      <c r="AP166" s="226"/>
      <c r="AQ166" s="226"/>
      <c r="AR166" s="226"/>
      <c r="AS166" s="226"/>
      <c r="AT166" s="226"/>
      <c r="AU166" s="226"/>
      <c r="AV166" s="226"/>
      <c r="AW166" s="226"/>
      <c r="AX166" s="226"/>
      <c r="AY166" s="226"/>
      <c r="AZ166" s="226"/>
      <c r="BA166" s="226"/>
      <c r="BB166" s="226"/>
      <c r="BC166" s="226"/>
      <c r="BD166" s="226"/>
      <c r="BE166" s="226"/>
      <c r="BF166" s="226"/>
      <c r="BG166" s="226"/>
      <c r="BH166" s="226"/>
      <c r="BI166" s="226"/>
      <c r="BJ166" s="226"/>
      <c r="BK166" s="226"/>
      <c r="BL166" s="226"/>
      <c r="BM166" s="226"/>
      <c r="BN166" s="226"/>
      <c r="BO166" s="226"/>
      <c r="BP166" s="226"/>
      <c r="BQ166" s="226"/>
      <c r="BR166" s="226"/>
    </row>
    <row r="167" spans="1:70" ht="11.25" customHeight="1">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c r="BF167" s="226"/>
      <c r="BG167" s="226"/>
      <c r="BH167" s="226"/>
      <c r="BI167" s="226"/>
      <c r="BJ167" s="226"/>
      <c r="BK167" s="226"/>
      <c r="BL167" s="226"/>
      <c r="BM167" s="226"/>
      <c r="BN167" s="226"/>
      <c r="BO167" s="226"/>
      <c r="BP167" s="226"/>
      <c r="BQ167" s="226"/>
      <c r="BR167" s="226"/>
    </row>
    <row r="168" spans="1:70" ht="11.25" customHeight="1">
      <c r="A168" s="226"/>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c r="BE168" s="226"/>
      <c r="BF168" s="226"/>
      <c r="BG168" s="226"/>
      <c r="BH168" s="226"/>
      <c r="BI168" s="226"/>
      <c r="BJ168" s="226"/>
      <c r="BK168" s="226"/>
      <c r="BL168" s="226"/>
      <c r="BM168" s="226"/>
      <c r="BN168" s="226"/>
      <c r="BO168" s="226"/>
      <c r="BP168" s="226"/>
      <c r="BQ168" s="226"/>
      <c r="BR168" s="226"/>
    </row>
    <row r="169" spans="1:70" ht="11.25" customHeight="1">
      <c r="A169" s="226"/>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c r="AZ169" s="226"/>
      <c r="BA169" s="226"/>
      <c r="BB169" s="226"/>
      <c r="BC169" s="226"/>
      <c r="BD169" s="226"/>
      <c r="BE169" s="226"/>
      <c r="BF169" s="226"/>
      <c r="BG169" s="226"/>
      <c r="BH169" s="226"/>
      <c r="BI169" s="226"/>
      <c r="BJ169" s="226"/>
      <c r="BK169" s="226"/>
      <c r="BL169" s="226"/>
      <c r="BM169" s="226"/>
      <c r="BN169" s="226"/>
      <c r="BO169" s="226"/>
      <c r="BP169" s="226"/>
      <c r="BQ169" s="226"/>
      <c r="BR169" s="226"/>
    </row>
    <row r="170" spans="1:70" ht="11.25" customHeight="1">
      <c r="A170" s="226"/>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c r="BE170" s="226"/>
      <c r="BF170" s="226"/>
      <c r="BG170" s="226"/>
      <c r="BH170" s="226"/>
      <c r="BI170" s="226"/>
      <c r="BJ170" s="226"/>
      <c r="BK170" s="226"/>
      <c r="BL170" s="226"/>
      <c r="BM170" s="226"/>
      <c r="BN170" s="226"/>
      <c r="BO170" s="226"/>
      <c r="BP170" s="226"/>
      <c r="BQ170" s="226"/>
      <c r="BR170" s="226"/>
    </row>
    <row r="171" spans="1:70" ht="11.25" customHeight="1">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c r="AZ171" s="226"/>
      <c r="BA171" s="226"/>
      <c r="BB171" s="226"/>
      <c r="BC171" s="226"/>
      <c r="BD171" s="226"/>
      <c r="BE171" s="226"/>
      <c r="BF171" s="226"/>
      <c r="BG171" s="226"/>
      <c r="BH171" s="226"/>
      <c r="BI171" s="226"/>
      <c r="BJ171" s="226"/>
      <c r="BK171" s="226"/>
      <c r="BL171" s="226"/>
      <c r="BM171" s="226"/>
      <c r="BN171" s="226"/>
      <c r="BO171" s="226"/>
      <c r="BP171" s="226"/>
      <c r="BQ171" s="226"/>
      <c r="BR171" s="226"/>
    </row>
    <row r="172" spans="1:70" ht="11.25" customHeight="1">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row>
    <row r="173" spans="1:70" ht="11.25" customHeight="1">
      <c r="A173" s="226"/>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row>
    <row r="174" spans="1:70" ht="11.25" customHeight="1">
      <c r="A174" s="226"/>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row>
    <row r="175" spans="1:70" ht="11.25" customHeight="1">
      <c r="A175" s="226"/>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26"/>
      <c r="BL175" s="226"/>
      <c r="BM175" s="226"/>
      <c r="BN175" s="226"/>
      <c r="BO175" s="226"/>
      <c r="BP175" s="226"/>
      <c r="BQ175" s="226"/>
      <c r="BR175" s="226"/>
    </row>
    <row r="176" spans="1:70" ht="11.25" customHeight="1">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c r="BM176" s="226"/>
      <c r="BN176" s="226"/>
      <c r="BO176" s="226"/>
      <c r="BP176" s="226"/>
      <c r="BQ176" s="226"/>
      <c r="BR176" s="226"/>
    </row>
    <row r="177" spans="1:70" ht="11.25" customHeight="1">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c r="AZ177" s="226"/>
      <c r="BA177" s="226"/>
      <c r="BB177" s="226"/>
      <c r="BC177" s="226"/>
      <c r="BD177" s="226"/>
      <c r="BE177" s="226"/>
      <c r="BF177" s="226"/>
      <c r="BG177" s="226"/>
      <c r="BH177" s="226"/>
      <c r="BI177" s="226"/>
      <c r="BJ177" s="226"/>
      <c r="BK177" s="226"/>
      <c r="BL177" s="226"/>
      <c r="BM177" s="226"/>
      <c r="BN177" s="226"/>
      <c r="BO177" s="226"/>
      <c r="BP177" s="226"/>
      <c r="BQ177" s="226"/>
      <c r="BR177" s="226"/>
    </row>
    <row r="178" spans="1:70" ht="11.25" customHeight="1">
      <c r="A178" s="226"/>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c r="AZ178" s="226"/>
      <c r="BA178" s="226"/>
      <c r="BB178" s="226"/>
      <c r="BC178" s="226"/>
      <c r="BD178" s="226"/>
      <c r="BE178" s="226"/>
      <c r="BF178" s="226"/>
      <c r="BG178" s="226"/>
      <c r="BH178" s="226"/>
      <c r="BI178" s="226"/>
      <c r="BJ178" s="226"/>
      <c r="BK178" s="226"/>
      <c r="BL178" s="226"/>
      <c r="BM178" s="226"/>
      <c r="BN178" s="226"/>
      <c r="BO178" s="226"/>
      <c r="BP178" s="226"/>
      <c r="BQ178" s="226"/>
      <c r="BR178" s="226"/>
    </row>
    <row r="179" spans="1:70" ht="11.25" customHeight="1">
      <c r="A179" s="226"/>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26"/>
      <c r="AW179" s="226"/>
      <c r="AX179" s="226"/>
      <c r="AY179" s="226"/>
      <c r="AZ179" s="226"/>
      <c r="BA179" s="226"/>
      <c r="BB179" s="226"/>
      <c r="BC179" s="226"/>
      <c r="BD179" s="226"/>
      <c r="BE179" s="226"/>
      <c r="BF179" s="226"/>
      <c r="BG179" s="226"/>
      <c r="BH179" s="226"/>
      <c r="BI179" s="226"/>
      <c r="BJ179" s="226"/>
      <c r="BK179" s="226"/>
      <c r="BL179" s="226"/>
      <c r="BM179" s="226"/>
      <c r="BN179" s="226"/>
      <c r="BO179" s="226"/>
      <c r="BP179" s="226"/>
      <c r="BQ179" s="226"/>
      <c r="BR179" s="226"/>
    </row>
    <row r="180" spans="1:70" ht="11.25" customHeight="1">
      <c r="A180" s="226"/>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c r="AA180" s="226"/>
      <c r="AB180" s="226"/>
      <c r="AC180" s="226"/>
      <c r="AD180" s="226"/>
      <c r="AE180" s="226"/>
      <c r="AF180" s="226"/>
      <c r="AG180" s="226"/>
      <c r="AH180" s="226"/>
      <c r="AI180" s="226"/>
      <c r="AJ180" s="226"/>
      <c r="AK180" s="226"/>
      <c r="AL180" s="226"/>
      <c r="AM180" s="226"/>
      <c r="AN180" s="226"/>
      <c r="AO180" s="226"/>
      <c r="AP180" s="226"/>
      <c r="AQ180" s="226"/>
      <c r="AR180" s="226"/>
      <c r="AS180" s="226"/>
      <c r="AT180" s="226"/>
      <c r="AU180" s="226"/>
      <c r="AV180" s="226"/>
      <c r="AW180" s="226"/>
      <c r="AX180" s="226"/>
      <c r="AY180" s="226"/>
      <c r="AZ180" s="226"/>
      <c r="BA180" s="226"/>
      <c r="BB180" s="226"/>
      <c r="BC180" s="226"/>
      <c r="BD180" s="226"/>
      <c r="BE180" s="226"/>
      <c r="BF180" s="226"/>
      <c r="BG180" s="226"/>
      <c r="BH180" s="226"/>
      <c r="BI180" s="226"/>
      <c r="BJ180" s="226"/>
      <c r="BK180" s="226"/>
      <c r="BL180" s="226"/>
      <c r="BM180" s="226"/>
      <c r="BN180" s="226"/>
      <c r="BO180" s="226"/>
      <c r="BP180" s="226"/>
      <c r="BQ180" s="226"/>
      <c r="BR180" s="226"/>
    </row>
    <row r="181" spans="1:70" ht="11.25" customHeight="1">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c r="AZ181" s="226"/>
      <c r="BA181" s="226"/>
      <c r="BB181" s="226"/>
      <c r="BC181" s="226"/>
      <c r="BD181" s="226"/>
      <c r="BE181" s="226"/>
      <c r="BF181" s="226"/>
      <c r="BG181" s="226"/>
      <c r="BH181" s="226"/>
      <c r="BI181" s="226"/>
      <c r="BJ181" s="226"/>
      <c r="BK181" s="226"/>
      <c r="BL181" s="226"/>
      <c r="BM181" s="226"/>
      <c r="BN181" s="226"/>
      <c r="BO181" s="226"/>
      <c r="BP181" s="226"/>
      <c r="BQ181" s="226"/>
      <c r="BR181" s="226"/>
    </row>
    <row r="182" spans="1:70" ht="11.25" customHeight="1">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26"/>
      <c r="BK182" s="226"/>
      <c r="BL182" s="226"/>
      <c r="BM182" s="226"/>
      <c r="BN182" s="226"/>
      <c r="BO182" s="226"/>
      <c r="BP182" s="226"/>
      <c r="BQ182" s="226"/>
      <c r="BR182" s="226"/>
    </row>
    <row r="183" spans="1:70" ht="11.25" customHeight="1">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6"/>
      <c r="AW183" s="226"/>
      <c r="AX183" s="226"/>
      <c r="AY183" s="226"/>
      <c r="AZ183" s="226"/>
      <c r="BA183" s="226"/>
      <c r="BB183" s="226"/>
      <c r="BC183" s="226"/>
      <c r="BD183" s="226"/>
      <c r="BE183" s="226"/>
      <c r="BF183" s="226"/>
      <c r="BG183" s="226"/>
      <c r="BH183" s="226"/>
      <c r="BI183" s="226"/>
      <c r="BJ183" s="226"/>
      <c r="BK183" s="226"/>
      <c r="BL183" s="226"/>
      <c r="BM183" s="226"/>
      <c r="BN183" s="226"/>
      <c r="BO183" s="226"/>
      <c r="BP183" s="226"/>
      <c r="BQ183" s="226"/>
      <c r="BR183" s="226"/>
    </row>
    <row r="184" spans="1:70" ht="11.25" customHeight="1">
      <c r="A184" s="226"/>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c r="BF184" s="226"/>
      <c r="BG184" s="226"/>
      <c r="BH184" s="226"/>
      <c r="BI184" s="226"/>
      <c r="BJ184" s="226"/>
      <c r="BK184" s="226"/>
      <c r="BL184" s="226"/>
      <c r="BM184" s="226"/>
      <c r="BN184" s="226"/>
      <c r="BO184" s="226"/>
      <c r="BP184" s="226"/>
      <c r="BQ184" s="226"/>
      <c r="BR184" s="226"/>
    </row>
    <row r="185" spans="1:70" ht="11.25" customHeight="1">
      <c r="A185" s="226"/>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c r="BF185" s="226"/>
      <c r="BG185" s="226"/>
      <c r="BH185" s="226"/>
      <c r="BI185" s="226"/>
      <c r="BJ185" s="226"/>
      <c r="BK185" s="226"/>
      <c r="BL185" s="226"/>
      <c r="BM185" s="226"/>
      <c r="BN185" s="226"/>
      <c r="BO185" s="226"/>
      <c r="BP185" s="226"/>
      <c r="BQ185" s="226"/>
      <c r="BR185" s="226"/>
    </row>
    <row r="186" spans="1:70" ht="11.25" customHeight="1">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26"/>
      <c r="BK186" s="226"/>
      <c r="BL186" s="226"/>
      <c r="BM186" s="226"/>
      <c r="BN186" s="226"/>
      <c r="BO186" s="226"/>
      <c r="BP186" s="226"/>
      <c r="BQ186" s="226"/>
      <c r="BR186" s="226"/>
    </row>
    <row r="187" spans="1:70" ht="11.25" customHeight="1">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c r="AG187" s="226"/>
      <c r="AH187" s="226"/>
      <c r="AI187" s="226"/>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c r="BF187" s="226"/>
      <c r="BG187" s="226"/>
      <c r="BH187" s="226"/>
      <c r="BI187" s="226"/>
      <c r="BJ187" s="226"/>
      <c r="BK187" s="226"/>
      <c r="BL187" s="226"/>
      <c r="BM187" s="226"/>
      <c r="BN187" s="226"/>
      <c r="BO187" s="226"/>
      <c r="BP187" s="226"/>
      <c r="BQ187" s="226"/>
      <c r="BR187" s="226"/>
    </row>
    <row r="188" spans="1:70" ht="11.25" customHeight="1">
      <c r="A188" s="226"/>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226"/>
      <c r="BL188" s="226"/>
      <c r="BM188" s="226"/>
      <c r="BN188" s="226"/>
      <c r="BO188" s="226"/>
      <c r="BP188" s="226"/>
      <c r="BQ188" s="226"/>
      <c r="BR188" s="226"/>
    </row>
    <row r="189" spans="1:70" ht="11.25" customHeight="1">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c r="BF189" s="226"/>
      <c r="BG189" s="226"/>
      <c r="BH189" s="226"/>
      <c r="BI189" s="226"/>
      <c r="BJ189" s="226"/>
      <c r="BK189" s="226"/>
      <c r="BL189" s="226"/>
      <c r="BM189" s="226"/>
      <c r="BN189" s="226"/>
      <c r="BO189" s="226"/>
      <c r="BP189" s="226"/>
      <c r="BQ189" s="226"/>
      <c r="BR189" s="226"/>
    </row>
    <row r="190" spans="1:70" ht="11.25" customHeight="1">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c r="BK190" s="226"/>
      <c r="BL190" s="226"/>
      <c r="BM190" s="226"/>
      <c r="BN190" s="226"/>
      <c r="BO190" s="226"/>
      <c r="BP190" s="226"/>
      <c r="BQ190" s="226"/>
      <c r="BR190" s="226"/>
    </row>
    <row r="191" spans="1:70" ht="11.25" customHeight="1">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c r="BF191" s="226"/>
      <c r="BG191" s="226"/>
      <c r="BH191" s="226"/>
      <c r="BI191" s="226"/>
      <c r="BJ191" s="226"/>
      <c r="BK191" s="226"/>
      <c r="BL191" s="226"/>
      <c r="BM191" s="226"/>
      <c r="BN191" s="226"/>
      <c r="BO191" s="226"/>
      <c r="BP191" s="226"/>
      <c r="BQ191" s="226"/>
      <c r="BR191" s="226"/>
    </row>
    <row r="192" spans="1:70" ht="11.25" customHeight="1">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c r="BF192" s="226"/>
      <c r="BG192" s="226"/>
      <c r="BH192" s="226"/>
      <c r="BI192" s="226"/>
      <c r="BJ192" s="226"/>
      <c r="BK192" s="226"/>
      <c r="BL192" s="226"/>
      <c r="BM192" s="226"/>
      <c r="BN192" s="226"/>
      <c r="BO192" s="226"/>
      <c r="BP192" s="226"/>
      <c r="BQ192" s="226"/>
      <c r="BR192" s="226"/>
    </row>
    <row r="193" spans="1:70" ht="11.25" customHeight="1">
      <c r="A193" s="226"/>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c r="AA193" s="226"/>
      <c r="AB193" s="226"/>
      <c r="AC193" s="226"/>
      <c r="AD193" s="226"/>
      <c r="AE193" s="226"/>
      <c r="AF193" s="226"/>
      <c r="AG193" s="226"/>
      <c r="AH193" s="226"/>
      <c r="AI193" s="226"/>
      <c r="AJ193" s="226"/>
      <c r="AK193" s="226"/>
      <c r="AL193" s="226"/>
      <c r="AM193" s="226"/>
      <c r="AN193" s="226"/>
      <c r="AO193" s="226"/>
      <c r="AP193" s="226"/>
      <c r="AQ193" s="226"/>
      <c r="AR193" s="226"/>
      <c r="AS193" s="226"/>
      <c r="AT193" s="226"/>
      <c r="AU193" s="226"/>
      <c r="AV193" s="226"/>
      <c r="AW193" s="226"/>
      <c r="AX193" s="226"/>
      <c r="AY193" s="226"/>
      <c r="AZ193" s="226"/>
      <c r="BA193" s="226"/>
      <c r="BB193" s="226"/>
      <c r="BC193" s="226"/>
      <c r="BD193" s="226"/>
      <c r="BE193" s="226"/>
      <c r="BF193" s="226"/>
      <c r="BG193" s="226"/>
      <c r="BH193" s="226"/>
      <c r="BI193" s="226"/>
      <c r="BJ193" s="226"/>
      <c r="BK193" s="226"/>
      <c r="BL193" s="226"/>
      <c r="BM193" s="226"/>
      <c r="BN193" s="226"/>
      <c r="BO193" s="226"/>
      <c r="BP193" s="226"/>
      <c r="BQ193" s="226"/>
      <c r="BR193" s="226"/>
    </row>
    <row r="194" spans="1:70" ht="11.25" customHeight="1">
      <c r="A194" s="22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c r="BE194" s="226"/>
      <c r="BF194" s="226"/>
      <c r="BG194" s="226"/>
      <c r="BH194" s="226"/>
      <c r="BI194" s="226"/>
      <c r="BJ194" s="226"/>
      <c r="BK194" s="226"/>
      <c r="BL194" s="226"/>
      <c r="BM194" s="226"/>
      <c r="BN194" s="226"/>
      <c r="BO194" s="226"/>
      <c r="BP194" s="226"/>
      <c r="BQ194" s="226"/>
      <c r="BR194" s="226"/>
    </row>
    <row r="195" spans="1:70" ht="11.25" customHeight="1">
      <c r="A195" s="226"/>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c r="AA195" s="226"/>
      <c r="AB195" s="226"/>
      <c r="AC195" s="226"/>
      <c r="AD195" s="226"/>
      <c r="AE195" s="226"/>
      <c r="AF195" s="226"/>
      <c r="AG195" s="226"/>
      <c r="AH195" s="226"/>
      <c r="AI195" s="226"/>
      <c r="AJ195" s="226"/>
      <c r="AK195" s="226"/>
      <c r="AL195" s="226"/>
      <c r="AM195" s="226"/>
      <c r="AN195" s="226"/>
      <c r="AO195" s="226"/>
      <c r="AP195" s="226"/>
      <c r="AQ195" s="226"/>
      <c r="AR195" s="226"/>
      <c r="AS195" s="226"/>
      <c r="AT195" s="226"/>
      <c r="AU195" s="226"/>
      <c r="AV195" s="226"/>
      <c r="AW195" s="226"/>
      <c r="AX195" s="226"/>
      <c r="AY195" s="226"/>
      <c r="AZ195" s="226"/>
      <c r="BA195" s="226"/>
      <c r="BB195" s="226"/>
      <c r="BC195" s="226"/>
      <c r="BD195" s="226"/>
      <c r="BE195" s="226"/>
      <c r="BF195" s="226"/>
      <c r="BG195" s="226"/>
      <c r="BH195" s="226"/>
      <c r="BI195" s="226"/>
      <c r="BJ195" s="226"/>
      <c r="BK195" s="226"/>
      <c r="BL195" s="226"/>
      <c r="BM195" s="226"/>
      <c r="BN195" s="226"/>
      <c r="BO195" s="226"/>
      <c r="BP195" s="226"/>
      <c r="BQ195" s="226"/>
      <c r="BR195" s="226"/>
    </row>
    <row r="196" spans="1:70" ht="11.25" customHeight="1">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c r="AA196" s="226"/>
      <c r="AB196" s="226"/>
      <c r="AC196" s="226"/>
      <c r="AD196" s="226"/>
      <c r="AE196" s="226"/>
      <c r="AF196" s="226"/>
      <c r="AG196" s="226"/>
      <c r="AH196" s="226"/>
      <c r="AI196" s="226"/>
      <c r="AJ196" s="226"/>
      <c r="AK196" s="226"/>
      <c r="AL196" s="226"/>
      <c r="AM196" s="226"/>
      <c r="AN196" s="226"/>
      <c r="AO196" s="226"/>
      <c r="AP196" s="226"/>
      <c r="AQ196" s="226"/>
      <c r="AR196" s="226"/>
      <c r="AS196" s="226"/>
      <c r="AT196" s="226"/>
      <c r="AU196" s="226"/>
      <c r="AV196" s="226"/>
      <c r="AW196" s="226"/>
      <c r="AX196" s="226"/>
      <c r="AY196" s="226"/>
      <c r="AZ196" s="226"/>
      <c r="BA196" s="226"/>
      <c r="BB196" s="226"/>
      <c r="BC196" s="226"/>
      <c r="BD196" s="226"/>
      <c r="BE196" s="226"/>
      <c r="BF196" s="226"/>
      <c r="BG196" s="226"/>
      <c r="BH196" s="226"/>
      <c r="BI196" s="226"/>
      <c r="BJ196" s="226"/>
      <c r="BK196" s="226"/>
      <c r="BL196" s="226"/>
      <c r="BM196" s="226"/>
      <c r="BN196" s="226"/>
      <c r="BO196" s="226"/>
      <c r="BP196" s="226"/>
      <c r="BQ196" s="226"/>
      <c r="BR196" s="226"/>
    </row>
    <row r="197" spans="1:70" ht="11.25" customHeight="1">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c r="AA197" s="226"/>
      <c r="AB197" s="226"/>
      <c r="AC197" s="226"/>
      <c r="AD197" s="226"/>
      <c r="AE197" s="226"/>
      <c r="AF197" s="226"/>
      <c r="AG197" s="226"/>
      <c r="AH197" s="226"/>
      <c r="AI197" s="226"/>
      <c r="AJ197" s="226"/>
      <c r="AK197" s="226"/>
      <c r="AL197" s="226"/>
      <c r="AM197" s="226"/>
      <c r="AN197" s="226"/>
      <c r="AO197" s="226"/>
      <c r="AP197" s="226"/>
      <c r="AQ197" s="226"/>
      <c r="AR197" s="226"/>
      <c r="AS197" s="226"/>
      <c r="AT197" s="226"/>
      <c r="AU197" s="226"/>
      <c r="AV197" s="226"/>
      <c r="AW197" s="226"/>
      <c r="AX197" s="226"/>
      <c r="AY197" s="226"/>
      <c r="AZ197" s="226"/>
      <c r="BA197" s="226"/>
      <c r="BB197" s="226"/>
      <c r="BC197" s="226"/>
      <c r="BD197" s="226"/>
      <c r="BE197" s="226"/>
      <c r="BF197" s="226"/>
      <c r="BG197" s="226"/>
      <c r="BH197" s="226"/>
      <c r="BI197" s="226"/>
      <c r="BJ197" s="226"/>
      <c r="BK197" s="226"/>
      <c r="BL197" s="226"/>
      <c r="BM197" s="226"/>
      <c r="BN197" s="226"/>
      <c r="BO197" s="226"/>
      <c r="BP197" s="226"/>
      <c r="BQ197" s="226"/>
      <c r="BR197" s="226"/>
    </row>
    <row r="198" spans="1:70" ht="11.25" customHeight="1">
      <c r="A198" s="226"/>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26"/>
      <c r="BK198" s="226"/>
      <c r="BL198" s="226"/>
      <c r="BM198" s="226"/>
      <c r="BN198" s="226"/>
      <c r="BO198" s="226"/>
      <c r="BP198" s="226"/>
      <c r="BQ198" s="226"/>
      <c r="BR198" s="226"/>
    </row>
    <row r="199" spans="1:70" ht="11.25" customHeight="1">
      <c r="A199" s="226"/>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c r="AA199" s="226"/>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6"/>
      <c r="BC199" s="226"/>
      <c r="BD199" s="226"/>
      <c r="BE199" s="226"/>
      <c r="BF199" s="226"/>
      <c r="BG199" s="226"/>
      <c r="BH199" s="226"/>
      <c r="BI199" s="226"/>
      <c r="BJ199" s="226"/>
      <c r="BK199" s="226"/>
      <c r="BL199" s="226"/>
      <c r="BM199" s="226"/>
      <c r="BN199" s="226"/>
      <c r="BO199" s="226"/>
      <c r="BP199" s="226"/>
      <c r="BQ199" s="226"/>
      <c r="BR199" s="226"/>
    </row>
    <row r="200" spans="1:70" ht="11.25" customHeight="1">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c r="AA200" s="226"/>
      <c r="AB200" s="226"/>
      <c r="AC200" s="226"/>
      <c r="AD200" s="226"/>
      <c r="AE200" s="226"/>
      <c r="AF200" s="226"/>
      <c r="AG200" s="226"/>
      <c r="AH200" s="226"/>
      <c r="AI200" s="226"/>
      <c r="AJ200" s="226"/>
      <c r="AK200" s="226"/>
      <c r="AL200" s="226"/>
      <c r="AM200" s="226"/>
      <c r="AN200" s="226"/>
      <c r="AO200" s="226"/>
      <c r="AP200" s="226"/>
      <c r="AQ200" s="226"/>
      <c r="AR200" s="226"/>
      <c r="AS200" s="226"/>
      <c r="AT200" s="226"/>
      <c r="AU200" s="226"/>
      <c r="AV200" s="226"/>
      <c r="AW200" s="226"/>
      <c r="AX200" s="226"/>
      <c r="AY200" s="226"/>
      <c r="AZ200" s="226"/>
      <c r="BA200" s="226"/>
      <c r="BB200" s="226"/>
      <c r="BC200" s="226"/>
      <c r="BD200" s="226"/>
      <c r="BE200" s="226"/>
      <c r="BF200" s="226"/>
      <c r="BG200" s="226"/>
      <c r="BH200" s="226"/>
      <c r="BI200" s="226"/>
      <c r="BJ200" s="226"/>
      <c r="BK200" s="226"/>
      <c r="BL200" s="226"/>
      <c r="BM200" s="226"/>
      <c r="BN200" s="226"/>
      <c r="BO200" s="226"/>
      <c r="BP200" s="226"/>
      <c r="BQ200" s="226"/>
      <c r="BR200" s="226"/>
    </row>
    <row r="201" spans="1:70" ht="11.25" customHeight="1">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c r="BF201" s="226"/>
      <c r="BG201" s="226"/>
      <c r="BH201" s="226"/>
      <c r="BI201" s="226"/>
      <c r="BJ201" s="226"/>
      <c r="BK201" s="226"/>
      <c r="BL201" s="226"/>
      <c r="BM201" s="226"/>
      <c r="BN201" s="226"/>
      <c r="BO201" s="226"/>
      <c r="BP201" s="226"/>
      <c r="BQ201" s="226"/>
      <c r="BR201" s="226"/>
    </row>
    <row r="202" spans="1:70" ht="11.25" customHeight="1">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c r="AS202" s="226"/>
      <c r="AT202" s="226"/>
      <c r="AU202" s="226"/>
      <c r="AV202" s="226"/>
      <c r="AW202" s="226"/>
      <c r="AX202" s="226"/>
      <c r="AY202" s="226"/>
      <c r="AZ202" s="226"/>
      <c r="BA202" s="226"/>
      <c r="BB202" s="226"/>
      <c r="BC202" s="226"/>
      <c r="BD202" s="226"/>
      <c r="BE202" s="226"/>
      <c r="BF202" s="226"/>
      <c r="BG202" s="226"/>
      <c r="BH202" s="226"/>
      <c r="BI202" s="226"/>
      <c r="BJ202" s="226"/>
      <c r="BK202" s="226"/>
      <c r="BL202" s="226"/>
      <c r="BM202" s="226"/>
      <c r="BN202" s="226"/>
      <c r="BO202" s="226"/>
      <c r="BP202" s="226"/>
      <c r="BQ202" s="226"/>
      <c r="BR202" s="226"/>
    </row>
    <row r="203" spans="1:70" ht="11.25" customHeight="1">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c r="AS203" s="226"/>
      <c r="AT203" s="226"/>
      <c r="AU203" s="226"/>
      <c r="AV203" s="226"/>
      <c r="AW203" s="226"/>
      <c r="AX203" s="226"/>
      <c r="AY203" s="226"/>
      <c r="AZ203" s="226"/>
      <c r="BA203" s="226"/>
      <c r="BB203" s="226"/>
      <c r="BC203" s="226"/>
      <c r="BD203" s="226"/>
      <c r="BE203" s="226"/>
      <c r="BF203" s="226"/>
      <c r="BG203" s="226"/>
      <c r="BH203" s="226"/>
      <c r="BI203" s="226"/>
      <c r="BJ203" s="226"/>
      <c r="BK203" s="226"/>
      <c r="BL203" s="226"/>
      <c r="BM203" s="226"/>
      <c r="BN203" s="226"/>
      <c r="BO203" s="226"/>
      <c r="BP203" s="226"/>
      <c r="BQ203" s="226"/>
      <c r="BR203" s="226"/>
    </row>
    <row r="204" spans="1:70" ht="11.25" customHeight="1">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26"/>
      <c r="BD204" s="226"/>
      <c r="BE204" s="226"/>
      <c r="BF204" s="226"/>
      <c r="BG204" s="226"/>
      <c r="BH204" s="226"/>
      <c r="BI204" s="226"/>
      <c r="BJ204" s="226"/>
      <c r="BK204" s="226"/>
      <c r="BL204" s="226"/>
      <c r="BM204" s="226"/>
      <c r="BN204" s="226"/>
      <c r="BO204" s="226"/>
      <c r="BP204" s="226"/>
      <c r="BQ204" s="226"/>
      <c r="BR204" s="226"/>
    </row>
    <row r="205" spans="1:70" ht="11.25" customHeight="1">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c r="BF205" s="226"/>
      <c r="BG205" s="226"/>
      <c r="BH205" s="226"/>
      <c r="BI205" s="226"/>
      <c r="BJ205" s="226"/>
      <c r="BK205" s="226"/>
      <c r="BL205" s="226"/>
      <c r="BM205" s="226"/>
      <c r="BN205" s="226"/>
      <c r="BO205" s="226"/>
      <c r="BP205" s="226"/>
      <c r="BQ205" s="226"/>
      <c r="BR205" s="226"/>
    </row>
    <row r="206" spans="1:70" ht="11.25" customHeight="1">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c r="AS206" s="226"/>
      <c r="AT206" s="226"/>
      <c r="AU206" s="226"/>
      <c r="AV206" s="226"/>
      <c r="AW206" s="226"/>
      <c r="AX206" s="226"/>
      <c r="AY206" s="226"/>
      <c r="AZ206" s="226"/>
      <c r="BA206" s="226"/>
      <c r="BB206" s="226"/>
      <c r="BC206" s="226"/>
      <c r="BD206" s="226"/>
      <c r="BE206" s="226"/>
      <c r="BF206" s="226"/>
      <c r="BG206" s="226"/>
      <c r="BH206" s="226"/>
      <c r="BI206" s="226"/>
      <c r="BJ206" s="226"/>
      <c r="BK206" s="226"/>
      <c r="BL206" s="226"/>
      <c r="BM206" s="226"/>
      <c r="BN206" s="226"/>
      <c r="BO206" s="226"/>
      <c r="BP206" s="226"/>
      <c r="BQ206" s="226"/>
      <c r="BR206" s="226"/>
    </row>
    <row r="207" spans="1:70" ht="11.25" customHeight="1">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c r="AS207" s="226"/>
      <c r="AT207" s="226"/>
      <c r="AU207" s="226"/>
      <c r="AV207" s="226"/>
      <c r="AW207" s="226"/>
      <c r="AX207" s="226"/>
      <c r="AY207" s="226"/>
      <c r="AZ207" s="226"/>
      <c r="BA207" s="226"/>
      <c r="BB207" s="226"/>
      <c r="BC207" s="226"/>
      <c r="BD207" s="226"/>
      <c r="BE207" s="226"/>
      <c r="BF207" s="226"/>
      <c r="BG207" s="226"/>
      <c r="BH207" s="226"/>
      <c r="BI207" s="226"/>
      <c r="BJ207" s="226"/>
      <c r="BK207" s="226"/>
      <c r="BL207" s="226"/>
      <c r="BM207" s="226"/>
      <c r="BN207" s="226"/>
      <c r="BO207" s="226"/>
      <c r="BP207" s="226"/>
      <c r="BQ207" s="226"/>
      <c r="BR207" s="226"/>
    </row>
    <row r="208" spans="1:70" ht="11.25" customHeight="1">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6"/>
      <c r="BH208" s="226"/>
      <c r="BI208" s="226"/>
      <c r="BJ208" s="226"/>
      <c r="BK208" s="226"/>
      <c r="BL208" s="226"/>
      <c r="BM208" s="226"/>
      <c r="BN208" s="226"/>
      <c r="BO208" s="226"/>
      <c r="BP208" s="226"/>
      <c r="BQ208" s="226"/>
      <c r="BR208" s="226"/>
    </row>
    <row r="209" spans="1:70" ht="11.25" customHeight="1">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c r="BE209" s="226"/>
      <c r="BF209" s="226"/>
      <c r="BG209" s="226"/>
      <c r="BH209" s="226"/>
      <c r="BI209" s="226"/>
      <c r="BJ209" s="226"/>
      <c r="BK209" s="226"/>
      <c r="BL209" s="226"/>
      <c r="BM209" s="226"/>
      <c r="BN209" s="226"/>
      <c r="BO209" s="226"/>
      <c r="BP209" s="226"/>
      <c r="BQ209" s="226"/>
      <c r="BR209" s="226"/>
    </row>
    <row r="210" spans="1:70" ht="11.25" customHeight="1">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26"/>
      <c r="BL210" s="226"/>
      <c r="BM210" s="226"/>
      <c r="BN210" s="226"/>
      <c r="BO210" s="226"/>
      <c r="BP210" s="226"/>
      <c r="BQ210" s="226"/>
      <c r="BR210" s="226"/>
    </row>
    <row r="211" spans="1:70" ht="11.25" customHeight="1">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c r="AS211" s="226"/>
      <c r="AT211" s="226"/>
      <c r="AU211" s="226"/>
      <c r="AV211" s="226"/>
      <c r="AW211" s="226"/>
      <c r="AX211" s="226"/>
      <c r="AY211" s="226"/>
      <c r="AZ211" s="226"/>
      <c r="BA211" s="226"/>
      <c r="BB211" s="226"/>
      <c r="BC211" s="226"/>
      <c r="BD211" s="226"/>
      <c r="BE211" s="226"/>
      <c r="BF211" s="226"/>
      <c r="BG211" s="226"/>
      <c r="BH211" s="226"/>
      <c r="BI211" s="226"/>
      <c r="BJ211" s="226"/>
      <c r="BK211" s="226"/>
      <c r="BL211" s="226"/>
      <c r="BM211" s="226"/>
      <c r="BN211" s="226"/>
      <c r="BO211" s="226"/>
      <c r="BP211" s="226"/>
      <c r="BQ211" s="226"/>
      <c r="BR211" s="226"/>
    </row>
    <row r="212" spans="1:70" ht="11.25" customHeight="1">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226"/>
      <c r="BE212" s="226"/>
      <c r="BF212" s="226"/>
      <c r="BG212" s="226"/>
      <c r="BH212" s="226"/>
      <c r="BI212" s="226"/>
      <c r="BJ212" s="226"/>
      <c r="BK212" s="226"/>
      <c r="BL212" s="226"/>
      <c r="BM212" s="226"/>
      <c r="BN212" s="226"/>
      <c r="BO212" s="226"/>
      <c r="BP212" s="226"/>
      <c r="BQ212" s="226"/>
      <c r="BR212" s="226"/>
    </row>
    <row r="213" spans="1:70" ht="11.25" customHeight="1">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c r="AS213" s="226"/>
      <c r="AT213" s="226"/>
      <c r="AU213" s="226"/>
      <c r="AV213" s="226"/>
      <c r="AW213" s="226"/>
      <c r="AX213" s="226"/>
      <c r="AY213" s="226"/>
      <c r="AZ213" s="226"/>
      <c r="BA213" s="226"/>
      <c r="BB213" s="226"/>
      <c r="BC213" s="226"/>
      <c r="BD213" s="226"/>
      <c r="BE213" s="226"/>
      <c r="BF213" s="226"/>
      <c r="BG213" s="226"/>
      <c r="BH213" s="226"/>
      <c r="BI213" s="226"/>
      <c r="BJ213" s="226"/>
      <c r="BK213" s="226"/>
      <c r="BL213" s="226"/>
      <c r="BM213" s="226"/>
      <c r="BN213" s="226"/>
      <c r="BO213" s="226"/>
      <c r="BP213" s="226"/>
      <c r="BQ213" s="226"/>
      <c r="BR213" s="226"/>
    </row>
    <row r="214" spans="1:70" ht="11.25" customHeight="1">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c r="AS214" s="226"/>
      <c r="AT214" s="226"/>
      <c r="AU214" s="226"/>
      <c r="AV214" s="226"/>
      <c r="AW214" s="226"/>
      <c r="AX214" s="226"/>
      <c r="AY214" s="226"/>
      <c r="AZ214" s="226"/>
      <c r="BA214" s="226"/>
      <c r="BB214" s="226"/>
      <c r="BC214" s="226"/>
      <c r="BD214" s="226"/>
      <c r="BE214" s="226"/>
      <c r="BF214" s="226"/>
      <c r="BG214" s="226"/>
      <c r="BH214" s="226"/>
      <c r="BI214" s="226"/>
      <c r="BJ214" s="226"/>
      <c r="BK214" s="226"/>
      <c r="BL214" s="226"/>
      <c r="BM214" s="226"/>
      <c r="BN214" s="226"/>
      <c r="BO214" s="226"/>
      <c r="BP214" s="226"/>
      <c r="BQ214" s="226"/>
      <c r="BR214" s="226"/>
    </row>
    <row r="215" spans="1:70" ht="11.25" customHeight="1">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c r="BA215" s="226"/>
      <c r="BB215" s="226"/>
      <c r="BC215" s="226"/>
      <c r="BD215" s="226"/>
      <c r="BE215" s="226"/>
      <c r="BF215" s="226"/>
      <c r="BG215" s="226"/>
      <c r="BH215" s="226"/>
      <c r="BI215" s="226"/>
      <c r="BJ215" s="226"/>
      <c r="BK215" s="226"/>
      <c r="BL215" s="226"/>
      <c r="BM215" s="226"/>
      <c r="BN215" s="226"/>
      <c r="BO215" s="226"/>
      <c r="BP215" s="226"/>
      <c r="BQ215" s="226"/>
      <c r="BR215" s="226"/>
    </row>
    <row r="216" spans="1:70" ht="11.25" customHeight="1">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c r="BF216" s="226"/>
      <c r="BG216" s="226"/>
      <c r="BH216" s="226"/>
      <c r="BI216" s="226"/>
      <c r="BJ216" s="226"/>
      <c r="BK216" s="226"/>
      <c r="BL216" s="226"/>
      <c r="BM216" s="226"/>
      <c r="BN216" s="226"/>
      <c r="BO216" s="226"/>
      <c r="BP216" s="226"/>
      <c r="BQ216" s="226"/>
      <c r="BR216" s="226"/>
    </row>
    <row r="217" spans="1:70" ht="11.25" customHeight="1">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c r="AS217" s="226"/>
      <c r="AT217" s="226"/>
      <c r="AU217" s="226"/>
      <c r="AV217" s="226"/>
      <c r="AW217" s="226"/>
      <c r="AX217" s="226"/>
      <c r="AY217" s="226"/>
      <c r="AZ217" s="226"/>
      <c r="BA217" s="226"/>
      <c r="BB217" s="226"/>
      <c r="BC217" s="226"/>
      <c r="BD217" s="226"/>
      <c r="BE217" s="226"/>
      <c r="BF217" s="226"/>
      <c r="BG217" s="226"/>
      <c r="BH217" s="226"/>
      <c r="BI217" s="226"/>
      <c r="BJ217" s="226"/>
      <c r="BK217" s="226"/>
      <c r="BL217" s="226"/>
      <c r="BM217" s="226"/>
      <c r="BN217" s="226"/>
      <c r="BO217" s="226"/>
      <c r="BP217" s="226"/>
      <c r="BQ217" s="226"/>
      <c r="BR217" s="226"/>
    </row>
    <row r="218" spans="1:70" ht="11.25" customHeight="1">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c r="BE218" s="226"/>
      <c r="BF218" s="226"/>
      <c r="BG218" s="226"/>
      <c r="BH218" s="226"/>
      <c r="BI218" s="226"/>
      <c r="BJ218" s="226"/>
      <c r="BK218" s="226"/>
      <c r="BL218" s="226"/>
      <c r="BM218" s="226"/>
      <c r="BN218" s="226"/>
      <c r="BO218" s="226"/>
      <c r="BP218" s="226"/>
      <c r="BQ218" s="226"/>
      <c r="BR218" s="226"/>
    </row>
    <row r="219" spans="1:70" ht="11.25" customHeight="1">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c r="AS219" s="226"/>
      <c r="AT219" s="226"/>
      <c r="AU219" s="226"/>
      <c r="AV219" s="226"/>
      <c r="AW219" s="226"/>
      <c r="AX219" s="226"/>
      <c r="AY219" s="226"/>
      <c r="AZ219" s="226"/>
      <c r="BA219" s="226"/>
      <c r="BB219" s="226"/>
      <c r="BC219" s="226"/>
      <c r="BD219" s="226"/>
      <c r="BE219" s="226"/>
      <c r="BF219" s="226"/>
      <c r="BG219" s="226"/>
      <c r="BH219" s="226"/>
      <c r="BI219" s="226"/>
      <c r="BJ219" s="226"/>
      <c r="BK219" s="226"/>
      <c r="BL219" s="226"/>
      <c r="BM219" s="226"/>
      <c r="BN219" s="226"/>
      <c r="BO219" s="226"/>
      <c r="BP219" s="226"/>
      <c r="BQ219" s="226"/>
      <c r="BR219" s="226"/>
    </row>
    <row r="220" spans="1:70" ht="11.25" customHeight="1">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AV220" s="226"/>
      <c r="AW220" s="226"/>
      <c r="AX220" s="226"/>
      <c r="AY220" s="226"/>
      <c r="AZ220" s="226"/>
      <c r="BA220" s="226"/>
      <c r="BB220" s="226"/>
      <c r="BC220" s="226"/>
      <c r="BD220" s="226"/>
      <c r="BE220" s="226"/>
      <c r="BF220" s="226"/>
      <c r="BG220" s="226"/>
      <c r="BH220" s="226"/>
      <c r="BI220" s="226"/>
      <c r="BJ220" s="226"/>
      <c r="BK220" s="226"/>
      <c r="BL220" s="226"/>
      <c r="BM220" s="226"/>
      <c r="BN220" s="226"/>
      <c r="BO220" s="226"/>
      <c r="BP220" s="226"/>
      <c r="BQ220" s="226"/>
      <c r="BR220" s="226"/>
    </row>
    <row r="221" spans="1:70" ht="11.25" customHeight="1">
      <c r="A221" s="22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AV221" s="226"/>
      <c r="AW221" s="226"/>
      <c r="AX221" s="226"/>
      <c r="AY221" s="226"/>
      <c r="AZ221" s="226"/>
      <c r="BA221" s="226"/>
      <c r="BB221" s="226"/>
      <c r="BC221" s="226"/>
      <c r="BD221" s="226"/>
      <c r="BE221" s="226"/>
      <c r="BF221" s="226"/>
      <c r="BG221" s="226"/>
      <c r="BH221" s="226"/>
      <c r="BI221" s="226"/>
      <c r="BJ221" s="226"/>
      <c r="BK221" s="226"/>
      <c r="BL221" s="226"/>
      <c r="BM221" s="226"/>
      <c r="BN221" s="226"/>
      <c r="BO221" s="226"/>
      <c r="BP221" s="226"/>
      <c r="BQ221" s="226"/>
      <c r="BR221" s="226"/>
    </row>
    <row r="222" spans="1:70" ht="11.25" customHeight="1">
      <c r="A222" s="226"/>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c r="AS222" s="226"/>
      <c r="AT222" s="226"/>
      <c r="AU222" s="226"/>
      <c r="AV222" s="226"/>
      <c r="AW222" s="226"/>
      <c r="AX222" s="226"/>
      <c r="AY222" s="226"/>
      <c r="AZ222" s="226"/>
      <c r="BA222" s="226"/>
      <c r="BB222" s="226"/>
      <c r="BC222" s="226"/>
      <c r="BD222" s="226"/>
      <c r="BE222" s="226"/>
      <c r="BF222" s="226"/>
      <c r="BG222" s="226"/>
      <c r="BH222" s="226"/>
      <c r="BI222" s="226"/>
      <c r="BJ222" s="226"/>
      <c r="BK222" s="226"/>
      <c r="BL222" s="226"/>
      <c r="BM222" s="226"/>
      <c r="BN222" s="226"/>
      <c r="BO222" s="226"/>
      <c r="BP222" s="226"/>
      <c r="BQ222" s="226"/>
      <c r="BR222" s="226"/>
    </row>
    <row r="223" spans="1:70" ht="11.25" customHeight="1">
      <c r="A223" s="226"/>
      <c r="B223" s="226"/>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c r="AS223" s="226"/>
      <c r="AT223" s="226"/>
      <c r="AU223" s="226"/>
      <c r="AV223" s="226"/>
      <c r="AW223" s="226"/>
      <c r="AX223" s="226"/>
      <c r="AY223" s="226"/>
      <c r="AZ223" s="226"/>
      <c r="BA223" s="226"/>
      <c r="BB223" s="226"/>
      <c r="BC223" s="226"/>
      <c r="BD223" s="226"/>
      <c r="BE223" s="226"/>
      <c r="BF223" s="226"/>
      <c r="BG223" s="226"/>
      <c r="BH223" s="226"/>
      <c r="BI223" s="226"/>
      <c r="BJ223" s="226"/>
      <c r="BK223" s="226"/>
      <c r="BL223" s="226"/>
      <c r="BM223" s="226"/>
      <c r="BN223" s="226"/>
      <c r="BO223" s="226"/>
      <c r="BP223" s="226"/>
      <c r="BQ223" s="226"/>
      <c r="BR223" s="226"/>
    </row>
    <row r="224" spans="1:70" ht="11.25" customHeight="1">
      <c r="A224" s="226"/>
      <c r="B224" s="226"/>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c r="AS224" s="226"/>
      <c r="AT224" s="226"/>
      <c r="AU224" s="226"/>
      <c r="AV224" s="226"/>
      <c r="AW224" s="226"/>
      <c r="AX224" s="226"/>
      <c r="AY224" s="226"/>
      <c r="AZ224" s="226"/>
      <c r="BA224" s="226"/>
      <c r="BB224" s="226"/>
      <c r="BC224" s="226"/>
      <c r="BD224" s="226"/>
      <c r="BE224" s="226"/>
      <c r="BF224" s="226"/>
      <c r="BG224" s="226"/>
      <c r="BH224" s="226"/>
      <c r="BI224" s="226"/>
      <c r="BJ224" s="226"/>
      <c r="BK224" s="226"/>
      <c r="BL224" s="226"/>
      <c r="BM224" s="226"/>
      <c r="BN224" s="226"/>
      <c r="BO224" s="226"/>
      <c r="BP224" s="226"/>
      <c r="BQ224" s="226"/>
      <c r="BR224" s="226"/>
    </row>
    <row r="225" spans="1:70" ht="11.25" customHeight="1">
      <c r="A225" s="226"/>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226"/>
      <c r="BE225" s="226"/>
      <c r="BF225" s="226"/>
      <c r="BG225" s="226"/>
      <c r="BH225" s="226"/>
      <c r="BI225" s="226"/>
      <c r="BJ225" s="226"/>
      <c r="BK225" s="226"/>
      <c r="BL225" s="226"/>
      <c r="BM225" s="226"/>
      <c r="BN225" s="226"/>
      <c r="BO225" s="226"/>
      <c r="BP225" s="226"/>
      <c r="BQ225" s="226"/>
      <c r="BR225" s="226"/>
    </row>
    <row r="226" spans="1:70" ht="11.25" customHeight="1">
      <c r="A226" s="226"/>
      <c r="B226" s="226"/>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c r="AS226" s="226"/>
      <c r="AT226" s="226"/>
      <c r="AU226" s="226"/>
      <c r="AV226" s="226"/>
      <c r="AW226" s="226"/>
      <c r="AX226" s="226"/>
      <c r="AY226" s="226"/>
      <c r="AZ226" s="226"/>
      <c r="BA226" s="226"/>
      <c r="BB226" s="226"/>
      <c r="BC226" s="226"/>
      <c r="BD226" s="226"/>
      <c r="BE226" s="226"/>
      <c r="BF226" s="226"/>
      <c r="BG226" s="226"/>
      <c r="BH226" s="226"/>
      <c r="BI226" s="226"/>
      <c r="BJ226" s="226"/>
      <c r="BK226" s="226"/>
      <c r="BL226" s="226"/>
      <c r="BM226" s="226"/>
      <c r="BN226" s="226"/>
      <c r="BO226" s="226"/>
      <c r="BP226" s="226"/>
      <c r="BQ226" s="226"/>
      <c r="BR226" s="226"/>
    </row>
    <row r="227" spans="1:70" ht="11.25" customHeight="1">
      <c r="A227" s="226"/>
      <c r="B227" s="226"/>
      <c r="C227" s="226"/>
      <c r="D227" s="226"/>
      <c r="E227" s="226"/>
      <c r="F227" s="226"/>
      <c r="G227" s="226"/>
      <c r="H227" s="226"/>
      <c r="I227" s="226"/>
      <c r="J227" s="226"/>
      <c r="K227" s="226"/>
      <c r="L227" s="226"/>
      <c r="M227" s="226"/>
      <c r="N227" s="226"/>
      <c r="O227" s="226"/>
      <c r="P227" s="226"/>
      <c r="Q227" s="226"/>
      <c r="R227" s="226"/>
      <c r="S227" s="226"/>
      <c r="T227" s="226"/>
      <c r="U227" s="226"/>
      <c r="V227" s="226"/>
      <c r="W227" s="226"/>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c r="AS227" s="226"/>
      <c r="AT227" s="226"/>
      <c r="AU227" s="226"/>
      <c r="AV227" s="226"/>
      <c r="AW227" s="226"/>
      <c r="AX227" s="226"/>
      <c r="AY227" s="226"/>
      <c r="AZ227" s="226"/>
      <c r="BA227" s="226"/>
      <c r="BB227" s="226"/>
      <c r="BC227" s="226"/>
      <c r="BD227" s="226"/>
      <c r="BE227" s="226"/>
      <c r="BF227" s="226"/>
      <c r="BG227" s="226"/>
      <c r="BH227" s="226"/>
      <c r="BI227" s="226"/>
      <c r="BJ227" s="226"/>
      <c r="BK227" s="226"/>
      <c r="BL227" s="226"/>
      <c r="BM227" s="226"/>
      <c r="BN227" s="226"/>
      <c r="BO227" s="226"/>
      <c r="BP227" s="226"/>
      <c r="BQ227" s="226"/>
      <c r="BR227" s="226"/>
    </row>
    <row r="228" spans="1:70" ht="11.25" customHeight="1">
      <c r="A228" s="226"/>
      <c r="B228" s="226"/>
      <c r="C228" s="226"/>
      <c r="D228" s="226"/>
      <c r="E228" s="226"/>
      <c r="F228" s="226"/>
      <c r="G228" s="226"/>
      <c r="H228" s="226"/>
      <c r="I228" s="226"/>
      <c r="J228" s="226"/>
      <c r="K228" s="226"/>
      <c r="L228" s="226"/>
      <c r="M228" s="226"/>
      <c r="N228" s="226"/>
      <c r="O228" s="226"/>
      <c r="P228" s="226"/>
      <c r="Q228" s="226"/>
      <c r="R228" s="226"/>
      <c r="S228" s="226"/>
      <c r="T228" s="226"/>
      <c r="U228" s="226"/>
      <c r="V228" s="226"/>
      <c r="W228" s="226"/>
      <c r="X228" s="226"/>
      <c r="Y228" s="226"/>
      <c r="Z228" s="226"/>
      <c r="AA228" s="226"/>
      <c r="AB228" s="226"/>
      <c r="AC228" s="226"/>
      <c r="AD228" s="226"/>
      <c r="AE228" s="226"/>
      <c r="AF228" s="226"/>
      <c r="AG228" s="226"/>
      <c r="AH228" s="226"/>
      <c r="AI228" s="226"/>
      <c r="AJ228" s="226"/>
      <c r="AK228" s="226"/>
      <c r="AL228" s="226"/>
      <c r="AM228" s="226"/>
      <c r="AN228" s="226"/>
      <c r="AO228" s="226"/>
      <c r="AP228" s="226"/>
      <c r="AQ228" s="226"/>
      <c r="AR228" s="226"/>
      <c r="AS228" s="226"/>
      <c r="AT228" s="226"/>
      <c r="AU228" s="226"/>
      <c r="AV228" s="226"/>
      <c r="AW228" s="226"/>
      <c r="AX228" s="226"/>
      <c r="AY228" s="226"/>
      <c r="AZ228" s="226"/>
      <c r="BA228" s="226"/>
      <c r="BB228" s="226"/>
      <c r="BC228" s="226"/>
      <c r="BD228" s="226"/>
      <c r="BE228" s="226"/>
      <c r="BF228" s="226"/>
      <c r="BG228" s="226"/>
      <c r="BH228" s="226"/>
      <c r="BI228" s="226"/>
      <c r="BJ228" s="226"/>
      <c r="BK228" s="226"/>
      <c r="BL228" s="226"/>
      <c r="BM228" s="226"/>
      <c r="BN228" s="226"/>
      <c r="BO228" s="226"/>
      <c r="BP228" s="226"/>
      <c r="BQ228" s="226"/>
      <c r="BR228" s="226"/>
    </row>
    <row r="229" spans="1:70" ht="11.25" customHeight="1">
      <c r="A229" s="226"/>
      <c r="B229" s="226"/>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c r="AS229" s="226"/>
      <c r="AT229" s="226"/>
      <c r="AU229" s="226"/>
      <c r="AV229" s="226"/>
      <c r="AW229" s="226"/>
      <c r="AX229" s="226"/>
      <c r="AY229" s="226"/>
      <c r="AZ229" s="226"/>
      <c r="BA229" s="226"/>
      <c r="BB229" s="226"/>
      <c r="BC229" s="226"/>
      <c r="BD229" s="226"/>
      <c r="BE229" s="226"/>
      <c r="BF229" s="226"/>
      <c r="BG229" s="226"/>
      <c r="BH229" s="226"/>
      <c r="BI229" s="226"/>
      <c r="BJ229" s="226"/>
      <c r="BK229" s="226"/>
      <c r="BL229" s="226"/>
      <c r="BM229" s="226"/>
      <c r="BN229" s="226"/>
      <c r="BO229" s="226"/>
      <c r="BP229" s="226"/>
      <c r="BQ229" s="226"/>
      <c r="BR229" s="226"/>
    </row>
    <row r="230" spans="1:70" ht="11.25" customHeight="1">
      <c r="A230" s="226"/>
      <c r="B230" s="226"/>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c r="AS230" s="226"/>
      <c r="AT230" s="226"/>
      <c r="AU230" s="226"/>
      <c r="AV230" s="226"/>
      <c r="AW230" s="226"/>
      <c r="AX230" s="226"/>
      <c r="AY230" s="226"/>
      <c r="AZ230" s="226"/>
      <c r="BA230" s="226"/>
      <c r="BB230" s="226"/>
      <c r="BC230" s="226"/>
      <c r="BD230" s="226"/>
      <c r="BE230" s="226"/>
      <c r="BF230" s="226"/>
      <c r="BG230" s="226"/>
      <c r="BH230" s="226"/>
      <c r="BI230" s="226"/>
      <c r="BJ230" s="226"/>
      <c r="BK230" s="226"/>
      <c r="BL230" s="226"/>
      <c r="BM230" s="226"/>
      <c r="BN230" s="226"/>
      <c r="BO230" s="226"/>
      <c r="BP230" s="226"/>
      <c r="BQ230" s="226"/>
      <c r="BR230" s="226"/>
    </row>
    <row r="231" spans="1:70" ht="11.25" customHeight="1">
      <c r="A231" s="226"/>
      <c r="B231" s="226"/>
      <c r="C231" s="226"/>
      <c r="D231" s="226"/>
      <c r="E231" s="226"/>
      <c r="F231" s="226"/>
      <c r="G231" s="226"/>
      <c r="H231" s="226"/>
      <c r="I231" s="226"/>
      <c r="J231" s="226"/>
      <c r="K231" s="226"/>
      <c r="L231" s="226"/>
      <c r="M231" s="226"/>
      <c r="N231" s="226"/>
      <c r="O231" s="226"/>
      <c r="P231" s="226"/>
      <c r="Q231" s="226"/>
      <c r="R231" s="226"/>
      <c r="S231" s="226"/>
      <c r="T231" s="226"/>
      <c r="U231" s="226"/>
      <c r="V231" s="226"/>
      <c r="W231" s="226"/>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226"/>
      <c r="BH231" s="226"/>
      <c r="BI231" s="226"/>
      <c r="BJ231" s="226"/>
      <c r="BK231" s="226"/>
      <c r="BL231" s="226"/>
      <c r="BM231" s="226"/>
      <c r="BN231" s="226"/>
      <c r="BO231" s="226"/>
      <c r="BP231" s="226"/>
      <c r="BQ231" s="226"/>
      <c r="BR231" s="226"/>
    </row>
    <row r="232" spans="1:70" ht="11.25" customHeight="1">
      <c r="A232" s="226"/>
      <c r="B232" s="226"/>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c r="AS232" s="226"/>
      <c r="AT232" s="226"/>
      <c r="AU232" s="226"/>
      <c r="AV232" s="226"/>
      <c r="AW232" s="226"/>
      <c r="AX232" s="226"/>
      <c r="AY232" s="226"/>
      <c r="AZ232" s="226"/>
      <c r="BA232" s="226"/>
      <c r="BB232" s="226"/>
      <c r="BC232" s="226"/>
      <c r="BD232" s="226"/>
      <c r="BE232" s="226"/>
      <c r="BF232" s="226"/>
      <c r="BG232" s="226"/>
      <c r="BH232" s="226"/>
      <c r="BI232" s="226"/>
      <c r="BJ232" s="226"/>
      <c r="BK232" s="226"/>
      <c r="BL232" s="226"/>
      <c r="BM232" s="226"/>
      <c r="BN232" s="226"/>
      <c r="BO232" s="226"/>
      <c r="BP232" s="226"/>
      <c r="BQ232" s="226"/>
      <c r="BR232" s="226"/>
    </row>
    <row r="233" spans="1:70" ht="15.75" customHeight="1"/>
    <row r="234" spans="1:70" ht="15.75" customHeight="1"/>
    <row r="235" spans="1:70" ht="15.75" customHeight="1"/>
    <row r="236" spans="1:70" ht="15.75" customHeight="1"/>
    <row r="237" spans="1:70" ht="15.75" customHeight="1"/>
    <row r="238" spans="1:70" ht="15.75" customHeight="1"/>
    <row r="239" spans="1:70" ht="15.75" customHeight="1"/>
    <row r="240" spans="1:7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Q6:U6"/>
    <mergeCell ref="V6:Y6"/>
    <mergeCell ref="Z6:AD6"/>
    <mergeCell ref="AE6:AI6"/>
    <mergeCell ref="AJ6:AN6"/>
    <mergeCell ref="BJ6:BL6"/>
    <mergeCell ref="BM6:BO6"/>
    <mergeCell ref="A2:BR2"/>
    <mergeCell ref="A3:BR3"/>
    <mergeCell ref="A4:BR4"/>
    <mergeCell ref="B6:F6"/>
    <mergeCell ref="G6:K6"/>
    <mergeCell ref="L6:P6"/>
    <mergeCell ref="BP6:BQ6"/>
    <mergeCell ref="AO6:AS6"/>
    <mergeCell ref="AT6:AW6"/>
    <mergeCell ref="AX6:BB6"/>
    <mergeCell ref="BC6:BF6"/>
    <mergeCell ref="BG6:BI6"/>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9CC00"/>
  </sheetPr>
  <dimension ref="A1:BR1000"/>
  <sheetViews>
    <sheetView showGridLines="0" workbookViewId="0">
      <pane xSplit="1" ySplit="7" topLeftCell="B8" activePane="bottomRight" state="frozen"/>
      <selection activeCell="E1" sqref="E1"/>
      <selection pane="topRight" activeCell="E1" sqref="E1"/>
      <selection pane="bottomLeft" activeCell="E1" sqref="E1"/>
      <selection pane="bottomRight" activeCell="E1" sqref="E1"/>
    </sheetView>
  </sheetViews>
  <sheetFormatPr defaultColWidth="14.44140625" defaultRowHeight="15" customHeight="1"/>
  <cols>
    <col min="1" max="1" width="16.21875" customWidth="1"/>
    <col min="2" max="5" width="4.44140625" customWidth="1"/>
    <col min="6" max="6" width="4.21875" customWidth="1"/>
    <col min="7" max="69" width="4.44140625" customWidth="1"/>
    <col min="70" max="70" width="4.77734375" customWidth="1"/>
  </cols>
  <sheetData>
    <row r="1" spans="1:70" ht="15" customHeight="1">
      <c r="A1" s="553" t="s">
        <v>459</v>
      </c>
      <c r="B1" s="549"/>
      <c r="C1" s="549"/>
      <c r="D1" s="549"/>
      <c r="E1" s="549"/>
      <c r="F1" s="549"/>
      <c r="G1" s="554" t="s">
        <v>573</v>
      </c>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c r="AX1" s="549"/>
      <c r="AY1" s="549"/>
      <c r="AZ1" s="549"/>
      <c r="BA1" s="549"/>
      <c r="BB1" s="549"/>
      <c r="BC1" s="549"/>
      <c r="BD1" s="549"/>
      <c r="BE1" s="549"/>
      <c r="BF1" s="549"/>
      <c r="BG1" s="549"/>
      <c r="BH1" s="549"/>
      <c r="BI1" s="549"/>
      <c r="BJ1" s="549"/>
      <c r="BK1" s="549"/>
      <c r="BL1" s="549"/>
      <c r="BM1" s="549"/>
      <c r="BN1" s="549"/>
      <c r="BO1" s="549"/>
      <c r="BP1" s="549"/>
      <c r="BQ1" s="549"/>
      <c r="BR1" s="549"/>
    </row>
    <row r="2" spans="1:70" ht="15" customHeight="1">
      <c r="A2" s="582" t="s">
        <v>332</v>
      </c>
      <c r="B2" s="561"/>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row>
    <row r="3" spans="1:70" ht="15" customHeight="1">
      <c r="A3" s="582" t="s">
        <v>460</v>
      </c>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H3" s="561"/>
      <c r="AI3" s="561"/>
      <c r="AJ3" s="561"/>
      <c r="AK3" s="561"/>
      <c r="AL3" s="561"/>
      <c r="AM3" s="561"/>
      <c r="AN3" s="561"/>
      <c r="AO3" s="561"/>
      <c r="AP3" s="561"/>
      <c r="AQ3" s="561"/>
      <c r="AR3" s="561"/>
      <c r="AS3" s="561"/>
      <c r="AT3" s="561"/>
      <c r="AU3" s="561"/>
      <c r="AV3" s="561"/>
      <c r="AW3" s="561"/>
      <c r="AX3" s="561"/>
      <c r="AY3" s="561"/>
      <c r="AZ3" s="561"/>
      <c r="BA3" s="561"/>
      <c r="BB3" s="561"/>
      <c r="BC3" s="561"/>
      <c r="BD3" s="561"/>
      <c r="BE3" s="561"/>
      <c r="BF3" s="561"/>
      <c r="BG3" s="561"/>
      <c r="BH3" s="561"/>
      <c r="BI3" s="561"/>
      <c r="BJ3" s="561"/>
      <c r="BK3" s="561"/>
      <c r="BL3" s="561"/>
      <c r="BM3" s="561"/>
      <c r="BN3" s="561"/>
      <c r="BO3" s="561"/>
      <c r="BP3" s="561"/>
      <c r="BQ3" s="561"/>
      <c r="BR3" s="561"/>
    </row>
    <row r="4" spans="1:70" ht="15" customHeight="1">
      <c r="A4" s="584" t="s">
        <v>78</v>
      </c>
      <c r="B4" s="561"/>
      <c r="C4" s="561"/>
      <c r="D4" s="561"/>
      <c r="E4" s="561"/>
      <c r="F4" s="561"/>
      <c r="G4" s="561"/>
      <c r="H4" s="561"/>
      <c r="I4" s="561"/>
      <c r="J4" s="561"/>
      <c r="K4" s="561"/>
      <c r="L4" s="561"/>
      <c r="M4" s="561"/>
      <c r="N4" s="561"/>
      <c r="O4" s="561"/>
      <c r="P4" s="561"/>
      <c r="Q4" s="561"/>
      <c r="R4" s="561"/>
      <c r="S4" s="561"/>
      <c r="T4" s="561"/>
      <c r="U4" s="561"/>
      <c r="V4" s="561"/>
      <c r="W4" s="561"/>
      <c r="X4" s="561"/>
      <c r="Y4" s="561"/>
      <c r="Z4" s="561"/>
      <c r="AA4" s="561"/>
      <c r="AB4" s="561"/>
      <c r="AC4" s="561"/>
      <c r="AD4" s="561"/>
      <c r="AE4" s="561"/>
      <c r="AF4" s="561"/>
      <c r="AG4" s="561"/>
      <c r="AH4" s="561"/>
      <c r="AI4" s="561"/>
      <c r="AJ4" s="561"/>
      <c r="AK4" s="561"/>
      <c r="AL4" s="561"/>
      <c r="AM4" s="561"/>
      <c r="AN4" s="561"/>
      <c r="AO4" s="561"/>
      <c r="AP4" s="561"/>
      <c r="AQ4" s="561"/>
      <c r="AR4" s="561"/>
      <c r="AS4" s="561"/>
      <c r="AT4" s="561"/>
      <c r="AU4" s="561"/>
      <c r="AV4" s="561"/>
      <c r="AW4" s="561"/>
      <c r="AX4" s="561"/>
      <c r="AY4" s="561"/>
      <c r="AZ4" s="561"/>
      <c r="BA4" s="561"/>
      <c r="BB4" s="561"/>
      <c r="BC4" s="561"/>
      <c r="BD4" s="561"/>
      <c r="BE4" s="561"/>
      <c r="BF4" s="561"/>
      <c r="BG4" s="561"/>
      <c r="BH4" s="561"/>
      <c r="BI4" s="561"/>
      <c r="BJ4" s="561"/>
      <c r="BK4" s="561"/>
      <c r="BL4" s="561"/>
      <c r="BM4" s="561"/>
      <c r="BN4" s="561"/>
      <c r="BO4" s="561"/>
      <c r="BP4" s="561"/>
      <c r="BQ4" s="561"/>
      <c r="BR4" s="561"/>
    </row>
    <row r="5" spans="1:70" ht="11.25" customHeight="1">
      <c r="A5" s="226"/>
      <c r="B5" s="226"/>
      <c r="C5" s="226"/>
      <c r="D5" s="226"/>
      <c r="E5" s="226"/>
      <c r="F5" s="226">
        <v>2</v>
      </c>
      <c r="G5" s="226"/>
      <c r="H5" s="226"/>
      <c r="I5" s="226"/>
      <c r="J5" s="226"/>
      <c r="K5" s="226">
        <v>4</v>
      </c>
      <c r="L5" s="226"/>
      <c r="M5" s="226"/>
      <c r="N5" s="226"/>
      <c r="O5" s="226"/>
      <c r="P5" s="226">
        <v>4</v>
      </c>
      <c r="Q5" s="226"/>
      <c r="R5" s="226"/>
      <c r="S5" s="226"/>
      <c r="T5" s="226"/>
      <c r="U5" s="226">
        <v>6</v>
      </c>
      <c r="V5" s="226"/>
      <c r="W5" s="226"/>
      <c r="X5" s="226"/>
      <c r="Y5" s="226">
        <v>5</v>
      </c>
      <c r="Z5" s="226"/>
      <c r="AA5" s="226"/>
      <c r="AB5" s="226"/>
      <c r="AC5" s="226"/>
      <c r="AD5" s="226">
        <v>4</v>
      </c>
      <c r="AE5" s="226"/>
      <c r="AF5" s="226"/>
      <c r="AG5" s="226"/>
      <c r="AH5" s="226"/>
      <c r="AI5" s="226">
        <v>5</v>
      </c>
      <c r="AJ5" s="226"/>
      <c r="AK5" s="226"/>
      <c r="AL5" s="226"/>
      <c r="AM5" s="226"/>
      <c r="AN5" s="226">
        <v>4</v>
      </c>
      <c r="AO5" s="226"/>
      <c r="AP5" s="226"/>
      <c r="AQ5" s="226"/>
      <c r="AR5" s="226"/>
      <c r="AS5" s="226">
        <v>7</v>
      </c>
      <c r="AT5" s="226"/>
      <c r="AU5" s="226"/>
      <c r="AV5" s="226"/>
      <c r="AW5" s="226">
        <v>4</v>
      </c>
      <c r="AX5" s="226"/>
      <c r="AY5" s="226"/>
      <c r="AZ5" s="226"/>
      <c r="BA5" s="226"/>
      <c r="BB5" s="226">
        <v>4</v>
      </c>
      <c r="BC5" s="226"/>
      <c r="BD5" s="226"/>
      <c r="BE5" s="226"/>
      <c r="BF5" s="226">
        <v>5</v>
      </c>
      <c r="BG5" s="226"/>
      <c r="BH5" s="226"/>
      <c r="BI5" s="226">
        <v>4</v>
      </c>
      <c r="BJ5" s="226"/>
      <c r="BK5" s="226"/>
      <c r="BL5" s="226">
        <v>4</v>
      </c>
      <c r="BM5" s="226"/>
      <c r="BN5" s="226"/>
      <c r="BO5" s="226">
        <v>2</v>
      </c>
      <c r="BP5" s="226"/>
      <c r="BQ5" s="226">
        <v>1</v>
      </c>
      <c r="BR5" s="226"/>
    </row>
    <row r="6" spans="1:70" ht="11.25" customHeight="1">
      <c r="A6" s="414" t="s">
        <v>333</v>
      </c>
      <c r="B6" s="585" t="s">
        <v>297</v>
      </c>
      <c r="C6" s="572"/>
      <c r="D6" s="572"/>
      <c r="E6" s="572"/>
      <c r="F6" s="573"/>
      <c r="G6" s="585" t="s">
        <v>334</v>
      </c>
      <c r="H6" s="572"/>
      <c r="I6" s="572"/>
      <c r="J6" s="572"/>
      <c r="K6" s="573"/>
      <c r="L6" s="585" t="s">
        <v>335</v>
      </c>
      <c r="M6" s="572"/>
      <c r="N6" s="572"/>
      <c r="O6" s="572"/>
      <c r="P6" s="573"/>
      <c r="Q6" s="585" t="s">
        <v>336</v>
      </c>
      <c r="R6" s="572"/>
      <c r="S6" s="572"/>
      <c r="T6" s="572"/>
      <c r="U6" s="573"/>
      <c r="V6" s="585" t="s">
        <v>337</v>
      </c>
      <c r="W6" s="572"/>
      <c r="X6" s="572"/>
      <c r="Y6" s="573"/>
      <c r="Z6" s="585" t="s">
        <v>338</v>
      </c>
      <c r="AA6" s="572"/>
      <c r="AB6" s="572"/>
      <c r="AC6" s="572"/>
      <c r="AD6" s="573"/>
      <c r="AE6" s="585" t="s">
        <v>339</v>
      </c>
      <c r="AF6" s="572"/>
      <c r="AG6" s="572"/>
      <c r="AH6" s="572"/>
      <c r="AI6" s="573"/>
      <c r="AJ6" s="585" t="s">
        <v>340</v>
      </c>
      <c r="AK6" s="572"/>
      <c r="AL6" s="572"/>
      <c r="AM6" s="572"/>
      <c r="AN6" s="573"/>
      <c r="AO6" s="585" t="s">
        <v>300</v>
      </c>
      <c r="AP6" s="572"/>
      <c r="AQ6" s="572"/>
      <c r="AR6" s="572"/>
      <c r="AS6" s="573"/>
      <c r="AT6" s="585" t="s">
        <v>298</v>
      </c>
      <c r="AU6" s="572"/>
      <c r="AV6" s="572"/>
      <c r="AW6" s="573"/>
      <c r="AX6" s="585" t="s">
        <v>341</v>
      </c>
      <c r="AY6" s="572"/>
      <c r="AZ6" s="572"/>
      <c r="BA6" s="572"/>
      <c r="BB6" s="573"/>
      <c r="BC6" s="585" t="s">
        <v>299</v>
      </c>
      <c r="BD6" s="572"/>
      <c r="BE6" s="572"/>
      <c r="BF6" s="573"/>
      <c r="BG6" s="585" t="s">
        <v>342</v>
      </c>
      <c r="BH6" s="572"/>
      <c r="BI6" s="573"/>
      <c r="BJ6" s="585" t="s">
        <v>343</v>
      </c>
      <c r="BK6" s="572"/>
      <c r="BL6" s="573"/>
      <c r="BM6" s="585" t="s">
        <v>344</v>
      </c>
      <c r="BN6" s="572"/>
      <c r="BO6" s="573"/>
      <c r="BP6" s="585" t="s">
        <v>446</v>
      </c>
      <c r="BQ6" s="573"/>
      <c r="BR6" s="417" t="s">
        <v>183</v>
      </c>
    </row>
    <row r="7" spans="1:70" ht="11.25" customHeight="1">
      <c r="A7" s="418" t="s">
        <v>268</v>
      </c>
      <c r="B7" s="394"/>
      <c r="C7" s="396"/>
      <c r="D7" s="396"/>
      <c r="E7" s="396"/>
      <c r="F7" s="395"/>
      <c r="G7" s="396"/>
      <c r="H7" s="396"/>
      <c r="I7" s="396"/>
      <c r="J7" s="396"/>
      <c r="K7" s="396"/>
      <c r="L7" s="394"/>
      <c r="M7" s="396"/>
      <c r="N7" s="396"/>
      <c r="O7" s="396"/>
      <c r="P7" s="395"/>
      <c r="Q7" s="394"/>
      <c r="R7" s="396"/>
      <c r="S7" s="396"/>
      <c r="T7" s="396"/>
      <c r="U7" s="395"/>
      <c r="V7" s="394"/>
      <c r="W7" s="396"/>
      <c r="X7" s="396"/>
      <c r="Y7" s="395"/>
      <c r="Z7" s="394"/>
      <c r="AA7" s="396"/>
      <c r="AB7" s="396"/>
      <c r="AC7" s="396"/>
      <c r="AD7" s="395"/>
      <c r="AE7" s="394"/>
      <c r="AF7" s="396"/>
      <c r="AG7" s="396"/>
      <c r="AH7" s="396"/>
      <c r="AI7" s="395"/>
      <c r="AJ7" s="394"/>
      <c r="AK7" s="396"/>
      <c r="AL7" s="396"/>
      <c r="AM7" s="396"/>
      <c r="AN7" s="395"/>
      <c r="AO7" s="394"/>
      <c r="AP7" s="396"/>
      <c r="AQ7" s="396"/>
      <c r="AR7" s="396"/>
      <c r="AS7" s="395"/>
      <c r="AT7" s="394"/>
      <c r="AU7" s="396"/>
      <c r="AV7" s="396"/>
      <c r="AW7" s="395"/>
      <c r="AX7" s="394"/>
      <c r="AY7" s="396"/>
      <c r="AZ7" s="396"/>
      <c r="BA7" s="396"/>
      <c r="BB7" s="395"/>
      <c r="BC7" s="394"/>
      <c r="BD7" s="396"/>
      <c r="BE7" s="396"/>
      <c r="BF7" s="395"/>
      <c r="BG7" s="394"/>
      <c r="BH7" s="396"/>
      <c r="BI7" s="395"/>
      <c r="BJ7" s="394"/>
      <c r="BK7" s="396"/>
      <c r="BL7" s="395"/>
      <c r="BM7" s="394"/>
      <c r="BN7" s="396"/>
      <c r="BO7" s="395"/>
      <c r="BP7" s="394"/>
      <c r="BQ7" s="395"/>
      <c r="BR7" s="420"/>
    </row>
    <row r="8" spans="1:70" ht="15.75" customHeight="1">
      <c r="A8" s="422" t="s">
        <v>461</v>
      </c>
      <c r="B8" s="423"/>
      <c r="C8" s="423"/>
      <c r="D8" s="423"/>
      <c r="E8" s="423"/>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4"/>
    </row>
    <row r="9" spans="1:70" ht="11.25" customHeight="1">
      <c r="A9" s="227" t="s">
        <v>416</v>
      </c>
      <c r="B9" s="228"/>
      <c r="C9" s="226"/>
      <c r="D9" s="226"/>
      <c r="E9" s="226"/>
      <c r="F9" s="226"/>
      <c r="G9" s="432"/>
      <c r="H9" s="226"/>
      <c r="I9" s="226"/>
      <c r="J9" s="226"/>
      <c r="K9" s="226"/>
      <c r="L9" s="228"/>
      <c r="M9" s="226"/>
      <c r="N9" s="226"/>
      <c r="O9" s="226"/>
      <c r="P9" s="400"/>
      <c r="Q9" s="228"/>
      <c r="R9" s="226"/>
      <c r="S9" s="226"/>
      <c r="T9" s="226"/>
      <c r="U9" s="400"/>
      <c r="V9" s="228"/>
      <c r="W9" s="226"/>
      <c r="X9" s="226"/>
      <c r="Y9" s="400"/>
      <c r="Z9" s="228"/>
      <c r="AA9" s="226"/>
      <c r="AB9" s="226"/>
      <c r="AC9" s="226"/>
      <c r="AD9" s="400"/>
      <c r="AE9" s="228"/>
      <c r="AF9" s="226"/>
      <c r="AG9" s="226"/>
      <c r="AH9" s="226"/>
      <c r="AI9" s="400"/>
      <c r="AJ9" s="228"/>
      <c r="AK9" s="226"/>
      <c r="AL9" s="226"/>
      <c r="AM9" s="226"/>
      <c r="AN9" s="400"/>
      <c r="AO9" s="228"/>
      <c r="AP9" s="226"/>
      <c r="AQ9" s="226"/>
      <c r="AR9" s="226"/>
      <c r="AS9" s="400"/>
      <c r="AT9" s="228"/>
      <c r="AU9" s="226"/>
      <c r="AV9" s="226"/>
      <c r="AW9" s="400"/>
      <c r="AX9" s="228"/>
      <c r="AY9" s="226"/>
      <c r="AZ9" s="226"/>
      <c r="BA9" s="226"/>
      <c r="BB9" s="400"/>
      <c r="BC9" s="228"/>
      <c r="BD9" s="226"/>
      <c r="BE9" s="226"/>
      <c r="BF9" s="400"/>
      <c r="BG9" s="228"/>
      <c r="BH9" s="226"/>
      <c r="BI9" s="400"/>
      <c r="BJ9" s="228"/>
      <c r="BK9" s="226"/>
      <c r="BL9" s="400"/>
      <c r="BM9" s="228"/>
      <c r="BN9" s="226"/>
      <c r="BO9" s="400"/>
      <c r="BP9" s="228"/>
      <c r="BQ9" s="400"/>
      <c r="BR9" s="227">
        <f t="shared" ref="BR9:BR10" si="0">SUM(B9:BQ9)</f>
        <v>0</v>
      </c>
    </row>
    <row r="10" spans="1:70" ht="11.25" customHeight="1">
      <c r="A10" s="401" t="s">
        <v>469</v>
      </c>
      <c r="B10" s="402"/>
      <c r="C10" s="404"/>
      <c r="D10" s="404"/>
      <c r="E10" s="404"/>
      <c r="F10" s="404"/>
      <c r="G10" s="402"/>
      <c r="H10" s="404"/>
      <c r="I10" s="404"/>
      <c r="J10" s="404"/>
      <c r="K10" s="404"/>
      <c r="L10" s="402"/>
      <c r="M10" s="404"/>
      <c r="N10" s="404"/>
      <c r="O10" s="404"/>
      <c r="P10" s="403"/>
      <c r="Q10" s="402"/>
      <c r="R10" s="404"/>
      <c r="S10" s="404"/>
      <c r="T10" s="404"/>
      <c r="U10" s="403"/>
      <c r="V10" s="402"/>
      <c r="W10" s="404"/>
      <c r="X10" s="404"/>
      <c r="Y10" s="403"/>
      <c r="Z10" s="402"/>
      <c r="AA10" s="404"/>
      <c r="AB10" s="404"/>
      <c r="AC10" s="404"/>
      <c r="AD10" s="403"/>
      <c r="AE10" s="402"/>
      <c r="AF10" s="404"/>
      <c r="AG10" s="404"/>
      <c r="AH10" s="404"/>
      <c r="AI10" s="403"/>
      <c r="AJ10" s="402"/>
      <c r="AK10" s="404"/>
      <c r="AL10" s="404"/>
      <c r="AM10" s="404"/>
      <c r="AN10" s="403"/>
      <c r="AO10" s="402"/>
      <c r="AP10" s="404"/>
      <c r="AQ10" s="404"/>
      <c r="AR10" s="404"/>
      <c r="AS10" s="403"/>
      <c r="AT10" s="402"/>
      <c r="AU10" s="404"/>
      <c r="AV10" s="404"/>
      <c r="AW10" s="403"/>
      <c r="AX10" s="402"/>
      <c r="AY10" s="404"/>
      <c r="AZ10" s="404"/>
      <c r="BA10" s="404"/>
      <c r="BB10" s="403"/>
      <c r="BC10" s="402"/>
      <c r="BD10" s="404"/>
      <c r="BE10" s="404"/>
      <c r="BF10" s="403"/>
      <c r="BG10" s="402"/>
      <c r="BH10" s="404"/>
      <c r="BI10" s="403"/>
      <c r="BJ10" s="402"/>
      <c r="BK10" s="404"/>
      <c r="BL10" s="403"/>
      <c r="BM10" s="402"/>
      <c r="BN10" s="404"/>
      <c r="BO10" s="403"/>
      <c r="BP10" s="402"/>
      <c r="BQ10" s="403"/>
      <c r="BR10" s="401">
        <f t="shared" si="0"/>
        <v>0</v>
      </c>
    </row>
    <row r="11" spans="1:70" ht="11.25" customHeight="1">
      <c r="A11" s="402" t="s">
        <v>451</v>
      </c>
      <c r="B11" s="402"/>
      <c r="C11" s="404"/>
      <c r="D11" s="404"/>
      <c r="E11" s="404"/>
      <c r="F11" s="404"/>
      <c r="G11" s="402"/>
      <c r="H11" s="404"/>
      <c r="I11" s="404"/>
      <c r="J11" s="404"/>
      <c r="K11" s="404"/>
      <c r="L11" s="402"/>
      <c r="M11" s="404"/>
      <c r="N11" s="404"/>
      <c r="O11" s="404"/>
      <c r="P11" s="403"/>
      <c r="Q11" s="402"/>
      <c r="R11" s="404"/>
      <c r="S11" s="404"/>
      <c r="T11" s="404"/>
      <c r="U11" s="403"/>
      <c r="V11" s="402"/>
      <c r="W11" s="404"/>
      <c r="X11" s="404"/>
      <c r="Y11" s="403"/>
      <c r="Z11" s="402"/>
      <c r="AA11" s="404"/>
      <c r="AB11" s="404"/>
      <c r="AC11" s="404"/>
      <c r="AD11" s="403"/>
      <c r="AE11" s="402"/>
      <c r="AF11" s="404"/>
      <c r="AG11" s="404"/>
      <c r="AH11" s="404"/>
      <c r="AI11" s="403"/>
      <c r="AJ11" s="402"/>
      <c r="AK11" s="404"/>
      <c r="AL11" s="404"/>
      <c r="AM11" s="404"/>
      <c r="AN11" s="403"/>
      <c r="AO11" s="402"/>
      <c r="AP11" s="404"/>
      <c r="AQ11" s="404"/>
      <c r="AR11" s="404"/>
      <c r="AS11" s="403"/>
      <c r="AT11" s="402"/>
      <c r="AU11" s="404"/>
      <c r="AV11" s="404"/>
      <c r="AW11" s="403"/>
      <c r="AX11" s="402"/>
      <c r="AY11" s="404"/>
      <c r="AZ11" s="404"/>
      <c r="BA11" s="404"/>
      <c r="BB11" s="403"/>
      <c r="BC11" s="402"/>
      <c r="BD11" s="404"/>
      <c r="BE11" s="404"/>
      <c r="BF11" s="403"/>
      <c r="BG11" s="402"/>
      <c r="BH11" s="404"/>
      <c r="BI11" s="403"/>
      <c r="BJ11" s="402"/>
      <c r="BK11" s="404"/>
      <c r="BL11" s="403"/>
      <c r="BM11" s="402"/>
      <c r="BN11" s="404"/>
      <c r="BO11" s="403"/>
      <c r="BP11" s="402"/>
      <c r="BQ11" s="403"/>
      <c r="BR11" s="401"/>
    </row>
    <row r="12" spans="1:70" ht="11.25" customHeight="1">
      <c r="A12" s="406" t="s">
        <v>464</v>
      </c>
      <c r="B12" s="406"/>
      <c r="C12" s="408"/>
      <c r="D12" s="408"/>
      <c r="E12" s="408"/>
      <c r="F12" s="408">
        <f>SUM(B9:F10)</f>
        <v>0</v>
      </c>
      <c r="G12" s="406"/>
      <c r="H12" s="408"/>
      <c r="I12" s="408"/>
      <c r="J12" s="408"/>
      <c r="K12" s="408">
        <f>SUM(G9:K10)</f>
        <v>0</v>
      </c>
      <c r="L12" s="406"/>
      <c r="M12" s="408"/>
      <c r="N12" s="408"/>
      <c r="O12" s="408"/>
      <c r="P12" s="407">
        <f>SUM(L9:P10)</f>
        <v>0</v>
      </c>
      <c r="Q12" s="406"/>
      <c r="R12" s="408"/>
      <c r="S12" s="408"/>
      <c r="T12" s="408"/>
      <c r="U12" s="407">
        <f>SUM(Q9:U10)</f>
        <v>0</v>
      </c>
      <c r="V12" s="406"/>
      <c r="W12" s="408"/>
      <c r="X12" s="408"/>
      <c r="Y12" s="407">
        <f>SUM(V9:Y10)</f>
        <v>0</v>
      </c>
      <c r="Z12" s="406"/>
      <c r="AA12" s="408"/>
      <c r="AB12" s="408"/>
      <c r="AC12" s="408"/>
      <c r="AD12" s="407">
        <f>SUM(Z9:AD10)</f>
        <v>0</v>
      </c>
      <c r="AE12" s="406"/>
      <c r="AF12" s="408"/>
      <c r="AG12" s="408"/>
      <c r="AH12" s="408"/>
      <c r="AI12" s="407">
        <f>SUM(AE9:AI10)</f>
        <v>0</v>
      </c>
      <c r="AJ12" s="406"/>
      <c r="AK12" s="408"/>
      <c r="AL12" s="408"/>
      <c r="AM12" s="408"/>
      <c r="AN12" s="407">
        <f>SUM(AJ9:AN10)</f>
        <v>0</v>
      </c>
      <c r="AO12" s="406"/>
      <c r="AP12" s="408"/>
      <c r="AQ12" s="408"/>
      <c r="AR12" s="408"/>
      <c r="AS12" s="407">
        <f>SUM(AO9:AS10)</f>
        <v>0</v>
      </c>
      <c r="AT12" s="406"/>
      <c r="AU12" s="408"/>
      <c r="AV12" s="408"/>
      <c r="AW12" s="407">
        <f>SUM(AT9:AW10)</f>
        <v>0</v>
      </c>
      <c r="AX12" s="406"/>
      <c r="AY12" s="408"/>
      <c r="AZ12" s="408"/>
      <c r="BA12" s="408"/>
      <c r="BB12" s="407">
        <f>SUM(AX9:BB10)</f>
        <v>0</v>
      </c>
      <c r="BC12" s="406"/>
      <c r="BD12" s="408"/>
      <c r="BE12" s="408"/>
      <c r="BF12" s="407">
        <f>SUM(BC9:BF10)</f>
        <v>0</v>
      </c>
      <c r="BG12" s="406"/>
      <c r="BH12" s="408"/>
      <c r="BI12" s="407">
        <f>SUM(BG9:BI10)</f>
        <v>0</v>
      </c>
      <c r="BJ12" s="406"/>
      <c r="BK12" s="408"/>
      <c r="BL12" s="407">
        <f>SUM(BJ9:BL10)</f>
        <v>0</v>
      </c>
      <c r="BM12" s="406"/>
      <c r="BN12" s="408"/>
      <c r="BO12" s="407">
        <f>SUM(BM9:BO10)</f>
        <v>0</v>
      </c>
      <c r="BP12" s="406"/>
      <c r="BQ12" s="407">
        <f>SUM(BP9:BQ10)</f>
        <v>0</v>
      </c>
      <c r="BR12" s="405">
        <f t="shared" ref="BR12:BR14" si="1">SUM(B12:BQ12)</f>
        <v>0</v>
      </c>
    </row>
    <row r="13" spans="1:70" ht="11.25" customHeight="1">
      <c r="A13" s="227" t="s">
        <v>416</v>
      </c>
      <c r="B13" s="228"/>
      <c r="C13" s="226"/>
      <c r="D13" s="226"/>
      <c r="E13" s="226"/>
      <c r="F13" s="226"/>
      <c r="G13" s="228"/>
      <c r="H13" s="226"/>
      <c r="I13" s="226"/>
      <c r="J13" s="226"/>
      <c r="K13" s="226"/>
      <c r="L13" s="228"/>
      <c r="M13" s="226"/>
      <c r="N13" s="226"/>
      <c r="O13" s="226"/>
      <c r="P13" s="400"/>
      <c r="Q13" s="228"/>
      <c r="R13" s="226"/>
      <c r="S13" s="226"/>
      <c r="T13" s="226"/>
      <c r="U13" s="400"/>
      <c r="V13" s="228"/>
      <c r="W13" s="226"/>
      <c r="X13" s="226"/>
      <c r="Y13" s="400"/>
      <c r="Z13" s="228"/>
      <c r="AA13" s="226"/>
      <c r="AB13" s="226"/>
      <c r="AC13" s="226"/>
      <c r="AD13" s="400"/>
      <c r="AE13" s="228"/>
      <c r="AF13" s="226"/>
      <c r="AG13" s="226"/>
      <c r="AH13" s="226"/>
      <c r="AI13" s="400"/>
      <c r="AJ13" s="228"/>
      <c r="AK13" s="226"/>
      <c r="AL13" s="226"/>
      <c r="AM13" s="226"/>
      <c r="AN13" s="400"/>
      <c r="AO13" s="228"/>
      <c r="AP13" s="226"/>
      <c r="AQ13" s="226"/>
      <c r="AR13" s="226"/>
      <c r="AS13" s="400"/>
      <c r="AT13" s="228"/>
      <c r="AU13" s="226"/>
      <c r="AV13" s="226"/>
      <c r="AW13" s="400"/>
      <c r="AX13" s="228"/>
      <c r="AY13" s="226"/>
      <c r="AZ13" s="226"/>
      <c r="BA13" s="226"/>
      <c r="BB13" s="400"/>
      <c r="BC13" s="228"/>
      <c r="BD13" s="226"/>
      <c r="BE13" s="226"/>
      <c r="BF13" s="400"/>
      <c r="BG13" s="228"/>
      <c r="BH13" s="226"/>
      <c r="BI13" s="400"/>
      <c r="BJ13" s="228"/>
      <c r="BK13" s="226"/>
      <c r="BL13" s="400"/>
      <c r="BM13" s="228"/>
      <c r="BN13" s="226"/>
      <c r="BO13" s="400"/>
      <c r="BP13" s="228"/>
      <c r="BQ13" s="400"/>
      <c r="BR13" s="227">
        <f t="shared" si="1"/>
        <v>0</v>
      </c>
    </row>
    <row r="14" spans="1:70" ht="11.25" customHeight="1">
      <c r="A14" s="401" t="s">
        <v>469</v>
      </c>
      <c r="B14" s="402"/>
      <c r="C14" s="404"/>
      <c r="D14" s="404"/>
      <c r="E14" s="404"/>
      <c r="F14" s="404"/>
      <c r="G14" s="402"/>
      <c r="H14" s="404"/>
      <c r="I14" s="404"/>
      <c r="J14" s="404"/>
      <c r="K14" s="404"/>
      <c r="L14" s="402"/>
      <c r="M14" s="404"/>
      <c r="N14" s="404"/>
      <c r="O14" s="404"/>
      <c r="P14" s="403"/>
      <c r="Q14" s="402"/>
      <c r="R14" s="404"/>
      <c r="S14" s="404"/>
      <c r="T14" s="404"/>
      <c r="U14" s="403"/>
      <c r="V14" s="402"/>
      <c r="W14" s="404"/>
      <c r="X14" s="404"/>
      <c r="Y14" s="403"/>
      <c r="Z14" s="402"/>
      <c r="AA14" s="404"/>
      <c r="AB14" s="404"/>
      <c r="AC14" s="404"/>
      <c r="AD14" s="403"/>
      <c r="AE14" s="402"/>
      <c r="AF14" s="404"/>
      <c r="AG14" s="404"/>
      <c r="AH14" s="404"/>
      <c r="AI14" s="403"/>
      <c r="AJ14" s="402"/>
      <c r="AK14" s="404"/>
      <c r="AL14" s="404"/>
      <c r="AM14" s="404"/>
      <c r="AN14" s="403"/>
      <c r="AO14" s="402"/>
      <c r="AP14" s="404"/>
      <c r="AQ14" s="404"/>
      <c r="AR14" s="404"/>
      <c r="AS14" s="403"/>
      <c r="AT14" s="402"/>
      <c r="AU14" s="404"/>
      <c r="AV14" s="404"/>
      <c r="AW14" s="403"/>
      <c r="AX14" s="402"/>
      <c r="AY14" s="404"/>
      <c r="AZ14" s="404"/>
      <c r="BA14" s="404"/>
      <c r="BB14" s="403"/>
      <c r="BC14" s="402"/>
      <c r="BD14" s="404"/>
      <c r="BE14" s="404"/>
      <c r="BF14" s="403"/>
      <c r="BG14" s="402"/>
      <c r="BH14" s="404"/>
      <c r="BI14" s="403"/>
      <c r="BJ14" s="402"/>
      <c r="BK14" s="404"/>
      <c r="BL14" s="403"/>
      <c r="BM14" s="402"/>
      <c r="BN14" s="404"/>
      <c r="BO14" s="403"/>
      <c r="BP14" s="402"/>
      <c r="BQ14" s="403"/>
      <c r="BR14" s="401">
        <f t="shared" si="1"/>
        <v>0</v>
      </c>
    </row>
    <row r="15" spans="1:70" ht="11.25" customHeight="1">
      <c r="A15" s="402" t="s">
        <v>451</v>
      </c>
      <c r="B15" s="402"/>
      <c r="C15" s="404"/>
      <c r="D15" s="404"/>
      <c r="E15" s="404"/>
      <c r="F15" s="404"/>
      <c r="G15" s="402"/>
      <c r="H15" s="404"/>
      <c r="I15" s="404"/>
      <c r="J15" s="404"/>
      <c r="K15" s="404"/>
      <c r="L15" s="402"/>
      <c r="M15" s="404"/>
      <c r="N15" s="404"/>
      <c r="O15" s="404"/>
      <c r="P15" s="403"/>
      <c r="Q15" s="402"/>
      <c r="R15" s="404"/>
      <c r="S15" s="404"/>
      <c r="T15" s="404"/>
      <c r="U15" s="403"/>
      <c r="V15" s="402"/>
      <c r="W15" s="404"/>
      <c r="X15" s="404"/>
      <c r="Y15" s="403"/>
      <c r="Z15" s="402"/>
      <c r="AA15" s="404"/>
      <c r="AB15" s="404"/>
      <c r="AC15" s="404"/>
      <c r="AD15" s="403"/>
      <c r="AE15" s="402"/>
      <c r="AF15" s="404"/>
      <c r="AG15" s="404"/>
      <c r="AH15" s="404"/>
      <c r="AI15" s="403"/>
      <c r="AJ15" s="402"/>
      <c r="AK15" s="404"/>
      <c r="AL15" s="404"/>
      <c r="AM15" s="404"/>
      <c r="AN15" s="403"/>
      <c r="AO15" s="402"/>
      <c r="AP15" s="404"/>
      <c r="AQ15" s="404"/>
      <c r="AR15" s="404"/>
      <c r="AS15" s="403"/>
      <c r="AT15" s="402"/>
      <c r="AU15" s="404"/>
      <c r="AV15" s="404"/>
      <c r="AW15" s="403"/>
      <c r="AX15" s="402"/>
      <c r="AY15" s="404"/>
      <c r="AZ15" s="404"/>
      <c r="BA15" s="404"/>
      <c r="BB15" s="403"/>
      <c r="BC15" s="402"/>
      <c r="BD15" s="404"/>
      <c r="BE15" s="404"/>
      <c r="BF15" s="403"/>
      <c r="BG15" s="402"/>
      <c r="BH15" s="404"/>
      <c r="BI15" s="403"/>
      <c r="BJ15" s="402"/>
      <c r="BK15" s="404"/>
      <c r="BL15" s="403"/>
      <c r="BM15" s="402"/>
      <c r="BN15" s="404"/>
      <c r="BO15" s="403"/>
      <c r="BP15" s="402"/>
      <c r="BQ15" s="403"/>
      <c r="BR15" s="401"/>
    </row>
    <row r="16" spans="1:70" ht="11.25" customHeight="1">
      <c r="A16" s="406" t="s">
        <v>465</v>
      </c>
      <c r="B16" s="406"/>
      <c r="C16" s="408"/>
      <c r="D16" s="408"/>
      <c r="E16" s="408"/>
      <c r="F16" s="408">
        <f>SUM(B13:F14)</f>
        <v>0</v>
      </c>
      <c r="G16" s="406"/>
      <c r="H16" s="408"/>
      <c r="I16" s="408"/>
      <c r="J16" s="408"/>
      <c r="K16" s="408">
        <f>SUM(G13:K14)</f>
        <v>0</v>
      </c>
      <c r="L16" s="406"/>
      <c r="M16" s="408"/>
      <c r="N16" s="408"/>
      <c r="O16" s="408"/>
      <c r="P16" s="407">
        <f>SUM(L13:P14)</f>
        <v>0</v>
      </c>
      <c r="Q16" s="406"/>
      <c r="R16" s="408"/>
      <c r="S16" s="408"/>
      <c r="T16" s="408"/>
      <c r="U16" s="407">
        <f>SUM(Q13:U14)</f>
        <v>0</v>
      </c>
      <c r="V16" s="406"/>
      <c r="W16" s="408"/>
      <c r="X16" s="408"/>
      <c r="Y16" s="407">
        <f>SUM(V13:Y14)</f>
        <v>0</v>
      </c>
      <c r="Z16" s="406"/>
      <c r="AA16" s="408"/>
      <c r="AB16" s="408"/>
      <c r="AC16" s="408"/>
      <c r="AD16" s="407">
        <f>SUM(Z13:AD14)</f>
        <v>0</v>
      </c>
      <c r="AE16" s="406"/>
      <c r="AF16" s="408"/>
      <c r="AG16" s="408"/>
      <c r="AH16" s="408"/>
      <c r="AI16" s="407">
        <f>SUM(AE13:AI14)</f>
        <v>0</v>
      </c>
      <c r="AJ16" s="406"/>
      <c r="AK16" s="408"/>
      <c r="AL16" s="408"/>
      <c r="AM16" s="408"/>
      <c r="AN16" s="407">
        <f>SUM(AJ13:AN14)</f>
        <v>0</v>
      </c>
      <c r="AO16" s="406"/>
      <c r="AP16" s="408"/>
      <c r="AQ16" s="408"/>
      <c r="AR16" s="408"/>
      <c r="AS16" s="407">
        <f>SUM(AO13:AS14)</f>
        <v>0</v>
      </c>
      <c r="AT16" s="406"/>
      <c r="AU16" s="408"/>
      <c r="AV16" s="408"/>
      <c r="AW16" s="407">
        <f>SUM(AT13:AW14)</f>
        <v>0</v>
      </c>
      <c r="AX16" s="406"/>
      <c r="AY16" s="408"/>
      <c r="AZ16" s="408"/>
      <c r="BA16" s="408"/>
      <c r="BB16" s="407">
        <f>SUM(AX13:BB14)</f>
        <v>0</v>
      </c>
      <c r="BC16" s="406"/>
      <c r="BD16" s="408"/>
      <c r="BE16" s="408"/>
      <c r="BF16" s="407">
        <f>SUM(BC13:BF14)</f>
        <v>0</v>
      </c>
      <c r="BG16" s="406"/>
      <c r="BH16" s="408"/>
      <c r="BI16" s="407">
        <f>SUM(BG13:BI14)</f>
        <v>0</v>
      </c>
      <c r="BJ16" s="406"/>
      <c r="BK16" s="408"/>
      <c r="BL16" s="407">
        <f>SUM(BJ13:BL14)</f>
        <v>0</v>
      </c>
      <c r="BM16" s="406"/>
      <c r="BN16" s="408"/>
      <c r="BO16" s="407">
        <f>SUM(BM13:BO14)</f>
        <v>0</v>
      </c>
      <c r="BP16" s="406"/>
      <c r="BQ16" s="407">
        <f>SUM(BP13:BQ14)</f>
        <v>0</v>
      </c>
      <c r="BR16" s="405">
        <f t="shared" ref="BR16:BR18" si="2">SUM(B16:BQ16)</f>
        <v>0</v>
      </c>
    </row>
    <row r="17" spans="1:70" ht="11.25" customHeight="1">
      <c r="A17" s="227" t="s">
        <v>416</v>
      </c>
      <c r="B17" s="228"/>
      <c r="C17" s="226"/>
      <c r="D17" s="226"/>
      <c r="E17" s="226"/>
      <c r="F17" s="226"/>
      <c r="G17" s="228"/>
      <c r="H17" s="226"/>
      <c r="I17" s="226"/>
      <c r="J17" s="226"/>
      <c r="K17" s="226"/>
      <c r="L17" s="228"/>
      <c r="M17" s="226"/>
      <c r="N17" s="226"/>
      <c r="O17" s="226"/>
      <c r="P17" s="400"/>
      <c r="Q17" s="228"/>
      <c r="R17" s="226"/>
      <c r="S17" s="226"/>
      <c r="T17" s="226"/>
      <c r="U17" s="400"/>
      <c r="V17" s="228"/>
      <c r="W17" s="226"/>
      <c r="X17" s="226"/>
      <c r="Y17" s="400"/>
      <c r="Z17" s="228"/>
      <c r="AA17" s="226"/>
      <c r="AB17" s="226"/>
      <c r="AC17" s="226"/>
      <c r="AD17" s="400"/>
      <c r="AE17" s="228"/>
      <c r="AF17" s="226"/>
      <c r="AG17" s="226"/>
      <c r="AH17" s="226"/>
      <c r="AI17" s="400"/>
      <c r="AJ17" s="228"/>
      <c r="AK17" s="226"/>
      <c r="AL17" s="226"/>
      <c r="AM17" s="226"/>
      <c r="AN17" s="400"/>
      <c r="AO17" s="228"/>
      <c r="AP17" s="226"/>
      <c r="AQ17" s="226"/>
      <c r="AR17" s="226"/>
      <c r="AS17" s="400"/>
      <c r="AT17" s="228"/>
      <c r="AU17" s="226"/>
      <c r="AV17" s="226"/>
      <c r="AW17" s="400"/>
      <c r="AX17" s="228"/>
      <c r="AY17" s="226"/>
      <c r="AZ17" s="226"/>
      <c r="BA17" s="226"/>
      <c r="BB17" s="400"/>
      <c r="BC17" s="228"/>
      <c r="BD17" s="226"/>
      <c r="BE17" s="226"/>
      <c r="BF17" s="400"/>
      <c r="BG17" s="228"/>
      <c r="BH17" s="226"/>
      <c r="BI17" s="400"/>
      <c r="BJ17" s="228"/>
      <c r="BK17" s="226"/>
      <c r="BL17" s="400"/>
      <c r="BM17" s="228"/>
      <c r="BN17" s="226"/>
      <c r="BO17" s="400"/>
      <c r="BP17" s="228"/>
      <c r="BQ17" s="400"/>
      <c r="BR17" s="227">
        <f t="shared" si="2"/>
        <v>0</v>
      </c>
    </row>
    <row r="18" spans="1:70" ht="11.25" customHeight="1">
      <c r="A18" s="401" t="s">
        <v>469</v>
      </c>
      <c r="B18" s="402"/>
      <c r="C18" s="404"/>
      <c r="D18" s="404"/>
      <c r="E18" s="404"/>
      <c r="F18" s="404"/>
      <c r="G18" s="402"/>
      <c r="H18" s="404"/>
      <c r="I18" s="404"/>
      <c r="J18" s="404"/>
      <c r="K18" s="404"/>
      <c r="L18" s="402"/>
      <c r="M18" s="404"/>
      <c r="N18" s="404"/>
      <c r="O18" s="404"/>
      <c r="P18" s="403"/>
      <c r="Q18" s="402"/>
      <c r="R18" s="404"/>
      <c r="S18" s="404"/>
      <c r="T18" s="404"/>
      <c r="U18" s="403"/>
      <c r="V18" s="402"/>
      <c r="W18" s="404"/>
      <c r="X18" s="404"/>
      <c r="Y18" s="403"/>
      <c r="Z18" s="402"/>
      <c r="AA18" s="404"/>
      <c r="AB18" s="404"/>
      <c r="AC18" s="404"/>
      <c r="AD18" s="403"/>
      <c r="AE18" s="402"/>
      <c r="AF18" s="404"/>
      <c r="AG18" s="404"/>
      <c r="AH18" s="404"/>
      <c r="AI18" s="403"/>
      <c r="AJ18" s="402"/>
      <c r="AK18" s="404"/>
      <c r="AL18" s="404"/>
      <c r="AM18" s="404"/>
      <c r="AN18" s="403"/>
      <c r="AO18" s="402"/>
      <c r="AP18" s="404"/>
      <c r="AQ18" s="404"/>
      <c r="AR18" s="404"/>
      <c r="AS18" s="403"/>
      <c r="AT18" s="402"/>
      <c r="AU18" s="404"/>
      <c r="AV18" s="404"/>
      <c r="AW18" s="403"/>
      <c r="AX18" s="402"/>
      <c r="AY18" s="404"/>
      <c r="AZ18" s="404"/>
      <c r="BA18" s="404"/>
      <c r="BB18" s="403"/>
      <c r="BC18" s="402"/>
      <c r="BD18" s="404"/>
      <c r="BE18" s="404"/>
      <c r="BF18" s="403"/>
      <c r="BG18" s="402"/>
      <c r="BH18" s="404"/>
      <c r="BI18" s="403"/>
      <c r="BJ18" s="402"/>
      <c r="BK18" s="404"/>
      <c r="BL18" s="403"/>
      <c r="BM18" s="402"/>
      <c r="BN18" s="404"/>
      <c r="BO18" s="403"/>
      <c r="BP18" s="402"/>
      <c r="BQ18" s="403"/>
      <c r="BR18" s="401">
        <f t="shared" si="2"/>
        <v>0</v>
      </c>
    </row>
    <row r="19" spans="1:70" ht="11.25" customHeight="1">
      <c r="A19" s="402" t="s">
        <v>451</v>
      </c>
      <c r="B19" s="402"/>
      <c r="C19" s="404"/>
      <c r="D19" s="404"/>
      <c r="E19" s="404"/>
      <c r="F19" s="404"/>
      <c r="G19" s="402"/>
      <c r="H19" s="404"/>
      <c r="I19" s="404"/>
      <c r="J19" s="404"/>
      <c r="K19" s="404"/>
      <c r="L19" s="402"/>
      <c r="M19" s="404"/>
      <c r="N19" s="404"/>
      <c r="O19" s="404"/>
      <c r="P19" s="403"/>
      <c r="Q19" s="402"/>
      <c r="R19" s="404"/>
      <c r="S19" s="404"/>
      <c r="T19" s="404"/>
      <c r="U19" s="403"/>
      <c r="V19" s="402"/>
      <c r="W19" s="404"/>
      <c r="X19" s="404"/>
      <c r="Y19" s="403"/>
      <c r="Z19" s="402"/>
      <c r="AA19" s="404"/>
      <c r="AB19" s="404"/>
      <c r="AC19" s="404"/>
      <c r="AD19" s="403"/>
      <c r="AE19" s="402"/>
      <c r="AF19" s="404"/>
      <c r="AG19" s="404"/>
      <c r="AH19" s="404"/>
      <c r="AI19" s="403"/>
      <c r="AJ19" s="402"/>
      <c r="AK19" s="404"/>
      <c r="AL19" s="404"/>
      <c r="AM19" s="404"/>
      <c r="AN19" s="403"/>
      <c r="AO19" s="402"/>
      <c r="AP19" s="404"/>
      <c r="AQ19" s="404"/>
      <c r="AR19" s="404"/>
      <c r="AS19" s="403"/>
      <c r="AT19" s="402"/>
      <c r="AU19" s="404"/>
      <c r="AV19" s="404"/>
      <c r="AW19" s="403"/>
      <c r="AX19" s="402"/>
      <c r="AY19" s="404"/>
      <c r="AZ19" s="404"/>
      <c r="BA19" s="404"/>
      <c r="BB19" s="403"/>
      <c r="BC19" s="402"/>
      <c r="BD19" s="404"/>
      <c r="BE19" s="404"/>
      <c r="BF19" s="403"/>
      <c r="BG19" s="402"/>
      <c r="BH19" s="404"/>
      <c r="BI19" s="403"/>
      <c r="BJ19" s="402"/>
      <c r="BK19" s="404"/>
      <c r="BL19" s="403"/>
      <c r="BM19" s="402"/>
      <c r="BN19" s="404"/>
      <c r="BO19" s="403"/>
      <c r="BP19" s="402"/>
      <c r="BQ19" s="403"/>
      <c r="BR19" s="401"/>
    </row>
    <row r="20" spans="1:70" ht="11.25" customHeight="1">
      <c r="A20" s="406" t="s">
        <v>466</v>
      </c>
      <c r="B20" s="406"/>
      <c r="C20" s="408"/>
      <c r="D20" s="408"/>
      <c r="E20" s="408"/>
      <c r="F20" s="408">
        <f>SUM(B17:F18)</f>
        <v>0</v>
      </c>
      <c r="G20" s="406"/>
      <c r="H20" s="408"/>
      <c r="I20" s="408"/>
      <c r="J20" s="408"/>
      <c r="K20" s="408">
        <f>SUM(G17:K18)</f>
        <v>0</v>
      </c>
      <c r="L20" s="406"/>
      <c r="M20" s="408"/>
      <c r="N20" s="408"/>
      <c r="O20" s="408"/>
      <c r="P20" s="407">
        <f>SUM(L17:P18)</f>
        <v>0</v>
      </c>
      <c r="Q20" s="406"/>
      <c r="R20" s="408"/>
      <c r="S20" s="408"/>
      <c r="T20" s="408"/>
      <c r="U20" s="407">
        <f>SUM(Q17:U18)</f>
        <v>0</v>
      </c>
      <c r="V20" s="406"/>
      <c r="W20" s="408"/>
      <c r="X20" s="408"/>
      <c r="Y20" s="407">
        <f>SUM(V17:Y18)</f>
        <v>0</v>
      </c>
      <c r="Z20" s="406"/>
      <c r="AA20" s="408"/>
      <c r="AB20" s="408"/>
      <c r="AC20" s="408"/>
      <c r="AD20" s="407">
        <f>SUM(Z17:AD18)</f>
        <v>0</v>
      </c>
      <c r="AE20" s="406"/>
      <c r="AF20" s="408"/>
      <c r="AG20" s="408"/>
      <c r="AH20" s="408"/>
      <c r="AI20" s="407">
        <f>SUM(AE17:AI18)</f>
        <v>0</v>
      </c>
      <c r="AJ20" s="406"/>
      <c r="AK20" s="408"/>
      <c r="AL20" s="408"/>
      <c r="AM20" s="408"/>
      <c r="AN20" s="407">
        <f>SUM(AJ17:AN18)</f>
        <v>0</v>
      </c>
      <c r="AO20" s="406"/>
      <c r="AP20" s="408"/>
      <c r="AQ20" s="408"/>
      <c r="AR20" s="408"/>
      <c r="AS20" s="407">
        <f>SUM(AO17:AS18)</f>
        <v>0</v>
      </c>
      <c r="AT20" s="406"/>
      <c r="AU20" s="408"/>
      <c r="AV20" s="408"/>
      <c r="AW20" s="407">
        <f>SUM(AT17:AW18)</f>
        <v>0</v>
      </c>
      <c r="AX20" s="406"/>
      <c r="AY20" s="408"/>
      <c r="AZ20" s="408"/>
      <c r="BA20" s="408"/>
      <c r="BB20" s="407">
        <f>SUM(AX17:BB18)</f>
        <v>0</v>
      </c>
      <c r="BC20" s="406"/>
      <c r="BD20" s="408"/>
      <c r="BE20" s="408"/>
      <c r="BF20" s="407">
        <f>SUM(BC17:BF18)</f>
        <v>0</v>
      </c>
      <c r="BG20" s="406"/>
      <c r="BH20" s="408"/>
      <c r="BI20" s="407">
        <f>SUM(BG17:BI18)</f>
        <v>0</v>
      </c>
      <c r="BJ20" s="406"/>
      <c r="BK20" s="408"/>
      <c r="BL20" s="407">
        <f>SUM(BJ17:BL18)</f>
        <v>0</v>
      </c>
      <c r="BM20" s="406"/>
      <c r="BN20" s="408"/>
      <c r="BO20" s="407">
        <f>SUM(BM17:BO18)</f>
        <v>0</v>
      </c>
      <c r="BP20" s="406"/>
      <c r="BQ20" s="407">
        <f>SUM(BP17:BQ18)</f>
        <v>0</v>
      </c>
      <c r="BR20" s="405">
        <f t="shared" ref="BR20:BR22" si="3">SUM(B20:BQ20)</f>
        <v>0</v>
      </c>
    </row>
    <row r="21" spans="1:70" ht="11.25" customHeight="1">
      <c r="A21" s="227" t="s">
        <v>416</v>
      </c>
      <c r="B21" s="228"/>
      <c r="C21" s="226"/>
      <c r="D21" s="226"/>
      <c r="E21" s="226"/>
      <c r="F21" s="226"/>
      <c r="G21" s="228"/>
      <c r="H21" s="226"/>
      <c r="I21" s="226"/>
      <c r="J21" s="226"/>
      <c r="K21" s="226"/>
      <c r="L21" s="228"/>
      <c r="M21" s="226"/>
      <c r="N21" s="226"/>
      <c r="O21" s="226"/>
      <c r="P21" s="400"/>
      <c r="Q21" s="228"/>
      <c r="R21" s="226"/>
      <c r="S21" s="226"/>
      <c r="T21" s="226"/>
      <c r="U21" s="400"/>
      <c r="V21" s="228"/>
      <c r="W21" s="226"/>
      <c r="X21" s="226"/>
      <c r="Y21" s="400"/>
      <c r="Z21" s="228"/>
      <c r="AA21" s="226"/>
      <c r="AB21" s="226"/>
      <c r="AC21" s="226"/>
      <c r="AD21" s="400"/>
      <c r="AE21" s="228"/>
      <c r="AF21" s="226"/>
      <c r="AG21" s="226"/>
      <c r="AH21" s="226"/>
      <c r="AI21" s="400"/>
      <c r="AJ21" s="228"/>
      <c r="AK21" s="226"/>
      <c r="AL21" s="226"/>
      <c r="AM21" s="226"/>
      <c r="AN21" s="400"/>
      <c r="AO21" s="228"/>
      <c r="AP21" s="226"/>
      <c r="AQ21" s="226"/>
      <c r="AR21" s="226"/>
      <c r="AS21" s="400"/>
      <c r="AT21" s="228"/>
      <c r="AU21" s="226"/>
      <c r="AV21" s="226"/>
      <c r="AW21" s="400"/>
      <c r="AX21" s="228"/>
      <c r="AY21" s="226"/>
      <c r="AZ21" s="226"/>
      <c r="BA21" s="226"/>
      <c r="BB21" s="400"/>
      <c r="BC21" s="228"/>
      <c r="BD21" s="226"/>
      <c r="BE21" s="226"/>
      <c r="BF21" s="400"/>
      <c r="BG21" s="228"/>
      <c r="BH21" s="226"/>
      <c r="BI21" s="400"/>
      <c r="BJ21" s="228"/>
      <c r="BK21" s="226"/>
      <c r="BL21" s="400"/>
      <c r="BM21" s="228"/>
      <c r="BN21" s="226"/>
      <c r="BO21" s="400"/>
      <c r="BP21" s="228"/>
      <c r="BQ21" s="400"/>
      <c r="BR21" s="227">
        <f t="shared" si="3"/>
        <v>0</v>
      </c>
    </row>
    <row r="22" spans="1:70" ht="11.25" customHeight="1">
      <c r="A22" s="401" t="s">
        <v>469</v>
      </c>
      <c r="B22" s="402"/>
      <c r="C22" s="404"/>
      <c r="D22" s="404"/>
      <c r="E22" s="404"/>
      <c r="F22" s="404"/>
      <c r="G22" s="402"/>
      <c r="H22" s="404"/>
      <c r="I22" s="404"/>
      <c r="J22" s="404"/>
      <c r="K22" s="404"/>
      <c r="L22" s="402"/>
      <c r="M22" s="404"/>
      <c r="N22" s="404"/>
      <c r="O22" s="404"/>
      <c r="P22" s="403"/>
      <c r="Q22" s="402"/>
      <c r="R22" s="404"/>
      <c r="S22" s="404"/>
      <c r="T22" s="404"/>
      <c r="U22" s="403"/>
      <c r="V22" s="402"/>
      <c r="W22" s="404"/>
      <c r="X22" s="404"/>
      <c r="Y22" s="403"/>
      <c r="Z22" s="402"/>
      <c r="AA22" s="404"/>
      <c r="AB22" s="404"/>
      <c r="AC22" s="404"/>
      <c r="AD22" s="403"/>
      <c r="AE22" s="402"/>
      <c r="AF22" s="404"/>
      <c r="AG22" s="404"/>
      <c r="AH22" s="404"/>
      <c r="AI22" s="403"/>
      <c r="AJ22" s="402"/>
      <c r="AK22" s="404"/>
      <c r="AL22" s="404"/>
      <c r="AM22" s="404"/>
      <c r="AN22" s="403"/>
      <c r="AO22" s="402"/>
      <c r="AP22" s="404"/>
      <c r="AQ22" s="404"/>
      <c r="AR22" s="404"/>
      <c r="AS22" s="403"/>
      <c r="AT22" s="402"/>
      <c r="AU22" s="404"/>
      <c r="AV22" s="404"/>
      <c r="AW22" s="403"/>
      <c r="AX22" s="402"/>
      <c r="AY22" s="404"/>
      <c r="AZ22" s="404"/>
      <c r="BA22" s="404"/>
      <c r="BB22" s="403"/>
      <c r="BC22" s="402"/>
      <c r="BD22" s="404"/>
      <c r="BE22" s="404"/>
      <c r="BF22" s="403"/>
      <c r="BG22" s="402"/>
      <c r="BH22" s="404"/>
      <c r="BI22" s="403"/>
      <c r="BJ22" s="402"/>
      <c r="BK22" s="404"/>
      <c r="BL22" s="403"/>
      <c r="BM22" s="402"/>
      <c r="BN22" s="404"/>
      <c r="BO22" s="403"/>
      <c r="BP22" s="402"/>
      <c r="BQ22" s="403"/>
      <c r="BR22" s="401">
        <f t="shared" si="3"/>
        <v>0</v>
      </c>
    </row>
    <row r="23" spans="1:70" ht="11.25" customHeight="1">
      <c r="A23" s="402" t="s">
        <v>451</v>
      </c>
      <c r="B23" s="402"/>
      <c r="C23" s="404"/>
      <c r="D23" s="404"/>
      <c r="E23" s="404"/>
      <c r="F23" s="404"/>
      <c r="G23" s="402"/>
      <c r="H23" s="404"/>
      <c r="I23" s="404"/>
      <c r="J23" s="404"/>
      <c r="K23" s="404"/>
      <c r="L23" s="402"/>
      <c r="M23" s="404"/>
      <c r="N23" s="404"/>
      <c r="O23" s="404"/>
      <c r="P23" s="403"/>
      <c r="Q23" s="402"/>
      <c r="R23" s="404"/>
      <c r="S23" s="404"/>
      <c r="T23" s="404"/>
      <c r="U23" s="403"/>
      <c r="V23" s="402"/>
      <c r="W23" s="404"/>
      <c r="X23" s="404"/>
      <c r="Y23" s="403"/>
      <c r="Z23" s="402"/>
      <c r="AA23" s="404"/>
      <c r="AB23" s="404"/>
      <c r="AC23" s="404"/>
      <c r="AD23" s="403"/>
      <c r="AE23" s="402"/>
      <c r="AF23" s="404"/>
      <c r="AG23" s="404"/>
      <c r="AH23" s="404"/>
      <c r="AI23" s="403"/>
      <c r="AJ23" s="402"/>
      <c r="AK23" s="404"/>
      <c r="AL23" s="404"/>
      <c r="AM23" s="404"/>
      <c r="AN23" s="403"/>
      <c r="AO23" s="402"/>
      <c r="AP23" s="404"/>
      <c r="AQ23" s="404"/>
      <c r="AR23" s="404"/>
      <c r="AS23" s="403"/>
      <c r="AT23" s="402"/>
      <c r="AU23" s="404"/>
      <c r="AV23" s="404"/>
      <c r="AW23" s="403"/>
      <c r="AX23" s="402"/>
      <c r="AY23" s="404"/>
      <c r="AZ23" s="404"/>
      <c r="BA23" s="404"/>
      <c r="BB23" s="403"/>
      <c r="BC23" s="402"/>
      <c r="BD23" s="404"/>
      <c r="BE23" s="404"/>
      <c r="BF23" s="403"/>
      <c r="BG23" s="402"/>
      <c r="BH23" s="404"/>
      <c r="BI23" s="403"/>
      <c r="BJ23" s="402"/>
      <c r="BK23" s="404"/>
      <c r="BL23" s="403"/>
      <c r="BM23" s="402"/>
      <c r="BN23" s="404"/>
      <c r="BO23" s="403"/>
      <c r="BP23" s="402"/>
      <c r="BQ23" s="403"/>
      <c r="BR23" s="401"/>
    </row>
    <row r="24" spans="1:70" ht="11.25" customHeight="1">
      <c r="A24" s="406" t="s">
        <v>467</v>
      </c>
      <c r="B24" s="406"/>
      <c r="C24" s="408"/>
      <c r="D24" s="408"/>
      <c r="E24" s="408"/>
      <c r="F24" s="408">
        <f>SUM(B21:F22)</f>
        <v>0</v>
      </c>
      <c r="G24" s="406"/>
      <c r="H24" s="408"/>
      <c r="I24" s="408"/>
      <c r="J24" s="408"/>
      <c r="K24" s="408">
        <f>SUM(G21:K22)</f>
        <v>0</v>
      </c>
      <c r="L24" s="406"/>
      <c r="M24" s="408"/>
      <c r="N24" s="408"/>
      <c r="O24" s="408"/>
      <c r="P24" s="407">
        <f>SUM(L21:P22)</f>
        <v>0</v>
      </c>
      <c r="Q24" s="406"/>
      <c r="R24" s="408"/>
      <c r="S24" s="408"/>
      <c r="T24" s="408"/>
      <c r="U24" s="407">
        <f>SUM(Q21:U22)</f>
        <v>0</v>
      </c>
      <c r="V24" s="406"/>
      <c r="W24" s="408"/>
      <c r="X24" s="408"/>
      <c r="Y24" s="407">
        <f>SUM(V21:Y22)</f>
        <v>0</v>
      </c>
      <c r="Z24" s="406"/>
      <c r="AA24" s="408"/>
      <c r="AB24" s="408"/>
      <c r="AC24" s="408"/>
      <c r="AD24" s="407">
        <f>SUM(Z21:AD22)</f>
        <v>0</v>
      </c>
      <c r="AE24" s="406"/>
      <c r="AF24" s="408"/>
      <c r="AG24" s="408"/>
      <c r="AH24" s="408"/>
      <c r="AI24" s="407">
        <f>SUM(AE21:AI22)</f>
        <v>0</v>
      </c>
      <c r="AJ24" s="406"/>
      <c r="AK24" s="408"/>
      <c r="AL24" s="408"/>
      <c r="AM24" s="408"/>
      <c r="AN24" s="407">
        <f>SUM(AJ21:AN22)</f>
        <v>0</v>
      </c>
      <c r="AO24" s="406"/>
      <c r="AP24" s="408"/>
      <c r="AQ24" s="408"/>
      <c r="AR24" s="408"/>
      <c r="AS24" s="407">
        <f>SUM(AO21:AS22)</f>
        <v>0</v>
      </c>
      <c r="AT24" s="406"/>
      <c r="AU24" s="408"/>
      <c r="AV24" s="408"/>
      <c r="AW24" s="407">
        <f>SUM(AT21:AW22)</f>
        <v>0</v>
      </c>
      <c r="AX24" s="406"/>
      <c r="AY24" s="408"/>
      <c r="AZ24" s="408"/>
      <c r="BA24" s="408"/>
      <c r="BB24" s="407">
        <f>SUM(AX21:BB22)</f>
        <v>0</v>
      </c>
      <c r="BC24" s="406"/>
      <c r="BD24" s="408"/>
      <c r="BE24" s="408"/>
      <c r="BF24" s="407">
        <f>SUM(BC21:BF22)</f>
        <v>0</v>
      </c>
      <c r="BG24" s="406"/>
      <c r="BH24" s="408"/>
      <c r="BI24" s="407">
        <f>SUM(BG21:BI22)</f>
        <v>0</v>
      </c>
      <c r="BJ24" s="406"/>
      <c r="BK24" s="408"/>
      <c r="BL24" s="407">
        <f>SUM(BJ21:BL22)</f>
        <v>0</v>
      </c>
      <c r="BM24" s="406"/>
      <c r="BN24" s="408"/>
      <c r="BO24" s="407">
        <f>SUM(BM21:BO22)</f>
        <v>0</v>
      </c>
      <c r="BP24" s="406"/>
      <c r="BQ24" s="407">
        <f>SUM(BP21:BQ22)</f>
        <v>0</v>
      </c>
      <c r="BR24" s="405">
        <f t="shared" ref="BR24:BR25" si="4">SUM(B24:BQ24)</f>
        <v>0</v>
      </c>
    </row>
    <row r="25" spans="1:70" ht="11.25" customHeight="1">
      <c r="A25" s="406" t="s">
        <v>183</v>
      </c>
      <c r="B25" s="406"/>
      <c r="C25" s="408"/>
      <c r="D25" s="408"/>
      <c r="E25" s="408"/>
      <c r="F25" s="408">
        <f>SUM(F12,F16,F20,F24)</f>
        <v>0</v>
      </c>
      <c r="G25" s="406"/>
      <c r="H25" s="408"/>
      <c r="I25" s="408"/>
      <c r="J25" s="408"/>
      <c r="K25" s="408">
        <f>SUM(K12,K16,K20,K24)</f>
        <v>0</v>
      </c>
      <c r="L25" s="406"/>
      <c r="M25" s="408"/>
      <c r="N25" s="408"/>
      <c r="O25" s="408"/>
      <c r="P25" s="407">
        <f>SUM(P12,P16,P20,P24)</f>
        <v>0</v>
      </c>
      <c r="Q25" s="406"/>
      <c r="R25" s="408"/>
      <c r="S25" s="408"/>
      <c r="T25" s="408"/>
      <c r="U25" s="407">
        <f>SUM(U12,U16,U20,U24)</f>
        <v>0</v>
      </c>
      <c r="V25" s="406"/>
      <c r="W25" s="408"/>
      <c r="X25" s="408"/>
      <c r="Y25" s="407">
        <f>SUM(Y12,Y16,Y20,Y24)</f>
        <v>0</v>
      </c>
      <c r="Z25" s="406"/>
      <c r="AA25" s="408"/>
      <c r="AB25" s="408"/>
      <c r="AC25" s="408"/>
      <c r="AD25" s="407">
        <f>SUM(AD12,AD16,AD20,AD24)</f>
        <v>0</v>
      </c>
      <c r="AE25" s="406"/>
      <c r="AF25" s="408"/>
      <c r="AG25" s="408"/>
      <c r="AH25" s="408"/>
      <c r="AI25" s="407">
        <f>SUM(AI12,AI16,AI20,AI24)</f>
        <v>0</v>
      </c>
      <c r="AJ25" s="406"/>
      <c r="AK25" s="408"/>
      <c r="AL25" s="408"/>
      <c r="AM25" s="408"/>
      <c r="AN25" s="407">
        <f>SUM(AN12,AN16,AN20,AN24)</f>
        <v>0</v>
      </c>
      <c r="AO25" s="406"/>
      <c r="AP25" s="408"/>
      <c r="AQ25" s="408"/>
      <c r="AR25" s="408"/>
      <c r="AS25" s="407">
        <f>SUM(AS12,AS16,AS20,AS24)</f>
        <v>0</v>
      </c>
      <c r="AT25" s="406"/>
      <c r="AU25" s="408"/>
      <c r="AV25" s="408"/>
      <c r="AW25" s="407">
        <f>SUM(AW12,AW16,AW20,AW24)</f>
        <v>0</v>
      </c>
      <c r="AX25" s="406"/>
      <c r="AY25" s="408"/>
      <c r="AZ25" s="408"/>
      <c r="BA25" s="408"/>
      <c r="BB25" s="407">
        <f>SUM(BB12,BB16,BB20,BB24)</f>
        <v>0</v>
      </c>
      <c r="BC25" s="406"/>
      <c r="BD25" s="408"/>
      <c r="BE25" s="408"/>
      <c r="BF25" s="407">
        <f>SUM(BF12,BF16,BF20,BF24)</f>
        <v>0</v>
      </c>
      <c r="BG25" s="406"/>
      <c r="BH25" s="408"/>
      <c r="BI25" s="407">
        <f>SUM(BI12,BI16,BI20,BI24)</f>
        <v>0</v>
      </c>
      <c r="BJ25" s="406"/>
      <c r="BK25" s="408"/>
      <c r="BL25" s="407">
        <f>SUM(BL12,BL16,BL20,BL24)</f>
        <v>0</v>
      </c>
      <c r="BM25" s="406"/>
      <c r="BN25" s="408"/>
      <c r="BO25" s="407">
        <f>SUM(BO12,BO16,BO20,BO24)</f>
        <v>0</v>
      </c>
      <c r="BP25" s="406"/>
      <c r="BQ25" s="407">
        <f>SUM(BQ12,BQ16,BQ20,BQ24)</f>
        <v>0</v>
      </c>
      <c r="BR25" s="405">
        <f t="shared" si="4"/>
        <v>0</v>
      </c>
    </row>
    <row r="26" spans="1:70" ht="11.25" customHeight="1">
      <c r="A26" s="226"/>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9" t="e">
        <f>COUNTIF(#REF!,"&lt;0")</f>
        <v>#REF!</v>
      </c>
      <c r="BR26" s="229" t="e">
        <f>COUNTIF(#REF!,"&gt;0")</f>
        <v>#REF!</v>
      </c>
    </row>
    <row r="27" spans="1:70" ht="11.25" customHeight="1">
      <c r="A27" s="226"/>
      <c r="B27" s="226"/>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row>
    <row r="28" spans="1:70" ht="11.25" customHeigh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row>
    <row r="29" spans="1:70" ht="11.25" customHeight="1">
      <c r="A29" s="22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row>
    <row r="30" spans="1:70" ht="11.25" customHeight="1">
      <c r="A30" s="226"/>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row>
    <row r="31" spans="1:70" ht="11.25" customHeight="1">
      <c r="A31" s="226"/>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row>
    <row r="32" spans="1:70" ht="11.25" customHeight="1">
      <c r="A32" s="226"/>
      <c r="B32" s="226"/>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row>
    <row r="33" spans="1:70" ht="11.25" customHeight="1">
      <c r="A33" s="226"/>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row>
    <row r="34" spans="1:70" ht="11.25" customHeight="1">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row>
    <row r="35" spans="1:70" ht="11.25" customHeight="1">
      <c r="A35" s="226"/>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row>
    <row r="36" spans="1:70" ht="11.25" customHeight="1">
      <c r="A36" s="226"/>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row>
    <row r="37" spans="1:70" ht="11.25" customHeight="1">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row>
    <row r="38" spans="1:70" ht="11.2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row>
    <row r="39" spans="1:70" ht="11.25" customHeight="1">
      <c r="A39" s="226"/>
      <c r="B39" s="226"/>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6"/>
      <c r="BK39" s="226"/>
      <c r="BL39" s="226"/>
      <c r="BM39" s="226"/>
      <c r="BN39" s="226"/>
      <c r="BO39" s="226"/>
      <c r="BP39" s="226"/>
      <c r="BQ39" s="226"/>
      <c r="BR39" s="226"/>
    </row>
    <row r="40" spans="1:70" ht="11.2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row>
    <row r="41" spans="1:70" ht="11.25" customHeight="1">
      <c r="A41" s="226"/>
      <c r="B41" s="226"/>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c r="BQ41" s="226"/>
      <c r="BR41" s="226"/>
    </row>
    <row r="42" spans="1:70" ht="11.2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row>
    <row r="43" spans="1:70" ht="11.25" customHeight="1">
      <c r="A43" s="226"/>
      <c r="B43" s="226"/>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c r="BP43" s="226"/>
      <c r="BQ43" s="226"/>
      <c r="BR43" s="226"/>
    </row>
    <row r="44" spans="1:70" ht="11.2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row>
    <row r="45" spans="1:70" ht="11.25" customHeight="1">
      <c r="A45" s="226"/>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row>
    <row r="46" spans="1:70" ht="11.25" customHeight="1">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26"/>
      <c r="BP46" s="226"/>
      <c r="BQ46" s="226"/>
      <c r="BR46" s="226"/>
    </row>
    <row r="47" spans="1:70" ht="11.25" customHeight="1">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c r="BP47" s="226"/>
      <c r="BQ47" s="226"/>
      <c r="BR47" s="226"/>
    </row>
    <row r="48" spans="1:70" ht="11.25" customHeight="1">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c r="BQ48" s="226"/>
      <c r="BR48" s="226"/>
    </row>
    <row r="49" spans="1:70" ht="11.2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row>
    <row r="50" spans="1:70" ht="11.25" customHeight="1">
      <c r="A50" s="226"/>
      <c r="B50" s="226"/>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226"/>
      <c r="BK50" s="226"/>
      <c r="BL50" s="226"/>
      <c r="BM50" s="226"/>
      <c r="BN50" s="226"/>
      <c r="BO50" s="226"/>
      <c r="BP50" s="226"/>
      <c r="BQ50" s="226"/>
      <c r="BR50" s="226"/>
    </row>
    <row r="51" spans="1:70" ht="11.25" customHeight="1">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N51" s="226"/>
      <c r="BO51" s="226"/>
      <c r="BP51" s="226"/>
      <c r="BQ51" s="226"/>
      <c r="BR51" s="226"/>
    </row>
    <row r="52" spans="1:70" ht="11.25" customHeight="1">
      <c r="A52" s="226"/>
      <c r="B52" s="226"/>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row>
    <row r="53" spans="1:70" ht="11.25" customHeight="1">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row>
    <row r="54" spans="1:70" ht="11.25" customHeight="1">
      <c r="A54" s="226"/>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row>
    <row r="55" spans="1:70" ht="11.25" customHeight="1">
      <c r="A55" s="226"/>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c r="BE55" s="226"/>
      <c r="BF55" s="226"/>
      <c r="BG55" s="226"/>
      <c r="BH55" s="226"/>
      <c r="BI55" s="226"/>
      <c r="BJ55" s="226"/>
      <c r="BK55" s="226"/>
      <c r="BL55" s="226"/>
      <c r="BM55" s="226"/>
      <c r="BN55" s="226"/>
      <c r="BO55" s="226"/>
      <c r="BP55" s="226"/>
      <c r="BQ55" s="226"/>
      <c r="BR55" s="226"/>
    </row>
    <row r="56" spans="1:70" ht="11.25" customHeight="1">
      <c r="A56" s="226"/>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226"/>
      <c r="BL56" s="226"/>
      <c r="BM56" s="226"/>
      <c r="BN56" s="226"/>
      <c r="BO56" s="226"/>
      <c r="BP56" s="226"/>
      <c r="BQ56" s="226"/>
      <c r="BR56" s="226"/>
    </row>
    <row r="57" spans="1:70" ht="11.25" customHeight="1">
      <c r="A57" s="226"/>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AX57" s="226"/>
      <c r="AY57" s="226"/>
      <c r="AZ57" s="226"/>
      <c r="BA57" s="226"/>
      <c r="BB57" s="226"/>
      <c r="BC57" s="226"/>
      <c r="BD57" s="226"/>
      <c r="BE57" s="226"/>
      <c r="BF57" s="226"/>
      <c r="BG57" s="226"/>
      <c r="BH57" s="226"/>
      <c r="BI57" s="226"/>
      <c r="BJ57" s="226"/>
      <c r="BK57" s="226"/>
      <c r="BL57" s="226"/>
      <c r="BM57" s="226"/>
      <c r="BN57" s="226"/>
      <c r="BO57" s="226"/>
      <c r="BP57" s="226"/>
      <c r="BQ57" s="226"/>
      <c r="BR57" s="226"/>
    </row>
    <row r="58" spans="1:70" ht="11.25" customHeight="1">
      <c r="A58" s="226"/>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row>
    <row r="59" spans="1:70" ht="11.25" customHeight="1">
      <c r="A59" s="226"/>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AZ59" s="226"/>
      <c r="BA59" s="226"/>
      <c r="BB59" s="226"/>
      <c r="BC59" s="226"/>
      <c r="BD59" s="226"/>
      <c r="BE59" s="226"/>
      <c r="BF59" s="226"/>
      <c r="BG59" s="226"/>
      <c r="BH59" s="226"/>
      <c r="BI59" s="226"/>
      <c r="BJ59" s="226"/>
      <c r="BK59" s="226"/>
      <c r="BL59" s="226"/>
      <c r="BM59" s="226"/>
      <c r="BN59" s="226"/>
      <c r="BO59" s="226"/>
      <c r="BP59" s="226"/>
      <c r="BQ59" s="226"/>
      <c r="BR59" s="226"/>
    </row>
    <row r="60" spans="1:70" ht="11.25" customHeight="1">
      <c r="A60" s="226"/>
      <c r="B60" s="226"/>
      <c r="C60" s="226"/>
      <c r="D60" s="226"/>
      <c r="E60" s="226"/>
      <c r="F60" s="226"/>
      <c r="G60" s="226"/>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row>
    <row r="61" spans="1:70" ht="11.25" customHeight="1">
      <c r="A61" s="226"/>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AZ61" s="226"/>
      <c r="BA61" s="226"/>
      <c r="BB61" s="226"/>
      <c r="BC61" s="226"/>
      <c r="BD61" s="226"/>
      <c r="BE61" s="226"/>
      <c r="BF61" s="226"/>
      <c r="BG61" s="226"/>
      <c r="BH61" s="226"/>
      <c r="BI61" s="226"/>
      <c r="BJ61" s="226"/>
      <c r="BK61" s="226"/>
      <c r="BL61" s="226"/>
      <c r="BM61" s="226"/>
      <c r="BN61" s="226"/>
      <c r="BO61" s="226"/>
      <c r="BP61" s="226"/>
      <c r="BQ61" s="226"/>
      <c r="BR61" s="226"/>
    </row>
    <row r="62" spans="1:70" ht="11.25" customHeight="1">
      <c r="A62" s="226"/>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226"/>
      <c r="BE62" s="226"/>
      <c r="BF62" s="226"/>
      <c r="BG62" s="226"/>
      <c r="BH62" s="226"/>
      <c r="BI62" s="226"/>
      <c r="BJ62" s="226"/>
      <c r="BK62" s="226"/>
      <c r="BL62" s="226"/>
      <c r="BM62" s="226"/>
      <c r="BN62" s="226"/>
      <c r="BO62" s="226"/>
      <c r="BP62" s="226"/>
      <c r="BQ62" s="226"/>
      <c r="BR62" s="226"/>
    </row>
    <row r="63" spans="1:70" ht="11.25" customHeight="1">
      <c r="A63" s="226"/>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226"/>
      <c r="BE63" s="226"/>
      <c r="BF63" s="226"/>
      <c r="BG63" s="226"/>
      <c r="BH63" s="226"/>
      <c r="BI63" s="226"/>
      <c r="BJ63" s="226"/>
      <c r="BK63" s="226"/>
      <c r="BL63" s="226"/>
      <c r="BM63" s="226"/>
      <c r="BN63" s="226"/>
      <c r="BO63" s="226"/>
      <c r="BP63" s="226"/>
      <c r="BQ63" s="226"/>
      <c r="BR63" s="226"/>
    </row>
    <row r="64" spans="1:70" ht="11.25" customHeight="1">
      <c r="A64" s="226"/>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D64" s="226"/>
      <c r="BE64" s="226"/>
      <c r="BF64" s="226"/>
      <c r="BG64" s="226"/>
      <c r="BH64" s="226"/>
      <c r="BI64" s="226"/>
      <c r="BJ64" s="226"/>
      <c r="BK64" s="226"/>
      <c r="BL64" s="226"/>
      <c r="BM64" s="226"/>
      <c r="BN64" s="226"/>
      <c r="BO64" s="226"/>
      <c r="BP64" s="226"/>
      <c r="BQ64" s="226"/>
      <c r="BR64" s="226"/>
    </row>
    <row r="65" spans="1:70" ht="11.2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226"/>
      <c r="BI65" s="226"/>
      <c r="BJ65" s="226"/>
      <c r="BK65" s="226"/>
      <c r="BL65" s="226"/>
      <c r="BM65" s="226"/>
      <c r="BN65" s="226"/>
      <c r="BO65" s="226"/>
      <c r="BP65" s="226"/>
      <c r="BQ65" s="226"/>
      <c r="BR65" s="226"/>
    </row>
    <row r="66" spans="1:70" ht="11.25" customHeight="1">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c r="BM66" s="226"/>
      <c r="BN66" s="226"/>
      <c r="BO66" s="226"/>
      <c r="BP66" s="226"/>
      <c r="BQ66" s="226"/>
      <c r="BR66" s="226"/>
    </row>
    <row r="67" spans="1:70" ht="11.25" customHeight="1">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6"/>
      <c r="BC67" s="226"/>
      <c r="BD67" s="226"/>
      <c r="BE67" s="226"/>
      <c r="BF67" s="226"/>
      <c r="BG67" s="226"/>
      <c r="BH67" s="226"/>
      <c r="BI67" s="226"/>
      <c r="BJ67" s="226"/>
      <c r="BK67" s="226"/>
      <c r="BL67" s="226"/>
      <c r="BM67" s="226"/>
      <c r="BN67" s="226"/>
      <c r="BO67" s="226"/>
      <c r="BP67" s="226"/>
      <c r="BQ67" s="226"/>
      <c r="BR67" s="226"/>
    </row>
    <row r="68" spans="1:70" ht="11.25" customHeight="1">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c r="BK68" s="226"/>
      <c r="BL68" s="226"/>
      <c r="BM68" s="226"/>
      <c r="BN68" s="226"/>
      <c r="BO68" s="226"/>
      <c r="BP68" s="226"/>
      <c r="BQ68" s="226"/>
      <c r="BR68" s="226"/>
    </row>
    <row r="69" spans="1:70" ht="11.25" customHeight="1">
      <c r="A69" s="226"/>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c r="AX69" s="226"/>
      <c r="AY69" s="226"/>
      <c r="AZ69" s="226"/>
      <c r="BA69" s="226"/>
      <c r="BB69" s="226"/>
      <c r="BC69" s="226"/>
      <c r="BD69" s="226"/>
      <c r="BE69" s="226"/>
      <c r="BF69" s="226"/>
      <c r="BG69" s="226"/>
      <c r="BH69" s="226"/>
      <c r="BI69" s="226"/>
      <c r="BJ69" s="226"/>
      <c r="BK69" s="226"/>
      <c r="BL69" s="226"/>
      <c r="BM69" s="226"/>
      <c r="BN69" s="226"/>
      <c r="BO69" s="226"/>
      <c r="BP69" s="226"/>
      <c r="BQ69" s="226"/>
      <c r="BR69" s="226"/>
    </row>
    <row r="70" spans="1:70" ht="11.25" customHeight="1">
      <c r="A70" s="226"/>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c r="AA70" s="226"/>
      <c r="AB70" s="226"/>
      <c r="AC70" s="226"/>
      <c r="AD70" s="226"/>
      <c r="AE70" s="226"/>
      <c r="AF70" s="226"/>
      <c r="AG70" s="226"/>
      <c r="AH70" s="226"/>
      <c r="AI70" s="226"/>
      <c r="AJ70" s="226"/>
      <c r="AK70" s="226"/>
      <c r="AL70" s="226"/>
      <c r="AM70" s="226"/>
      <c r="AN70" s="226"/>
      <c r="AO70" s="226"/>
      <c r="AP70" s="226"/>
      <c r="AQ70" s="226"/>
      <c r="AR70" s="226"/>
      <c r="AS70" s="226"/>
      <c r="AT70" s="226"/>
      <c r="AU70" s="226"/>
      <c r="AV70" s="226"/>
      <c r="AW70" s="226"/>
      <c r="AX70" s="226"/>
      <c r="AY70" s="226"/>
      <c r="AZ70" s="226"/>
      <c r="BA70" s="226"/>
      <c r="BB70" s="226"/>
      <c r="BC70" s="226"/>
      <c r="BD70" s="226"/>
      <c r="BE70" s="226"/>
      <c r="BF70" s="226"/>
      <c r="BG70" s="226"/>
      <c r="BH70" s="226"/>
      <c r="BI70" s="226"/>
      <c r="BJ70" s="226"/>
      <c r="BK70" s="226"/>
      <c r="BL70" s="226"/>
      <c r="BM70" s="226"/>
      <c r="BN70" s="226"/>
      <c r="BO70" s="226"/>
      <c r="BP70" s="226"/>
      <c r="BQ70" s="226"/>
      <c r="BR70" s="226"/>
    </row>
    <row r="71" spans="1:70" ht="11.25" customHeight="1">
      <c r="A71" s="226"/>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c r="AA71" s="226"/>
      <c r="AB71" s="226"/>
      <c r="AC71" s="226"/>
      <c r="AD71" s="226"/>
      <c r="AE71" s="226"/>
      <c r="AF71" s="226"/>
      <c r="AG71" s="226"/>
      <c r="AH71" s="226"/>
      <c r="AI71" s="226"/>
      <c r="AJ71" s="226"/>
      <c r="AK71" s="226"/>
      <c r="AL71" s="226"/>
      <c r="AM71" s="226"/>
      <c r="AN71" s="226"/>
      <c r="AO71" s="226"/>
      <c r="AP71" s="226"/>
      <c r="AQ71" s="226"/>
      <c r="AR71" s="226"/>
      <c r="AS71" s="226"/>
      <c r="AT71" s="226"/>
      <c r="AU71" s="226"/>
      <c r="AV71" s="226"/>
      <c r="AW71" s="226"/>
      <c r="AX71" s="226"/>
      <c r="AY71" s="226"/>
      <c r="AZ71" s="226"/>
      <c r="BA71" s="226"/>
      <c r="BB71" s="226"/>
      <c r="BC71" s="226"/>
      <c r="BD71" s="226"/>
      <c r="BE71" s="226"/>
      <c r="BF71" s="226"/>
      <c r="BG71" s="226"/>
      <c r="BH71" s="226"/>
      <c r="BI71" s="226"/>
      <c r="BJ71" s="226"/>
      <c r="BK71" s="226"/>
      <c r="BL71" s="226"/>
      <c r="BM71" s="226"/>
      <c r="BN71" s="226"/>
      <c r="BO71" s="226"/>
      <c r="BP71" s="226"/>
      <c r="BQ71" s="226"/>
      <c r="BR71" s="226"/>
    </row>
    <row r="72" spans="1:70" ht="11.25" customHeight="1">
      <c r="A72" s="226"/>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c r="AA72" s="226"/>
      <c r="AB72" s="226"/>
      <c r="AC72" s="226"/>
      <c r="AD72" s="226"/>
      <c r="AE72" s="226"/>
      <c r="AF72" s="226"/>
      <c r="AG72" s="226"/>
      <c r="AH72" s="226"/>
      <c r="AI72" s="226"/>
      <c r="AJ72" s="226"/>
      <c r="AK72" s="226"/>
      <c r="AL72" s="226"/>
      <c r="AM72" s="226"/>
      <c r="AN72" s="226"/>
      <c r="AO72" s="226"/>
      <c r="AP72" s="226"/>
      <c r="AQ72" s="226"/>
      <c r="AR72" s="226"/>
      <c r="AS72" s="226"/>
      <c r="AT72" s="226"/>
      <c r="AU72" s="226"/>
      <c r="AV72" s="226"/>
      <c r="AW72" s="226"/>
      <c r="AX72" s="226"/>
      <c r="AY72" s="226"/>
      <c r="AZ72" s="226"/>
      <c r="BA72" s="226"/>
      <c r="BB72" s="226"/>
      <c r="BC72" s="226"/>
      <c r="BD72" s="226"/>
      <c r="BE72" s="226"/>
      <c r="BF72" s="226"/>
      <c r="BG72" s="226"/>
      <c r="BH72" s="226"/>
      <c r="BI72" s="226"/>
      <c r="BJ72" s="226"/>
      <c r="BK72" s="226"/>
      <c r="BL72" s="226"/>
      <c r="BM72" s="226"/>
      <c r="BN72" s="226"/>
      <c r="BO72" s="226"/>
      <c r="BP72" s="226"/>
      <c r="BQ72" s="226"/>
      <c r="BR72" s="226"/>
    </row>
    <row r="73" spans="1:70" ht="11.25" customHeight="1">
      <c r="A73" s="226"/>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c r="AX73" s="226"/>
      <c r="AY73" s="226"/>
      <c r="AZ73" s="226"/>
      <c r="BA73" s="226"/>
      <c r="BB73" s="226"/>
      <c r="BC73" s="226"/>
      <c r="BD73" s="226"/>
      <c r="BE73" s="226"/>
      <c r="BF73" s="226"/>
      <c r="BG73" s="226"/>
      <c r="BH73" s="226"/>
      <c r="BI73" s="226"/>
      <c r="BJ73" s="226"/>
      <c r="BK73" s="226"/>
      <c r="BL73" s="226"/>
      <c r="BM73" s="226"/>
      <c r="BN73" s="226"/>
      <c r="BO73" s="226"/>
      <c r="BP73" s="226"/>
      <c r="BQ73" s="226"/>
      <c r="BR73" s="226"/>
    </row>
    <row r="74" spans="1:70" ht="11.25" customHeight="1">
      <c r="A74" s="226"/>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226"/>
      <c r="AB74" s="226"/>
      <c r="AC74" s="226"/>
      <c r="AD74" s="226"/>
      <c r="AE74" s="226"/>
      <c r="AF74" s="226"/>
      <c r="AG74" s="226"/>
      <c r="AH74" s="226"/>
      <c r="AI74" s="226"/>
      <c r="AJ74" s="226"/>
      <c r="AK74" s="226"/>
      <c r="AL74" s="226"/>
      <c r="AM74" s="226"/>
      <c r="AN74" s="226"/>
      <c r="AO74" s="226"/>
      <c r="AP74" s="226"/>
      <c r="AQ74" s="226"/>
      <c r="AR74" s="226"/>
      <c r="AS74" s="226"/>
      <c r="AT74" s="226"/>
      <c r="AU74" s="226"/>
      <c r="AV74" s="226"/>
      <c r="AW74" s="226"/>
      <c r="AX74" s="226"/>
      <c r="AY74" s="226"/>
      <c r="AZ74" s="226"/>
      <c r="BA74" s="226"/>
      <c r="BB74" s="226"/>
      <c r="BC74" s="226"/>
      <c r="BD74" s="226"/>
      <c r="BE74" s="226"/>
      <c r="BF74" s="226"/>
      <c r="BG74" s="226"/>
      <c r="BH74" s="226"/>
      <c r="BI74" s="226"/>
      <c r="BJ74" s="226"/>
      <c r="BK74" s="226"/>
      <c r="BL74" s="226"/>
      <c r="BM74" s="226"/>
      <c r="BN74" s="226"/>
      <c r="BO74" s="226"/>
      <c r="BP74" s="226"/>
      <c r="BQ74" s="226"/>
      <c r="BR74" s="226"/>
    </row>
    <row r="75" spans="1:70" ht="11.25" customHeight="1">
      <c r="A75" s="226"/>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c r="BI75" s="226"/>
      <c r="BJ75" s="226"/>
      <c r="BK75" s="226"/>
      <c r="BL75" s="226"/>
      <c r="BM75" s="226"/>
      <c r="BN75" s="226"/>
      <c r="BO75" s="226"/>
      <c r="BP75" s="226"/>
      <c r="BQ75" s="226"/>
      <c r="BR75" s="226"/>
    </row>
    <row r="76" spans="1:70" ht="11.25" customHeight="1">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c r="BE76" s="226"/>
      <c r="BF76" s="226"/>
      <c r="BG76" s="226"/>
      <c r="BH76" s="226"/>
      <c r="BI76" s="226"/>
      <c r="BJ76" s="226"/>
      <c r="BK76" s="226"/>
      <c r="BL76" s="226"/>
      <c r="BM76" s="226"/>
      <c r="BN76" s="226"/>
      <c r="BO76" s="226"/>
      <c r="BP76" s="226"/>
      <c r="BQ76" s="226"/>
      <c r="BR76" s="226"/>
    </row>
    <row r="77" spans="1:70" ht="11.25" customHeight="1">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226"/>
      <c r="BI77" s="226"/>
      <c r="BJ77" s="226"/>
      <c r="BK77" s="226"/>
      <c r="BL77" s="226"/>
      <c r="BM77" s="226"/>
      <c r="BN77" s="226"/>
      <c r="BO77" s="226"/>
      <c r="BP77" s="226"/>
      <c r="BQ77" s="226"/>
      <c r="BR77" s="226"/>
    </row>
    <row r="78" spans="1:70" ht="11.25" customHeight="1">
      <c r="A78" s="226"/>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6"/>
      <c r="AG78" s="226"/>
      <c r="AH78" s="226"/>
      <c r="AI78" s="226"/>
      <c r="AJ78" s="226"/>
      <c r="AK78" s="226"/>
      <c r="AL78" s="226"/>
      <c r="AM78" s="226"/>
      <c r="AN78" s="226"/>
      <c r="AO78" s="226"/>
      <c r="AP78" s="226"/>
      <c r="AQ78" s="226"/>
      <c r="AR78" s="226"/>
      <c r="AS78" s="226"/>
      <c r="AT78" s="226"/>
      <c r="AU78" s="226"/>
      <c r="AV78" s="226"/>
      <c r="AW78" s="226"/>
      <c r="AX78" s="226"/>
      <c r="AY78" s="226"/>
      <c r="AZ78" s="226"/>
      <c r="BA78" s="226"/>
      <c r="BB78" s="226"/>
      <c r="BC78" s="226"/>
      <c r="BD78" s="226"/>
      <c r="BE78" s="226"/>
      <c r="BF78" s="226"/>
      <c r="BG78" s="226"/>
      <c r="BH78" s="226"/>
      <c r="BI78" s="226"/>
      <c r="BJ78" s="226"/>
      <c r="BK78" s="226"/>
      <c r="BL78" s="226"/>
      <c r="BM78" s="226"/>
      <c r="BN78" s="226"/>
      <c r="BO78" s="226"/>
      <c r="BP78" s="226"/>
      <c r="BQ78" s="226"/>
      <c r="BR78" s="226"/>
    </row>
    <row r="79" spans="1:70" ht="11.25" customHeight="1">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c r="AZ79" s="226"/>
      <c r="BA79" s="226"/>
      <c r="BB79" s="226"/>
      <c r="BC79" s="226"/>
      <c r="BD79" s="226"/>
      <c r="BE79" s="226"/>
      <c r="BF79" s="226"/>
      <c r="BG79" s="226"/>
      <c r="BH79" s="226"/>
      <c r="BI79" s="226"/>
      <c r="BJ79" s="226"/>
      <c r="BK79" s="226"/>
      <c r="BL79" s="226"/>
      <c r="BM79" s="226"/>
      <c r="BN79" s="226"/>
      <c r="BO79" s="226"/>
      <c r="BP79" s="226"/>
      <c r="BQ79" s="226"/>
      <c r="BR79" s="226"/>
    </row>
    <row r="80" spans="1:70" ht="11.25" customHeight="1">
      <c r="A80" s="226"/>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226"/>
      <c r="BI80" s="226"/>
      <c r="BJ80" s="226"/>
      <c r="BK80" s="226"/>
      <c r="BL80" s="226"/>
      <c r="BM80" s="226"/>
      <c r="BN80" s="226"/>
      <c r="BO80" s="226"/>
      <c r="BP80" s="226"/>
      <c r="BQ80" s="226"/>
      <c r="BR80" s="226"/>
    </row>
    <row r="81" spans="1:70" ht="11.25" customHeight="1">
      <c r="A81" s="226"/>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c r="AZ81" s="226"/>
      <c r="BA81" s="226"/>
      <c r="BB81" s="226"/>
      <c r="BC81" s="226"/>
      <c r="BD81" s="226"/>
      <c r="BE81" s="226"/>
      <c r="BF81" s="226"/>
      <c r="BG81" s="226"/>
      <c r="BH81" s="226"/>
      <c r="BI81" s="226"/>
      <c r="BJ81" s="226"/>
      <c r="BK81" s="226"/>
      <c r="BL81" s="226"/>
      <c r="BM81" s="226"/>
      <c r="BN81" s="226"/>
      <c r="BO81" s="226"/>
      <c r="BP81" s="226"/>
      <c r="BQ81" s="226"/>
      <c r="BR81" s="226"/>
    </row>
    <row r="82" spans="1:70" ht="11.25" customHeight="1">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6"/>
      <c r="AE82" s="226"/>
      <c r="AF82" s="226"/>
      <c r="AG82" s="226"/>
      <c r="AH82" s="226"/>
      <c r="AI82" s="226"/>
      <c r="AJ82" s="226"/>
      <c r="AK82" s="226"/>
      <c r="AL82" s="226"/>
      <c r="AM82" s="226"/>
      <c r="AN82" s="226"/>
      <c r="AO82" s="226"/>
      <c r="AP82" s="226"/>
      <c r="AQ82" s="226"/>
      <c r="AR82" s="226"/>
      <c r="AS82" s="226"/>
      <c r="AT82" s="226"/>
      <c r="AU82" s="226"/>
      <c r="AV82" s="226"/>
      <c r="AW82" s="226"/>
      <c r="AX82" s="226"/>
      <c r="AY82" s="226"/>
      <c r="AZ82" s="226"/>
      <c r="BA82" s="226"/>
      <c r="BB82" s="226"/>
      <c r="BC82" s="226"/>
      <c r="BD82" s="226"/>
      <c r="BE82" s="226"/>
      <c r="BF82" s="226"/>
      <c r="BG82" s="226"/>
      <c r="BH82" s="226"/>
      <c r="BI82" s="226"/>
      <c r="BJ82" s="226"/>
      <c r="BK82" s="226"/>
      <c r="BL82" s="226"/>
      <c r="BM82" s="226"/>
      <c r="BN82" s="226"/>
      <c r="BO82" s="226"/>
      <c r="BP82" s="226"/>
      <c r="BQ82" s="226"/>
      <c r="BR82" s="226"/>
    </row>
    <row r="83" spans="1:70" ht="11.25" customHeight="1">
      <c r="A83" s="226"/>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226"/>
      <c r="BI83" s="226"/>
      <c r="BJ83" s="226"/>
      <c r="BK83" s="226"/>
      <c r="BL83" s="226"/>
      <c r="BM83" s="226"/>
      <c r="BN83" s="226"/>
      <c r="BO83" s="226"/>
      <c r="BP83" s="226"/>
      <c r="BQ83" s="226"/>
      <c r="BR83" s="226"/>
    </row>
    <row r="84" spans="1:70" ht="11.25" customHeight="1">
      <c r="A84" s="226"/>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c r="AA84" s="226"/>
      <c r="AB84" s="226"/>
      <c r="AC84" s="226"/>
      <c r="AD84" s="226"/>
      <c r="AE84" s="226"/>
      <c r="AF84" s="226"/>
      <c r="AG84" s="226"/>
      <c r="AH84" s="226"/>
      <c r="AI84" s="226"/>
      <c r="AJ84" s="226"/>
      <c r="AK84" s="226"/>
      <c r="AL84" s="226"/>
      <c r="AM84" s="226"/>
      <c r="AN84" s="226"/>
      <c r="AO84" s="226"/>
      <c r="AP84" s="226"/>
      <c r="AQ84" s="226"/>
      <c r="AR84" s="226"/>
      <c r="AS84" s="226"/>
      <c r="AT84" s="226"/>
      <c r="AU84" s="226"/>
      <c r="AV84" s="226"/>
      <c r="AW84" s="226"/>
      <c r="AX84" s="226"/>
      <c r="AY84" s="226"/>
      <c r="AZ84" s="226"/>
      <c r="BA84" s="226"/>
      <c r="BB84" s="226"/>
      <c r="BC84" s="226"/>
      <c r="BD84" s="226"/>
      <c r="BE84" s="226"/>
      <c r="BF84" s="226"/>
      <c r="BG84" s="226"/>
      <c r="BH84" s="226"/>
      <c r="BI84" s="226"/>
      <c r="BJ84" s="226"/>
      <c r="BK84" s="226"/>
      <c r="BL84" s="226"/>
      <c r="BM84" s="226"/>
      <c r="BN84" s="226"/>
      <c r="BO84" s="226"/>
      <c r="BP84" s="226"/>
      <c r="BQ84" s="226"/>
      <c r="BR84" s="226"/>
    </row>
    <row r="85" spans="1:70" ht="11.25" customHeight="1">
      <c r="A85" s="226"/>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c r="AA85" s="226"/>
      <c r="AB85" s="226"/>
      <c r="AC85" s="226"/>
      <c r="AD85" s="226"/>
      <c r="AE85" s="226"/>
      <c r="AF85" s="226"/>
      <c r="AG85" s="226"/>
      <c r="AH85" s="226"/>
      <c r="AI85" s="226"/>
      <c r="AJ85" s="226"/>
      <c r="AK85" s="226"/>
      <c r="AL85" s="226"/>
      <c r="AM85" s="226"/>
      <c r="AN85" s="226"/>
      <c r="AO85" s="226"/>
      <c r="AP85" s="226"/>
      <c r="AQ85" s="226"/>
      <c r="AR85" s="226"/>
      <c r="AS85" s="226"/>
      <c r="AT85" s="226"/>
      <c r="AU85" s="226"/>
      <c r="AV85" s="226"/>
      <c r="AW85" s="226"/>
      <c r="AX85" s="226"/>
      <c r="AY85" s="226"/>
      <c r="AZ85" s="226"/>
      <c r="BA85" s="226"/>
      <c r="BB85" s="226"/>
      <c r="BC85" s="226"/>
      <c r="BD85" s="226"/>
      <c r="BE85" s="226"/>
      <c r="BF85" s="226"/>
      <c r="BG85" s="226"/>
      <c r="BH85" s="226"/>
      <c r="BI85" s="226"/>
      <c r="BJ85" s="226"/>
      <c r="BK85" s="226"/>
      <c r="BL85" s="226"/>
      <c r="BM85" s="226"/>
      <c r="BN85" s="226"/>
      <c r="BO85" s="226"/>
      <c r="BP85" s="226"/>
      <c r="BQ85" s="226"/>
      <c r="BR85" s="226"/>
    </row>
    <row r="86" spans="1:70" ht="11.25" customHeight="1">
      <c r="A86" s="226"/>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226"/>
      <c r="AX86" s="226"/>
      <c r="AY86" s="226"/>
      <c r="AZ86" s="226"/>
      <c r="BA86" s="226"/>
      <c r="BB86" s="226"/>
      <c r="BC86" s="226"/>
      <c r="BD86" s="226"/>
      <c r="BE86" s="226"/>
      <c r="BF86" s="226"/>
      <c r="BG86" s="226"/>
      <c r="BH86" s="226"/>
      <c r="BI86" s="226"/>
      <c r="BJ86" s="226"/>
      <c r="BK86" s="226"/>
      <c r="BL86" s="226"/>
      <c r="BM86" s="226"/>
      <c r="BN86" s="226"/>
      <c r="BO86" s="226"/>
      <c r="BP86" s="226"/>
      <c r="BQ86" s="226"/>
      <c r="BR86" s="226"/>
    </row>
    <row r="87" spans="1:70" ht="11.25" customHeight="1">
      <c r="A87" s="226"/>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226"/>
      <c r="AC87" s="226"/>
      <c r="AD87" s="226"/>
      <c r="AE87" s="226"/>
      <c r="AF87" s="226"/>
      <c r="AG87" s="226"/>
      <c r="AH87" s="226"/>
      <c r="AI87" s="226"/>
      <c r="AJ87" s="226"/>
      <c r="AK87" s="226"/>
      <c r="AL87" s="226"/>
      <c r="AM87" s="226"/>
      <c r="AN87" s="226"/>
      <c r="AO87" s="226"/>
      <c r="AP87" s="226"/>
      <c r="AQ87" s="226"/>
      <c r="AR87" s="226"/>
      <c r="AS87" s="226"/>
      <c r="AT87" s="226"/>
      <c r="AU87" s="226"/>
      <c r="AV87" s="226"/>
      <c r="AW87" s="226"/>
      <c r="AX87" s="226"/>
      <c r="AY87" s="226"/>
      <c r="AZ87" s="226"/>
      <c r="BA87" s="226"/>
      <c r="BB87" s="226"/>
      <c r="BC87" s="226"/>
      <c r="BD87" s="226"/>
      <c r="BE87" s="226"/>
      <c r="BF87" s="226"/>
      <c r="BG87" s="226"/>
      <c r="BH87" s="226"/>
      <c r="BI87" s="226"/>
      <c r="BJ87" s="226"/>
      <c r="BK87" s="226"/>
      <c r="BL87" s="226"/>
      <c r="BM87" s="226"/>
      <c r="BN87" s="226"/>
      <c r="BO87" s="226"/>
      <c r="BP87" s="226"/>
      <c r="BQ87" s="226"/>
      <c r="BR87" s="226"/>
    </row>
    <row r="88" spans="1:70" ht="11.25" customHeight="1">
      <c r="A88" s="226"/>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c r="AA88" s="226"/>
      <c r="AB88" s="226"/>
      <c r="AC88" s="226"/>
      <c r="AD88" s="226"/>
      <c r="AE88" s="226"/>
      <c r="AF88" s="226"/>
      <c r="AG88" s="226"/>
      <c r="AH88" s="226"/>
      <c r="AI88" s="226"/>
      <c r="AJ88" s="226"/>
      <c r="AK88" s="226"/>
      <c r="AL88" s="226"/>
      <c r="AM88" s="226"/>
      <c r="AN88" s="226"/>
      <c r="AO88" s="226"/>
      <c r="AP88" s="226"/>
      <c r="AQ88" s="226"/>
      <c r="AR88" s="226"/>
      <c r="AS88" s="226"/>
      <c r="AT88" s="226"/>
      <c r="AU88" s="226"/>
      <c r="AV88" s="226"/>
      <c r="AW88" s="226"/>
      <c r="AX88" s="226"/>
      <c r="AY88" s="226"/>
      <c r="AZ88" s="226"/>
      <c r="BA88" s="226"/>
      <c r="BB88" s="226"/>
      <c r="BC88" s="226"/>
      <c r="BD88" s="226"/>
      <c r="BE88" s="226"/>
      <c r="BF88" s="226"/>
      <c r="BG88" s="226"/>
      <c r="BH88" s="226"/>
      <c r="BI88" s="226"/>
      <c r="BJ88" s="226"/>
      <c r="BK88" s="226"/>
      <c r="BL88" s="226"/>
      <c r="BM88" s="226"/>
      <c r="BN88" s="226"/>
      <c r="BO88" s="226"/>
      <c r="BP88" s="226"/>
      <c r="BQ88" s="226"/>
      <c r="BR88" s="226"/>
    </row>
    <row r="89" spans="1:70" ht="11.25" customHeight="1">
      <c r="A89" s="226"/>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c r="AB89" s="226"/>
      <c r="AC89" s="226"/>
      <c r="AD89" s="226"/>
      <c r="AE89" s="226"/>
      <c r="AF89" s="226"/>
      <c r="AG89" s="226"/>
      <c r="AH89" s="226"/>
      <c r="AI89" s="226"/>
      <c r="AJ89" s="226"/>
      <c r="AK89" s="226"/>
      <c r="AL89" s="226"/>
      <c r="AM89" s="226"/>
      <c r="AN89" s="226"/>
      <c r="AO89" s="226"/>
      <c r="AP89" s="226"/>
      <c r="AQ89" s="226"/>
      <c r="AR89" s="226"/>
      <c r="AS89" s="226"/>
      <c r="AT89" s="226"/>
      <c r="AU89" s="226"/>
      <c r="AV89" s="226"/>
      <c r="AW89" s="226"/>
      <c r="AX89" s="226"/>
      <c r="AY89" s="226"/>
      <c r="AZ89" s="226"/>
      <c r="BA89" s="226"/>
      <c r="BB89" s="226"/>
      <c r="BC89" s="226"/>
      <c r="BD89" s="226"/>
      <c r="BE89" s="226"/>
      <c r="BF89" s="226"/>
      <c r="BG89" s="226"/>
      <c r="BH89" s="226"/>
      <c r="BI89" s="226"/>
      <c r="BJ89" s="226"/>
      <c r="BK89" s="226"/>
      <c r="BL89" s="226"/>
      <c r="BM89" s="226"/>
      <c r="BN89" s="226"/>
      <c r="BO89" s="226"/>
      <c r="BP89" s="226"/>
      <c r="BQ89" s="226"/>
      <c r="BR89" s="226"/>
    </row>
    <row r="90" spans="1:70" ht="11.25" customHeight="1">
      <c r="A90" s="226"/>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226"/>
      <c r="AG90" s="226"/>
      <c r="AH90" s="226"/>
      <c r="AI90" s="226"/>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c r="BQ90" s="226"/>
      <c r="BR90" s="226"/>
    </row>
    <row r="91" spans="1:70" ht="11.25" customHeight="1">
      <c r="A91" s="226"/>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c r="AZ91" s="226"/>
      <c r="BA91" s="226"/>
      <c r="BB91" s="226"/>
      <c r="BC91" s="226"/>
      <c r="BD91" s="226"/>
      <c r="BE91" s="226"/>
      <c r="BF91" s="226"/>
      <c r="BG91" s="226"/>
      <c r="BH91" s="226"/>
      <c r="BI91" s="226"/>
      <c r="BJ91" s="226"/>
      <c r="BK91" s="226"/>
      <c r="BL91" s="226"/>
      <c r="BM91" s="226"/>
      <c r="BN91" s="226"/>
      <c r="BO91" s="226"/>
      <c r="BP91" s="226"/>
      <c r="BQ91" s="226"/>
      <c r="BR91" s="226"/>
    </row>
    <row r="92" spans="1:70" ht="11.25" customHeight="1">
      <c r="A92" s="22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226"/>
      <c r="BL92" s="226"/>
      <c r="BM92" s="226"/>
      <c r="BN92" s="226"/>
      <c r="BO92" s="226"/>
      <c r="BP92" s="226"/>
      <c r="BQ92" s="226"/>
      <c r="BR92" s="226"/>
    </row>
    <row r="93" spans="1:70" ht="11.25" customHeight="1">
      <c r="A93" s="226"/>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226"/>
      <c r="BL93" s="226"/>
      <c r="BM93" s="226"/>
      <c r="BN93" s="226"/>
      <c r="BO93" s="226"/>
      <c r="BP93" s="226"/>
      <c r="BQ93" s="226"/>
      <c r="BR93" s="226"/>
    </row>
    <row r="94" spans="1:70" ht="11.25" customHeight="1">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c r="BK94" s="226"/>
      <c r="BL94" s="226"/>
      <c r="BM94" s="226"/>
      <c r="BN94" s="226"/>
      <c r="BO94" s="226"/>
      <c r="BP94" s="226"/>
      <c r="BQ94" s="226"/>
      <c r="BR94" s="226"/>
    </row>
    <row r="95" spans="1:70" ht="11.25" customHeight="1">
      <c r="A95" s="226"/>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c r="BA95" s="226"/>
      <c r="BB95" s="226"/>
      <c r="BC95" s="226"/>
      <c r="BD95" s="226"/>
      <c r="BE95" s="226"/>
      <c r="BF95" s="226"/>
      <c r="BG95" s="226"/>
      <c r="BH95" s="226"/>
      <c r="BI95" s="226"/>
      <c r="BJ95" s="226"/>
      <c r="BK95" s="226"/>
      <c r="BL95" s="226"/>
      <c r="BM95" s="226"/>
      <c r="BN95" s="226"/>
      <c r="BO95" s="226"/>
      <c r="BP95" s="226"/>
      <c r="BQ95" s="226"/>
      <c r="BR95" s="226"/>
    </row>
    <row r="96" spans="1:70" ht="11.25" customHeight="1">
      <c r="A96" s="226"/>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226"/>
      <c r="BL96" s="226"/>
      <c r="BM96" s="226"/>
      <c r="BN96" s="226"/>
      <c r="BO96" s="226"/>
      <c r="BP96" s="226"/>
      <c r="BQ96" s="226"/>
      <c r="BR96" s="226"/>
    </row>
    <row r="97" spans="1:70" ht="11.25" customHeight="1">
      <c r="A97" s="226"/>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c r="BE97" s="226"/>
      <c r="BF97" s="226"/>
      <c r="BG97" s="226"/>
      <c r="BH97" s="226"/>
      <c r="BI97" s="226"/>
      <c r="BJ97" s="226"/>
      <c r="BK97" s="226"/>
      <c r="BL97" s="226"/>
      <c r="BM97" s="226"/>
      <c r="BN97" s="226"/>
      <c r="BO97" s="226"/>
      <c r="BP97" s="226"/>
      <c r="BQ97" s="226"/>
      <c r="BR97" s="226"/>
    </row>
    <row r="98" spans="1:70" ht="11.25" customHeight="1">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26"/>
      <c r="BF98" s="226"/>
      <c r="BG98" s="226"/>
      <c r="BH98" s="226"/>
      <c r="BI98" s="226"/>
      <c r="BJ98" s="226"/>
      <c r="BK98" s="226"/>
      <c r="BL98" s="226"/>
      <c r="BM98" s="226"/>
      <c r="BN98" s="226"/>
      <c r="BO98" s="226"/>
      <c r="BP98" s="226"/>
      <c r="BQ98" s="226"/>
      <c r="BR98" s="226"/>
    </row>
    <row r="99" spans="1:70" ht="11.25" customHeight="1">
      <c r="A99" s="226"/>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226"/>
      <c r="BL99" s="226"/>
      <c r="BM99" s="226"/>
      <c r="BN99" s="226"/>
      <c r="BO99" s="226"/>
      <c r="BP99" s="226"/>
      <c r="BQ99" s="226"/>
      <c r="BR99" s="226"/>
    </row>
    <row r="100" spans="1:70" ht="11.25" customHeight="1">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c r="BK100" s="226"/>
      <c r="BL100" s="226"/>
      <c r="BM100" s="226"/>
      <c r="BN100" s="226"/>
      <c r="BO100" s="226"/>
      <c r="BP100" s="226"/>
      <c r="BQ100" s="226"/>
      <c r="BR100" s="226"/>
    </row>
    <row r="101" spans="1:70" ht="11.25" customHeight="1">
      <c r="A101" s="226"/>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c r="AZ101" s="226"/>
      <c r="BA101" s="226"/>
      <c r="BB101" s="226"/>
      <c r="BC101" s="226"/>
      <c r="BD101" s="226"/>
      <c r="BE101" s="226"/>
      <c r="BF101" s="226"/>
      <c r="BG101" s="226"/>
      <c r="BH101" s="226"/>
      <c r="BI101" s="226"/>
      <c r="BJ101" s="226"/>
      <c r="BK101" s="226"/>
      <c r="BL101" s="226"/>
      <c r="BM101" s="226"/>
      <c r="BN101" s="226"/>
      <c r="BO101" s="226"/>
      <c r="BP101" s="226"/>
      <c r="BQ101" s="226"/>
      <c r="BR101" s="226"/>
    </row>
    <row r="102" spans="1:70" ht="11.25" customHeight="1">
      <c r="A102" s="22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c r="BK102" s="226"/>
      <c r="BL102" s="226"/>
      <c r="BM102" s="226"/>
      <c r="BN102" s="226"/>
      <c r="BO102" s="226"/>
      <c r="BP102" s="226"/>
      <c r="BQ102" s="226"/>
      <c r="BR102" s="226"/>
    </row>
    <row r="103" spans="1:70" ht="11.25" customHeight="1">
      <c r="A103" s="226"/>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26"/>
      <c r="BK103" s="226"/>
      <c r="BL103" s="226"/>
      <c r="BM103" s="226"/>
      <c r="BN103" s="226"/>
      <c r="BO103" s="226"/>
      <c r="BP103" s="226"/>
      <c r="BQ103" s="226"/>
      <c r="BR103" s="226"/>
    </row>
    <row r="104" spans="1:70" ht="11.25" customHeight="1">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226"/>
      <c r="BL104" s="226"/>
      <c r="BM104" s="226"/>
      <c r="BN104" s="226"/>
      <c r="BO104" s="226"/>
      <c r="BP104" s="226"/>
      <c r="BQ104" s="226"/>
      <c r="BR104" s="226"/>
    </row>
    <row r="105" spans="1:70" ht="11.25" customHeight="1">
      <c r="A105" s="226"/>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c r="AO105" s="226"/>
      <c r="AP105" s="226"/>
      <c r="AQ105" s="226"/>
      <c r="AR105" s="226"/>
      <c r="AS105" s="226"/>
      <c r="AT105" s="226"/>
      <c r="AU105" s="226"/>
      <c r="AV105" s="226"/>
      <c r="AW105" s="226"/>
      <c r="AX105" s="226"/>
      <c r="AY105" s="226"/>
      <c r="AZ105" s="226"/>
      <c r="BA105" s="226"/>
      <c r="BB105" s="226"/>
      <c r="BC105" s="226"/>
      <c r="BD105" s="226"/>
      <c r="BE105" s="226"/>
      <c r="BF105" s="226"/>
      <c r="BG105" s="226"/>
      <c r="BH105" s="226"/>
      <c r="BI105" s="226"/>
      <c r="BJ105" s="226"/>
      <c r="BK105" s="226"/>
      <c r="BL105" s="226"/>
      <c r="BM105" s="226"/>
      <c r="BN105" s="226"/>
      <c r="BO105" s="226"/>
      <c r="BP105" s="226"/>
      <c r="BQ105" s="226"/>
      <c r="BR105" s="226"/>
    </row>
    <row r="106" spans="1:70" ht="11.25" customHeight="1">
      <c r="A106" s="22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c r="BE106" s="226"/>
      <c r="BF106" s="226"/>
      <c r="BG106" s="226"/>
      <c r="BH106" s="226"/>
      <c r="BI106" s="226"/>
      <c r="BJ106" s="226"/>
      <c r="BK106" s="226"/>
      <c r="BL106" s="226"/>
      <c r="BM106" s="226"/>
      <c r="BN106" s="226"/>
      <c r="BO106" s="226"/>
      <c r="BP106" s="226"/>
      <c r="BQ106" s="226"/>
      <c r="BR106" s="226"/>
    </row>
    <row r="107" spans="1:70" ht="11.25" customHeight="1">
      <c r="A107" s="226"/>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c r="BA107" s="226"/>
      <c r="BB107" s="226"/>
      <c r="BC107" s="226"/>
      <c r="BD107" s="226"/>
      <c r="BE107" s="226"/>
      <c r="BF107" s="226"/>
      <c r="BG107" s="226"/>
      <c r="BH107" s="226"/>
      <c r="BI107" s="226"/>
      <c r="BJ107" s="226"/>
      <c r="BK107" s="226"/>
      <c r="BL107" s="226"/>
      <c r="BM107" s="226"/>
      <c r="BN107" s="226"/>
      <c r="BO107" s="226"/>
      <c r="BP107" s="226"/>
      <c r="BQ107" s="226"/>
      <c r="BR107" s="226"/>
    </row>
    <row r="108" spans="1:70" ht="11.25" customHeight="1">
      <c r="A108" s="22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c r="BM108" s="226"/>
      <c r="BN108" s="226"/>
      <c r="BO108" s="226"/>
      <c r="BP108" s="226"/>
      <c r="BQ108" s="226"/>
      <c r="BR108" s="226"/>
    </row>
    <row r="109" spans="1:70" ht="11.25" customHeight="1">
      <c r="A109" s="226"/>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c r="BE109" s="226"/>
      <c r="BF109" s="226"/>
      <c r="BG109" s="226"/>
      <c r="BH109" s="226"/>
      <c r="BI109" s="226"/>
      <c r="BJ109" s="226"/>
      <c r="BK109" s="226"/>
      <c r="BL109" s="226"/>
      <c r="BM109" s="226"/>
      <c r="BN109" s="226"/>
      <c r="BO109" s="226"/>
      <c r="BP109" s="226"/>
      <c r="BQ109" s="226"/>
      <c r="BR109" s="226"/>
    </row>
    <row r="110" spans="1:70" ht="11.25" customHeight="1">
      <c r="A110" s="22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226"/>
      <c r="BL110" s="226"/>
      <c r="BM110" s="226"/>
      <c r="BN110" s="226"/>
      <c r="BO110" s="226"/>
      <c r="BP110" s="226"/>
      <c r="BQ110" s="226"/>
      <c r="BR110" s="226"/>
    </row>
    <row r="111" spans="1:70" ht="11.25" customHeight="1">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226"/>
      <c r="AX111" s="226"/>
      <c r="AY111" s="226"/>
      <c r="AZ111" s="226"/>
      <c r="BA111" s="226"/>
      <c r="BB111" s="226"/>
      <c r="BC111" s="226"/>
      <c r="BD111" s="226"/>
      <c r="BE111" s="226"/>
      <c r="BF111" s="226"/>
      <c r="BG111" s="226"/>
      <c r="BH111" s="226"/>
      <c r="BI111" s="226"/>
      <c r="BJ111" s="226"/>
      <c r="BK111" s="226"/>
      <c r="BL111" s="226"/>
      <c r="BM111" s="226"/>
      <c r="BN111" s="226"/>
      <c r="BO111" s="226"/>
      <c r="BP111" s="226"/>
      <c r="BQ111" s="226"/>
      <c r="BR111" s="226"/>
    </row>
    <row r="112" spans="1:70" ht="11.25" customHeight="1">
      <c r="A112" s="226"/>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226"/>
      <c r="AL112" s="226"/>
      <c r="AM112" s="226"/>
      <c r="AN112" s="226"/>
      <c r="AO112" s="226"/>
      <c r="AP112" s="226"/>
      <c r="AQ112" s="226"/>
      <c r="AR112" s="226"/>
      <c r="AS112" s="226"/>
      <c r="AT112" s="226"/>
      <c r="AU112" s="226"/>
      <c r="AV112" s="226"/>
      <c r="AW112" s="226"/>
      <c r="AX112" s="226"/>
      <c r="AY112" s="226"/>
      <c r="AZ112" s="226"/>
      <c r="BA112" s="226"/>
      <c r="BB112" s="226"/>
      <c r="BC112" s="226"/>
      <c r="BD112" s="226"/>
      <c r="BE112" s="226"/>
      <c r="BF112" s="226"/>
      <c r="BG112" s="226"/>
      <c r="BH112" s="226"/>
      <c r="BI112" s="226"/>
      <c r="BJ112" s="226"/>
      <c r="BK112" s="226"/>
      <c r="BL112" s="226"/>
      <c r="BM112" s="226"/>
      <c r="BN112" s="226"/>
      <c r="BO112" s="226"/>
      <c r="BP112" s="226"/>
      <c r="BQ112" s="226"/>
      <c r="BR112" s="226"/>
    </row>
    <row r="113" spans="1:70" ht="11.25" customHeight="1">
      <c r="A113" s="226"/>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26"/>
      <c r="AS113" s="226"/>
      <c r="AT113" s="226"/>
      <c r="AU113" s="226"/>
      <c r="AV113" s="226"/>
      <c r="AW113" s="226"/>
      <c r="AX113" s="226"/>
      <c r="AY113" s="226"/>
      <c r="AZ113" s="226"/>
      <c r="BA113" s="226"/>
      <c r="BB113" s="226"/>
      <c r="BC113" s="226"/>
      <c r="BD113" s="226"/>
      <c r="BE113" s="226"/>
      <c r="BF113" s="226"/>
      <c r="BG113" s="226"/>
      <c r="BH113" s="226"/>
      <c r="BI113" s="226"/>
      <c r="BJ113" s="226"/>
      <c r="BK113" s="226"/>
      <c r="BL113" s="226"/>
      <c r="BM113" s="226"/>
      <c r="BN113" s="226"/>
      <c r="BO113" s="226"/>
      <c r="BP113" s="226"/>
      <c r="BQ113" s="226"/>
      <c r="BR113" s="226"/>
    </row>
    <row r="114" spans="1:70" ht="11.25" customHeight="1">
      <c r="A114" s="226"/>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c r="AO114" s="226"/>
      <c r="AP114" s="226"/>
      <c r="AQ114" s="226"/>
      <c r="AR114" s="226"/>
      <c r="AS114" s="226"/>
      <c r="AT114" s="226"/>
      <c r="AU114" s="226"/>
      <c r="AV114" s="226"/>
      <c r="AW114" s="226"/>
      <c r="AX114" s="226"/>
      <c r="AY114" s="226"/>
      <c r="AZ114" s="226"/>
      <c r="BA114" s="226"/>
      <c r="BB114" s="226"/>
      <c r="BC114" s="226"/>
      <c r="BD114" s="226"/>
      <c r="BE114" s="226"/>
      <c r="BF114" s="226"/>
      <c r="BG114" s="226"/>
      <c r="BH114" s="226"/>
      <c r="BI114" s="226"/>
      <c r="BJ114" s="226"/>
      <c r="BK114" s="226"/>
      <c r="BL114" s="226"/>
      <c r="BM114" s="226"/>
      <c r="BN114" s="226"/>
      <c r="BO114" s="226"/>
      <c r="BP114" s="226"/>
      <c r="BQ114" s="226"/>
      <c r="BR114" s="226"/>
    </row>
    <row r="115" spans="1:70" ht="11.25" customHeight="1">
      <c r="A115" s="226"/>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c r="AT115" s="226"/>
      <c r="AU115" s="226"/>
      <c r="AV115" s="226"/>
      <c r="AW115" s="226"/>
      <c r="AX115" s="226"/>
      <c r="AY115" s="226"/>
      <c r="AZ115" s="226"/>
      <c r="BA115" s="226"/>
      <c r="BB115" s="226"/>
      <c r="BC115" s="226"/>
      <c r="BD115" s="226"/>
      <c r="BE115" s="226"/>
      <c r="BF115" s="226"/>
      <c r="BG115" s="226"/>
      <c r="BH115" s="226"/>
      <c r="BI115" s="226"/>
      <c r="BJ115" s="226"/>
      <c r="BK115" s="226"/>
      <c r="BL115" s="226"/>
      <c r="BM115" s="226"/>
      <c r="BN115" s="226"/>
      <c r="BO115" s="226"/>
      <c r="BP115" s="226"/>
      <c r="BQ115" s="226"/>
      <c r="BR115" s="226"/>
    </row>
    <row r="116" spans="1:70" ht="11.25" customHeight="1">
      <c r="A116" s="226"/>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c r="BF116" s="226"/>
      <c r="BG116" s="226"/>
      <c r="BH116" s="226"/>
      <c r="BI116" s="226"/>
      <c r="BJ116" s="226"/>
      <c r="BK116" s="226"/>
      <c r="BL116" s="226"/>
      <c r="BM116" s="226"/>
      <c r="BN116" s="226"/>
      <c r="BO116" s="226"/>
      <c r="BP116" s="226"/>
      <c r="BQ116" s="226"/>
      <c r="BR116" s="226"/>
    </row>
    <row r="117" spans="1:70" ht="11.25" customHeight="1">
      <c r="A117" s="226"/>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c r="AT117" s="226"/>
      <c r="AU117" s="226"/>
      <c r="AV117" s="226"/>
      <c r="AW117" s="226"/>
      <c r="AX117" s="226"/>
      <c r="AY117" s="226"/>
      <c r="AZ117" s="226"/>
      <c r="BA117" s="226"/>
      <c r="BB117" s="226"/>
      <c r="BC117" s="226"/>
      <c r="BD117" s="226"/>
      <c r="BE117" s="226"/>
      <c r="BF117" s="226"/>
      <c r="BG117" s="226"/>
      <c r="BH117" s="226"/>
      <c r="BI117" s="226"/>
      <c r="BJ117" s="226"/>
      <c r="BK117" s="226"/>
      <c r="BL117" s="226"/>
      <c r="BM117" s="226"/>
      <c r="BN117" s="226"/>
      <c r="BO117" s="226"/>
      <c r="BP117" s="226"/>
      <c r="BQ117" s="226"/>
      <c r="BR117" s="226"/>
    </row>
    <row r="118" spans="1:70" ht="11.25" customHeight="1">
      <c r="A118" s="226"/>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c r="AG118" s="226"/>
      <c r="AH118" s="226"/>
      <c r="AI118" s="226"/>
      <c r="AJ118" s="226"/>
      <c r="AK118" s="226"/>
      <c r="AL118" s="226"/>
      <c r="AM118" s="226"/>
      <c r="AN118" s="226"/>
      <c r="AO118" s="226"/>
      <c r="AP118" s="226"/>
      <c r="AQ118" s="226"/>
      <c r="AR118" s="226"/>
      <c r="AS118" s="226"/>
      <c r="AT118" s="226"/>
      <c r="AU118" s="226"/>
      <c r="AV118" s="226"/>
      <c r="AW118" s="226"/>
      <c r="AX118" s="226"/>
      <c r="AY118" s="226"/>
      <c r="AZ118" s="226"/>
      <c r="BA118" s="226"/>
      <c r="BB118" s="226"/>
      <c r="BC118" s="226"/>
      <c r="BD118" s="226"/>
      <c r="BE118" s="226"/>
      <c r="BF118" s="226"/>
      <c r="BG118" s="226"/>
      <c r="BH118" s="226"/>
      <c r="BI118" s="226"/>
      <c r="BJ118" s="226"/>
      <c r="BK118" s="226"/>
      <c r="BL118" s="226"/>
      <c r="BM118" s="226"/>
      <c r="BN118" s="226"/>
      <c r="BO118" s="226"/>
      <c r="BP118" s="226"/>
      <c r="BQ118" s="226"/>
      <c r="BR118" s="226"/>
    </row>
    <row r="119" spans="1:70" ht="11.25" customHeight="1">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c r="AG119" s="226"/>
      <c r="AH119" s="226"/>
      <c r="AI119" s="226"/>
      <c r="AJ119" s="226"/>
      <c r="AK119" s="226"/>
      <c r="AL119" s="226"/>
      <c r="AM119" s="226"/>
      <c r="AN119" s="226"/>
      <c r="AO119" s="226"/>
      <c r="AP119" s="226"/>
      <c r="AQ119" s="226"/>
      <c r="AR119" s="226"/>
      <c r="AS119" s="226"/>
      <c r="AT119" s="226"/>
      <c r="AU119" s="226"/>
      <c r="AV119" s="226"/>
      <c r="AW119" s="226"/>
      <c r="AX119" s="226"/>
      <c r="AY119" s="226"/>
      <c r="AZ119" s="226"/>
      <c r="BA119" s="226"/>
      <c r="BB119" s="226"/>
      <c r="BC119" s="226"/>
      <c r="BD119" s="226"/>
      <c r="BE119" s="226"/>
      <c r="BF119" s="226"/>
      <c r="BG119" s="226"/>
      <c r="BH119" s="226"/>
      <c r="BI119" s="226"/>
      <c r="BJ119" s="226"/>
      <c r="BK119" s="226"/>
      <c r="BL119" s="226"/>
      <c r="BM119" s="226"/>
      <c r="BN119" s="226"/>
      <c r="BO119" s="226"/>
      <c r="BP119" s="226"/>
      <c r="BQ119" s="226"/>
      <c r="BR119" s="226"/>
    </row>
    <row r="120" spans="1:70" ht="11.25" customHeight="1">
      <c r="A120" s="226"/>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c r="AB120" s="226"/>
      <c r="AC120" s="226"/>
      <c r="AD120" s="226"/>
      <c r="AE120" s="226"/>
      <c r="AF120" s="226"/>
      <c r="AG120" s="226"/>
      <c r="AH120" s="226"/>
      <c r="AI120" s="226"/>
      <c r="AJ120" s="226"/>
      <c r="AK120" s="226"/>
      <c r="AL120" s="226"/>
      <c r="AM120" s="226"/>
      <c r="AN120" s="226"/>
      <c r="AO120" s="226"/>
      <c r="AP120" s="226"/>
      <c r="AQ120" s="226"/>
      <c r="AR120" s="226"/>
      <c r="AS120" s="226"/>
      <c r="AT120" s="226"/>
      <c r="AU120" s="226"/>
      <c r="AV120" s="226"/>
      <c r="AW120" s="226"/>
      <c r="AX120" s="226"/>
      <c r="AY120" s="226"/>
      <c r="AZ120" s="226"/>
      <c r="BA120" s="226"/>
      <c r="BB120" s="226"/>
      <c r="BC120" s="226"/>
      <c r="BD120" s="226"/>
      <c r="BE120" s="226"/>
      <c r="BF120" s="226"/>
      <c r="BG120" s="226"/>
      <c r="BH120" s="226"/>
      <c r="BI120" s="226"/>
      <c r="BJ120" s="226"/>
      <c r="BK120" s="226"/>
      <c r="BL120" s="226"/>
      <c r="BM120" s="226"/>
      <c r="BN120" s="226"/>
      <c r="BO120" s="226"/>
      <c r="BP120" s="226"/>
      <c r="BQ120" s="226"/>
      <c r="BR120" s="226"/>
    </row>
    <row r="121" spans="1:70" ht="11.25" customHeight="1">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c r="BA121" s="226"/>
      <c r="BB121" s="226"/>
      <c r="BC121" s="226"/>
      <c r="BD121" s="226"/>
      <c r="BE121" s="226"/>
      <c r="BF121" s="226"/>
      <c r="BG121" s="226"/>
      <c r="BH121" s="226"/>
      <c r="BI121" s="226"/>
      <c r="BJ121" s="226"/>
      <c r="BK121" s="226"/>
      <c r="BL121" s="226"/>
      <c r="BM121" s="226"/>
      <c r="BN121" s="226"/>
      <c r="BO121" s="226"/>
      <c r="BP121" s="226"/>
      <c r="BQ121" s="226"/>
      <c r="BR121" s="226"/>
    </row>
    <row r="122" spans="1:70" ht="11.25" customHeight="1">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c r="AG122" s="226"/>
      <c r="AH122" s="226"/>
      <c r="AI122" s="226"/>
      <c r="AJ122" s="226"/>
      <c r="AK122" s="226"/>
      <c r="AL122" s="226"/>
      <c r="AM122" s="226"/>
      <c r="AN122" s="226"/>
      <c r="AO122" s="226"/>
      <c r="AP122" s="226"/>
      <c r="AQ122" s="226"/>
      <c r="AR122" s="226"/>
      <c r="AS122" s="226"/>
      <c r="AT122" s="226"/>
      <c r="AU122" s="226"/>
      <c r="AV122" s="226"/>
      <c r="AW122" s="226"/>
      <c r="AX122" s="226"/>
      <c r="AY122" s="226"/>
      <c r="AZ122" s="226"/>
      <c r="BA122" s="226"/>
      <c r="BB122" s="226"/>
      <c r="BC122" s="226"/>
      <c r="BD122" s="226"/>
      <c r="BE122" s="226"/>
      <c r="BF122" s="226"/>
      <c r="BG122" s="226"/>
      <c r="BH122" s="226"/>
      <c r="BI122" s="226"/>
      <c r="BJ122" s="226"/>
      <c r="BK122" s="226"/>
      <c r="BL122" s="226"/>
      <c r="BM122" s="226"/>
      <c r="BN122" s="226"/>
      <c r="BO122" s="226"/>
      <c r="BP122" s="226"/>
      <c r="BQ122" s="226"/>
      <c r="BR122" s="226"/>
    </row>
    <row r="123" spans="1:70" ht="11.25" customHeight="1">
      <c r="A123" s="226"/>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c r="AG123" s="226"/>
      <c r="AH123" s="226"/>
      <c r="AI123" s="226"/>
      <c r="AJ123" s="226"/>
      <c r="AK123" s="226"/>
      <c r="AL123" s="226"/>
      <c r="AM123" s="226"/>
      <c r="AN123" s="226"/>
      <c r="AO123" s="226"/>
      <c r="AP123" s="226"/>
      <c r="AQ123" s="226"/>
      <c r="AR123" s="226"/>
      <c r="AS123" s="226"/>
      <c r="AT123" s="226"/>
      <c r="AU123" s="226"/>
      <c r="AV123" s="226"/>
      <c r="AW123" s="226"/>
      <c r="AX123" s="226"/>
      <c r="AY123" s="226"/>
      <c r="AZ123" s="226"/>
      <c r="BA123" s="226"/>
      <c r="BB123" s="226"/>
      <c r="BC123" s="226"/>
      <c r="BD123" s="226"/>
      <c r="BE123" s="226"/>
      <c r="BF123" s="226"/>
      <c r="BG123" s="226"/>
      <c r="BH123" s="226"/>
      <c r="BI123" s="226"/>
      <c r="BJ123" s="226"/>
      <c r="BK123" s="226"/>
      <c r="BL123" s="226"/>
      <c r="BM123" s="226"/>
      <c r="BN123" s="226"/>
      <c r="BO123" s="226"/>
      <c r="BP123" s="226"/>
      <c r="BQ123" s="226"/>
      <c r="BR123" s="226"/>
    </row>
    <row r="124" spans="1:70" ht="11.25" customHeight="1">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c r="AG124" s="226"/>
      <c r="AH124" s="226"/>
      <c r="AI124" s="226"/>
      <c r="AJ124" s="226"/>
      <c r="AK124" s="226"/>
      <c r="AL124" s="226"/>
      <c r="AM124" s="226"/>
      <c r="AN124" s="226"/>
      <c r="AO124" s="226"/>
      <c r="AP124" s="226"/>
      <c r="AQ124" s="226"/>
      <c r="AR124" s="226"/>
      <c r="AS124" s="226"/>
      <c r="AT124" s="226"/>
      <c r="AU124" s="226"/>
      <c r="AV124" s="226"/>
      <c r="AW124" s="226"/>
      <c r="AX124" s="226"/>
      <c r="AY124" s="226"/>
      <c r="AZ124" s="226"/>
      <c r="BA124" s="226"/>
      <c r="BB124" s="226"/>
      <c r="BC124" s="226"/>
      <c r="BD124" s="226"/>
      <c r="BE124" s="226"/>
      <c r="BF124" s="226"/>
      <c r="BG124" s="226"/>
      <c r="BH124" s="226"/>
      <c r="BI124" s="226"/>
      <c r="BJ124" s="226"/>
      <c r="BK124" s="226"/>
      <c r="BL124" s="226"/>
      <c r="BM124" s="226"/>
      <c r="BN124" s="226"/>
      <c r="BO124" s="226"/>
      <c r="BP124" s="226"/>
      <c r="BQ124" s="226"/>
      <c r="BR124" s="226"/>
    </row>
    <row r="125" spans="1:70" ht="11.25" customHeight="1">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c r="BK125" s="226"/>
      <c r="BL125" s="226"/>
      <c r="BM125" s="226"/>
      <c r="BN125" s="226"/>
      <c r="BO125" s="226"/>
      <c r="BP125" s="226"/>
      <c r="BQ125" s="226"/>
      <c r="BR125" s="226"/>
    </row>
    <row r="126" spans="1:70" ht="11.25" customHeight="1">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226"/>
      <c r="BL126" s="226"/>
      <c r="BM126" s="226"/>
      <c r="BN126" s="226"/>
      <c r="BO126" s="226"/>
      <c r="BP126" s="226"/>
      <c r="BQ126" s="226"/>
      <c r="BR126" s="226"/>
    </row>
    <row r="127" spans="1:70" ht="11.25" customHeight="1">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226"/>
      <c r="BL127" s="226"/>
      <c r="BM127" s="226"/>
      <c r="BN127" s="226"/>
      <c r="BO127" s="226"/>
      <c r="BP127" s="226"/>
      <c r="BQ127" s="226"/>
      <c r="BR127" s="226"/>
    </row>
    <row r="128" spans="1:70" ht="11.25" customHeight="1">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c r="BK128" s="226"/>
      <c r="BL128" s="226"/>
      <c r="BM128" s="226"/>
      <c r="BN128" s="226"/>
      <c r="BO128" s="226"/>
      <c r="BP128" s="226"/>
      <c r="BQ128" s="226"/>
      <c r="BR128" s="226"/>
    </row>
    <row r="129" spans="1:70" ht="11.25" customHeight="1">
      <c r="A129" s="22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6"/>
      <c r="BD129" s="226"/>
      <c r="BE129" s="226"/>
      <c r="BF129" s="226"/>
      <c r="BG129" s="226"/>
      <c r="BH129" s="226"/>
      <c r="BI129" s="226"/>
      <c r="BJ129" s="226"/>
      <c r="BK129" s="226"/>
      <c r="BL129" s="226"/>
      <c r="BM129" s="226"/>
      <c r="BN129" s="226"/>
      <c r="BO129" s="226"/>
      <c r="BP129" s="226"/>
      <c r="BQ129" s="226"/>
      <c r="BR129" s="226"/>
    </row>
    <row r="130" spans="1:70" ht="11.25" customHeight="1">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c r="AG130" s="226"/>
      <c r="AH130" s="226"/>
      <c r="AI130" s="226"/>
      <c r="AJ130" s="226"/>
      <c r="AK130" s="226"/>
      <c r="AL130" s="226"/>
      <c r="AM130" s="226"/>
      <c r="AN130" s="226"/>
      <c r="AO130" s="226"/>
      <c r="AP130" s="226"/>
      <c r="AQ130" s="226"/>
      <c r="AR130" s="226"/>
      <c r="AS130" s="226"/>
      <c r="AT130" s="226"/>
      <c r="AU130" s="226"/>
      <c r="AV130" s="226"/>
      <c r="AW130" s="226"/>
      <c r="AX130" s="226"/>
      <c r="AY130" s="226"/>
      <c r="AZ130" s="226"/>
      <c r="BA130" s="226"/>
      <c r="BB130" s="226"/>
      <c r="BC130" s="226"/>
      <c r="BD130" s="226"/>
      <c r="BE130" s="226"/>
      <c r="BF130" s="226"/>
      <c r="BG130" s="226"/>
      <c r="BH130" s="226"/>
      <c r="BI130" s="226"/>
      <c r="BJ130" s="226"/>
      <c r="BK130" s="226"/>
      <c r="BL130" s="226"/>
      <c r="BM130" s="226"/>
      <c r="BN130" s="226"/>
      <c r="BO130" s="226"/>
      <c r="BP130" s="226"/>
      <c r="BQ130" s="226"/>
      <c r="BR130" s="226"/>
    </row>
    <row r="131" spans="1:70" ht="11.25" customHeight="1">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226"/>
      <c r="AO131" s="226"/>
      <c r="AP131" s="226"/>
      <c r="AQ131" s="226"/>
      <c r="AR131" s="226"/>
      <c r="AS131" s="226"/>
      <c r="AT131" s="226"/>
      <c r="AU131" s="226"/>
      <c r="AV131" s="226"/>
      <c r="AW131" s="226"/>
      <c r="AX131" s="226"/>
      <c r="AY131" s="226"/>
      <c r="AZ131" s="226"/>
      <c r="BA131" s="226"/>
      <c r="BB131" s="226"/>
      <c r="BC131" s="226"/>
      <c r="BD131" s="226"/>
      <c r="BE131" s="226"/>
      <c r="BF131" s="226"/>
      <c r="BG131" s="226"/>
      <c r="BH131" s="226"/>
      <c r="BI131" s="226"/>
      <c r="BJ131" s="226"/>
      <c r="BK131" s="226"/>
      <c r="BL131" s="226"/>
      <c r="BM131" s="226"/>
      <c r="BN131" s="226"/>
      <c r="BO131" s="226"/>
      <c r="BP131" s="226"/>
      <c r="BQ131" s="226"/>
      <c r="BR131" s="226"/>
    </row>
    <row r="132" spans="1:70" ht="11.25" customHeight="1">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226"/>
      <c r="AO132" s="226"/>
      <c r="AP132" s="226"/>
      <c r="AQ132" s="226"/>
      <c r="AR132" s="226"/>
      <c r="AS132" s="226"/>
      <c r="AT132" s="226"/>
      <c r="AU132" s="226"/>
      <c r="AV132" s="226"/>
      <c r="AW132" s="226"/>
      <c r="AX132" s="226"/>
      <c r="AY132" s="226"/>
      <c r="AZ132" s="226"/>
      <c r="BA132" s="226"/>
      <c r="BB132" s="226"/>
      <c r="BC132" s="226"/>
      <c r="BD132" s="226"/>
      <c r="BE132" s="226"/>
      <c r="BF132" s="226"/>
      <c r="BG132" s="226"/>
      <c r="BH132" s="226"/>
      <c r="BI132" s="226"/>
      <c r="BJ132" s="226"/>
      <c r="BK132" s="226"/>
      <c r="BL132" s="226"/>
      <c r="BM132" s="226"/>
      <c r="BN132" s="226"/>
      <c r="BO132" s="226"/>
      <c r="BP132" s="226"/>
      <c r="BQ132" s="226"/>
      <c r="BR132" s="226"/>
    </row>
    <row r="133" spans="1:70" ht="11.25" customHeight="1">
      <c r="A133" s="226"/>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c r="BE133" s="226"/>
      <c r="BF133" s="226"/>
      <c r="BG133" s="226"/>
      <c r="BH133" s="226"/>
      <c r="BI133" s="226"/>
      <c r="BJ133" s="226"/>
      <c r="BK133" s="226"/>
      <c r="BL133" s="226"/>
      <c r="BM133" s="226"/>
      <c r="BN133" s="226"/>
      <c r="BO133" s="226"/>
      <c r="BP133" s="226"/>
      <c r="BQ133" s="226"/>
      <c r="BR133" s="226"/>
    </row>
    <row r="134" spans="1:70" ht="11.25" customHeight="1">
      <c r="A134" s="22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c r="BA134" s="226"/>
      <c r="BB134" s="226"/>
      <c r="BC134" s="226"/>
      <c r="BD134" s="226"/>
      <c r="BE134" s="226"/>
      <c r="BF134" s="226"/>
      <c r="BG134" s="226"/>
      <c r="BH134" s="226"/>
      <c r="BI134" s="226"/>
      <c r="BJ134" s="226"/>
      <c r="BK134" s="226"/>
      <c r="BL134" s="226"/>
      <c r="BM134" s="226"/>
      <c r="BN134" s="226"/>
      <c r="BO134" s="226"/>
      <c r="BP134" s="226"/>
      <c r="BQ134" s="226"/>
      <c r="BR134" s="226"/>
    </row>
    <row r="135" spans="1:70" ht="11.25" customHeight="1">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6"/>
      <c r="AE135" s="226"/>
      <c r="AF135" s="226"/>
      <c r="AG135" s="226"/>
      <c r="AH135" s="226"/>
      <c r="AI135" s="226"/>
      <c r="AJ135" s="226"/>
      <c r="AK135" s="226"/>
      <c r="AL135" s="226"/>
      <c r="AM135" s="226"/>
      <c r="AN135" s="226"/>
      <c r="AO135" s="226"/>
      <c r="AP135" s="226"/>
      <c r="AQ135" s="226"/>
      <c r="AR135" s="226"/>
      <c r="AS135" s="226"/>
      <c r="AT135" s="226"/>
      <c r="AU135" s="226"/>
      <c r="AV135" s="226"/>
      <c r="AW135" s="226"/>
      <c r="AX135" s="226"/>
      <c r="AY135" s="226"/>
      <c r="AZ135" s="226"/>
      <c r="BA135" s="226"/>
      <c r="BB135" s="226"/>
      <c r="BC135" s="226"/>
      <c r="BD135" s="226"/>
      <c r="BE135" s="226"/>
      <c r="BF135" s="226"/>
      <c r="BG135" s="226"/>
      <c r="BH135" s="226"/>
      <c r="BI135" s="226"/>
      <c r="BJ135" s="226"/>
      <c r="BK135" s="226"/>
      <c r="BL135" s="226"/>
      <c r="BM135" s="226"/>
      <c r="BN135" s="226"/>
      <c r="BO135" s="226"/>
      <c r="BP135" s="226"/>
      <c r="BQ135" s="226"/>
      <c r="BR135" s="226"/>
    </row>
    <row r="136" spans="1:70" ht="11.25" customHeight="1">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c r="BI136" s="226"/>
      <c r="BJ136" s="226"/>
      <c r="BK136" s="226"/>
      <c r="BL136" s="226"/>
      <c r="BM136" s="226"/>
      <c r="BN136" s="226"/>
      <c r="BO136" s="226"/>
      <c r="BP136" s="226"/>
      <c r="BQ136" s="226"/>
      <c r="BR136" s="226"/>
    </row>
    <row r="137" spans="1:70" ht="11.25" customHeight="1">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26"/>
      <c r="BK137" s="226"/>
      <c r="BL137" s="226"/>
      <c r="BM137" s="226"/>
      <c r="BN137" s="226"/>
      <c r="BO137" s="226"/>
      <c r="BP137" s="226"/>
      <c r="BQ137" s="226"/>
      <c r="BR137" s="226"/>
    </row>
    <row r="138" spans="1:70" ht="11.25" customHeight="1">
      <c r="A138" s="226"/>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c r="BM138" s="226"/>
      <c r="BN138" s="226"/>
      <c r="BO138" s="226"/>
      <c r="BP138" s="226"/>
      <c r="BQ138" s="226"/>
      <c r="BR138" s="226"/>
    </row>
    <row r="139" spans="1:70" ht="11.25" customHeight="1">
      <c r="A139" s="22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c r="BF139" s="226"/>
      <c r="BG139" s="226"/>
      <c r="BH139" s="226"/>
      <c r="BI139" s="226"/>
      <c r="BJ139" s="226"/>
      <c r="BK139" s="226"/>
      <c r="BL139" s="226"/>
      <c r="BM139" s="226"/>
      <c r="BN139" s="226"/>
      <c r="BO139" s="226"/>
      <c r="BP139" s="226"/>
      <c r="BQ139" s="226"/>
      <c r="BR139" s="226"/>
    </row>
    <row r="140" spans="1:70" ht="11.25" customHeight="1">
      <c r="A140" s="226"/>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26"/>
      <c r="BL140" s="226"/>
      <c r="BM140" s="226"/>
      <c r="BN140" s="226"/>
      <c r="BO140" s="226"/>
      <c r="BP140" s="226"/>
      <c r="BQ140" s="226"/>
      <c r="BR140" s="226"/>
    </row>
    <row r="141" spans="1:70" ht="11.25" customHeight="1">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row>
    <row r="142" spans="1:70" ht="11.25" customHeight="1">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row>
    <row r="143" spans="1:70" ht="11.25" customHeight="1">
      <c r="A143" s="226"/>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c r="AA143" s="226"/>
      <c r="AB143" s="226"/>
      <c r="AC143" s="226"/>
      <c r="AD143" s="226"/>
      <c r="AE143" s="226"/>
      <c r="AF143" s="226"/>
      <c r="AG143" s="226"/>
      <c r="AH143" s="226"/>
      <c r="AI143" s="226"/>
      <c r="AJ143" s="226"/>
      <c r="AK143" s="226"/>
      <c r="AL143" s="226"/>
      <c r="AM143" s="226"/>
      <c r="AN143" s="226"/>
      <c r="AO143" s="226"/>
      <c r="AP143" s="226"/>
      <c r="AQ143" s="226"/>
      <c r="AR143" s="226"/>
      <c r="AS143" s="226"/>
      <c r="AT143" s="226"/>
      <c r="AU143" s="226"/>
      <c r="AV143" s="226"/>
      <c r="AW143" s="226"/>
      <c r="AX143" s="226"/>
      <c r="AY143" s="226"/>
      <c r="AZ143" s="226"/>
      <c r="BA143" s="226"/>
      <c r="BB143" s="226"/>
      <c r="BC143" s="226"/>
      <c r="BD143" s="226"/>
      <c r="BE143" s="226"/>
      <c r="BF143" s="226"/>
      <c r="BG143" s="226"/>
      <c r="BH143" s="226"/>
      <c r="BI143" s="226"/>
      <c r="BJ143" s="226"/>
      <c r="BK143" s="226"/>
      <c r="BL143" s="226"/>
      <c r="BM143" s="226"/>
      <c r="BN143" s="226"/>
      <c r="BO143" s="226"/>
      <c r="BP143" s="226"/>
      <c r="BQ143" s="226"/>
      <c r="BR143" s="226"/>
    </row>
    <row r="144" spans="1:70" ht="11.25" customHeight="1">
      <c r="A144" s="226"/>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c r="AA144" s="226"/>
      <c r="AB144" s="226"/>
      <c r="AC144" s="226"/>
      <c r="AD144" s="226"/>
      <c r="AE144" s="226"/>
      <c r="AF144" s="226"/>
      <c r="AG144" s="226"/>
      <c r="AH144" s="226"/>
      <c r="AI144" s="226"/>
      <c r="AJ144" s="226"/>
      <c r="AK144" s="226"/>
      <c r="AL144" s="226"/>
      <c r="AM144" s="226"/>
      <c r="AN144" s="226"/>
      <c r="AO144" s="226"/>
      <c r="AP144" s="226"/>
      <c r="AQ144" s="226"/>
      <c r="AR144" s="226"/>
      <c r="AS144" s="226"/>
      <c r="AT144" s="226"/>
      <c r="AU144" s="226"/>
      <c r="AV144" s="226"/>
      <c r="AW144" s="226"/>
      <c r="AX144" s="226"/>
      <c r="AY144" s="226"/>
      <c r="AZ144" s="226"/>
      <c r="BA144" s="226"/>
      <c r="BB144" s="226"/>
      <c r="BC144" s="226"/>
      <c r="BD144" s="226"/>
      <c r="BE144" s="226"/>
      <c r="BF144" s="226"/>
      <c r="BG144" s="226"/>
      <c r="BH144" s="226"/>
      <c r="BI144" s="226"/>
      <c r="BJ144" s="226"/>
      <c r="BK144" s="226"/>
      <c r="BL144" s="226"/>
      <c r="BM144" s="226"/>
      <c r="BN144" s="226"/>
      <c r="BO144" s="226"/>
      <c r="BP144" s="226"/>
      <c r="BQ144" s="226"/>
      <c r="BR144" s="226"/>
    </row>
    <row r="145" spans="1:70" ht="11.25" customHeight="1">
      <c r="A145" s="226"/>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6"/>
      <c r="AB145" s="226"/>
      <c r="AC145" s="226"/>
      <c r="AD145" s="226"/>
      <c r="AE145" s="226"/>
      <c r="AF145" s="226"/>
      <c r="AG145" s="226"/>
      <c r="AH145" s="226"/>
      <c r="AI145" s="226"/>
      <c r="AJ145" s="226"/>
      <c r="AK145" s="226"/>
      <c r="AL145" s="226"/>
      <c r="AM145" s="226"/>
      <c r="AN145" s="226"/>
      <c r="AO145" s="226"/>
      <c r="AP145" s="226"/>
      <c r="AQ145" s="226"/>
      <c r="AR145" s="226"/>
      <c r="AS145" s="226"/>
      <c r="AT145" s="226"/>
      <c r="AU145" s="226"/>
      <c r="AV145" s="226"/>
      <c r="AW145" s="226"/>
      <c r="AX145" s="226"/>
      <c r="AY145" s="226"/>
      <c r="AZ145" s="226"/>
      <c r="BA145" s="226"/>
      <c r="BB145" s="226"/>
      <c r="BC145" s="226"/>
      <c r="BD145" s="226"/>
      <c r="BE145" s="226"/>
      <c r="BF145" s="226"/>
      <c r="BG145" s="226"/>
      <c r="BH145" s="226"/>
      <c r="BI145" s="226"/>
      <c r="BJ145" s="226"/>
      <c r="BK145" s="226"/>
      <c r="BL145" s="226"/>
      <c r="BM145" s="226"/>
      <c r="BN145" s="226"/>
      <c r="BO145" s="226"/>
      <c r="BP145" s="226"/>
      <c r="BQ145" s="226"/>
      <c r="BR145" s="226"/>
    </row>
    <row r="146" spans="1:70" ht="11.25" customHeight="1">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6"/>
      <c r="AH146" s="226"/>
      <c r="AI146" s="226"/>
      <c r="AJ146" s="226"/>
      <c r="AK146" s="226"/>
      <c r="AL146" s="226"/>
      <c r="AM146" s="226"/>
      <c r="AN146" s="226"/>
      <c r="AO146" s="226"/>
      <c r="AP146" s="226"/>
      <c r="AQ146" s="226"/>
      <c r="AR146" s="226"/>
      <c r="AS146" s="226"/>
      <c r="AT146" s="226"/>
      <c r="AU146" s="226"/>
      <c r="AV146" s="226"/>
      <c r="AW146" s="226"/>
      <c r="AX146" s="226"/>
      <c r="AY146" s="226"/>
      <c r="AZ146" s="226"/>
      <c r="BA146" s="226"/>
      <c r="BB146" s="226"/>
      <c r="BC146" s="226"/>
      <c r="BD146" s="226"/>
      <c r="BE146" s="226"/>
      <c r="BF146" s="226"/>
      <c r="BG146" s="226"/>
      <c r="BH146" s="226"/>
      <c r="BI146" s="226"/>
      <c r="BJ146" s="226"/>
      <c r="BK146" s="226"/>
      <c r="BL146" s="226"/>
      <c r="BM146" s="226"/>
      <c r="BN146" s="226"/>
      <c r="BO146" s="226"/>
      <c r="BP146" s="226"/>
      <c r="BQ146" s="226"/>
      <c r="BR146" s="226"/>
    </row>
    <row r="147" spans="1:70" ht="11.25" customHeight="1">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c r="BA147" s="226"/>
      <c r="BB147" s="226"/>
      <c r="BC147" s="226"/>
      <c r="BD147" s="226"/>
      <c r="BE147" s="226"/>
      <c r="BF147" s="226"/>
      <c r="BG147" s="226"/>
      <c r="BH147" s="226"/>
      <c r="BI147" s="226"/>
      <c r="BJ147" s="226"/>
      <c r="BK147" s="226"/>
      <c r="BL147" s="226"/>
      <c r="BM147" s="226"/>
      <c r="BN147" s="226"/>
      <c r="BO147" s="226"/>
      <c r="BP147" s="226"/>
      <c r="BQ147" s="226"/>
      <c r="BR147" s="226"/>
    </row>
    <row r="148" spans="1:70" ht="11.25" customHeight="1">
      <c r="A148" s="226"/>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c r="AA148" s="226"/>
      <c r="AB148" s="226"/>
      <c r="AC148" s="226"/>
      <c r="AD148" s="226"/>
      <c r="AE148" s="226"/>
      <c r="AF148" s="226"/>
      <c r="AG148" s="226"/>
      <c r="AH148" s="226"/>
      <c r="AI148" s="226"/>
      <c r="AJ148" s="226"/>
      <c r="AK148" s="226"/>
      <c r="AL148" s="226"/>
      <c r="AM148" s="226"/>
      <c r="AN148" s="226"/>
      <c r="AO148" s="226"/>
      <c r="AP148" s="226"/>
      <c r="AQ148" s="226"/>
      <c r="AR148" s="226"/>
      <c r="AS148" s="226"/>
      <c r="AT148" s="226"/>
      <c r="AU148" s="226"/>
      <c r="AV148" s="226"/>
      <c r="AW148" s="226"/>
      <c r="AX148" s="226"/>
      <c r="AY148" s="226"/>
      <c r="AZ148" s="226"/>
      <c r="BA148" s="226"/>
      <c r="BB148" s="226"/>
      <c r="BC148" s="226"/>
      <c r="BD148" s="226"/>
      <c r="BE148" s="226"/>
      <c r="BF148" s="226"/>
      <c r="BG148" s="226"/>
      <c r="BH148" s="226"/>
      <c r="BI148" s="226"/>
      <c r="BJ148" s="226"/>
      <c r="BK148" s="226"/>
      <c r="BL148" s="226"/>
      <c r="BM148" s="226"/>
      <c r="BN148" s="226"/>
      <c r="BO148" s="226"/>
      <c r="BP148" s="226"/>
      <c r="BQ148" s="226"/>
      <c r="BR148" s="226"/>
    </row>
    <row r="149" spans="1:70" ht="11.25" customHeight="1">
      <c r="A149" s="226"/>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c r="AA149" s="226"/>
      <c r="AB149" s="226"/>
      <c r="AC149" s="226"/>
      <c r="AD149" s="226"/>
      <c r="AE149" s="226"/>
      <c r="AF149" s="226"/>
      <c r="AG149" s="226"/>
      <c r="AH149" s="226"/>
      <c r="AI149" s="226"/>
      <c r="AJ149" s="226"/>
      <c r="AK149" s="226"/>
      <c r="AL149" s="226"/>
      <c r="AM149" s="226"/>
      <c r="AN149" s="226"/>
      <c r="AO149" s="226"/>
      <c r="AP149" s="226"/>
      <c r="AQ149" s="226"/>
      <c r="AR149" s="226"/>
      <c r="AS149" s="226"/>
      <c r="AT149" s="226"/>
      <c r="AU149" s="226"/>
      <c r="AV149" s="226"/>
      <c r="AW149" s="226"/>
      <c r="AX149" s="226"/>
      <c r="AY149" s="226"/>
      <c r="AZ149" s="226"/>
      <c r="BA149" s="226"/>
      <c r="BB149" s="226"/>
      <c r="BC149" s="226"/>
      <c r="BD149" s="226"/>
      <c r="BE149" s="226"/>
      <c r="BF149" s="226"/>
      <c r="BG149" s="226"/>
      <c r="BH149" s="226"/>
      <c r="BI149" s="226"/>
      <c r="BJ149" s="226"/>
      <c r="BK149" s="226"/>
      <c r="BL149" s="226"/>
      <c r="BM149" s="226"/>
      <c r="BN149" s="226"/>
      <c r="BO149" s="226"/>
      <c r="BP149" s="226"/>
      <c r="BQ149" s="226"/>
      <c r="BR149" s="226"/>
    </row>
    <row r="150" spans="1:70" ht="11.25" customHeight="1">
      <c r="A150" s="226"/>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226"/>
      <c r="AG150" s="226"/>
      <c r="AH150" s="226"/>
      <c r="AI150" s="226"/>
      <c r="AJ150" s="226"/>
      <c r="AK150" s="226"/>
      <c r="AL150" s="226"/>
      <c r="AM150" s="226"/>
      <c r="AN150" s="226"/>
      <c r="AO150" s="226"/>
      <c r="AP150" s="226"/>
      <c r="AQ150" s="226"/>
      <c r="AR150" s="226"/>
      <c r="AS150" s="226"/>
      <c r="AT150" s="226"/>
      <c r="AU150" s="226"/>
      <c r="AV150" s="226"/>
      <c r="AW150" s="226"/>
      <c r="AX150" s="226"/>
      <c r="AY150" s="226"/>
      <c r="AZ150" s="226"/>
      <c r="BA150" s="226"/>
      <c r="BB150" s="226"/>
      <c r="BC150" s="226"/>
      <c r="BD150" s="226"/>
      <c r="BE150" s="226"/>
      <c r="BF150" s="226"/>
      <c r="BG150" s="226"/>
      <c r="BH150" s="226"/>
      <c r="BI150" s="226"/>
      <c r="BJ150" s="226"/>
      <c r="BK150" s="226"/>
      <c r="BL150" s="226"/>
      <c r="BM150" s="226"/>
      <c r="BN150" s="226"/>
      <c r="BO150" s="226"/>
      <c r="BP150" s="226"/>
      <c r="BQ150" s="226"/>
      <c r="BR150" s="226"/>
    </row>
    <row r="151" spans="1:70" ht="11.25" customHeight="1">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c r="AG151" s="226"/>
      <c r="AH151" s="226"/>
      <c r="AI151" s="226"/>
      <c r="AJ151" s="226"/>
      <c r="AK151" s="226"/>
      <c r="AL151" s="226"/>
      <c r="AM151" s="226"/>
      <c r="AN151" s="226"/>
      <c r="AO151" s="226"/>
      <c r="AP151" s="226"/>
      <c r="AQ151" s="226"/>
      <c r="AR151" s="226"/>
      <c r="AS151" s="226"/>
      <c r="AT151" s="226"/>
      <c r="AU151" s="226"/>
      <c r="AV151" s="226"/>
      <c r="AW151" s="226"/>
      <c r="AX151" s="226"/>
      <c r="AY151" s="226"/>
      <c r="AZ151" s="226"/>
      <c r="BA151" s="226"/>
      <c r="BB151" s="226"/>
      <c r="BC151" s="226"/>
      <c r="BD151" s="226"/>
      <c r="BE151" s="226"/>
      <c r="BF151" s="226"/>
      <c r="BG151" s="226"/>
      <c r="BH151" s="226"/>
      <c r="BI151" s="226"/>
      <c r="BJ151" s="226"/>
      <c r="BK151" s="226"/>
      <c r="BL151" s="226"/>
      <c r="BM151" s="226"/>
      <c r="BN151" s="226"/>
      <c r="BO151" s="226"/>
      <c r="BP151" s="226"/>
      <c r="BQ151" s="226"/>
      <c r="BR151" s="226"/>
    </row>
    <row r="152" spans="1:70" ht="11.25" customHeight="1">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c r="AG152" s="226"/>
      <c r="AH152" s="226"/>
      <c r="AI152" s="226"/>
      <c r="AJ152" s="226"/>
      <c r="AK152" s="226"/>
      <c r="AL152" s="226"/>
      <c r="AM152" s="226"/>
      <c r="AN152" s="226"/>
      <c r="AO152" s="226"/>
      <c r="AP152" s="226"/>
      <c r="AQ152" s="226"/>
      <c r="AR152" s="226"/>
      <c r="AS152" s="226"/>
      <c r="AT152" s="226"/>
      <c r="AU152" s="226"/>
      <c r="AV152" s="226"/>
      <c r="AW152" s="226"/>
      <c r="AX152" s="226"/>
      <c r="AY152" s="226"/>
      <c r="AZ152" s="226"/>
      <c r="BA152" s="226"/>
      <c r="BB152" s="226"/>
      <c r="BC152" s="226"/>
      <c r="BD152" s="226"/>
      <c r="BE152" s="226"/>
      <c r="BF152" s="226"/>
      <c r="BG152" s="226"/>
      <c r="BH152" s="226"/>
      <c r="BI152" s="226"/>
      <c r="BJ152" s="226"/>
      <c r="BK152" s="226"/>
      <c r="BL152" s="226"/>
      <c r="BM152" s="226"/>
      <c r="BN152" s="226"/>
      <c r="BO152" s="226"/>
      <c r="BP152" s="226"/>
      <c r="BQ152" s="226"/>
      <c r="BR152" s="226"/>
    </row>
    <row r="153" spans="1:70" ht="11.25" customHeight="1">
      <c r="A153" s="226"/>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6"/>
      <c r="AX153" s="226"/>
      <c r="AY153" s="226"/>
      <c r="AZ153" s="226"/>
      <c r="BA153" s="226"/>
      <c r="BB153" s="226"/>
      <c r="BC153" s="226"/>
      <c r="BD153" s="226"/>
      <c r="BE153" s="226"/>
      <c r="BF153" s="226"/>
      <c r="BG153" s="226"/>
      <c r="BH153" s="226"/>
      <c r="BI153" s="226"/>
      <c r="BJ153" s="226"/>
      <c r="BK153" s="226"/>
      <c r="BL153" s="226"/>
      <c r="BM153" s="226"/>
      <c r="BN153" s="226"/>
      <c r="BO153" s="226"/>
      <c r="BP153" s="226"/>
      <c r="BQ153" s="226"/>
      <c r="BR153" s="226"/>
    </row>
    <row r="154" spans="1:70" ht="11.25" customHeight="1">
      <c r="A154" s="226"/>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c r="AG154" s="226"/>
      <c r="AH154" s="226"/>
      <c r="AI154" s="226"/>
      <c r="AJ154" s="226"/>
      <c r="AK154" s="226"/>
      <c r="AL154" s="226"/>
      <c r="AM154" s="226"/>
      <c r="AN154" s="226"/>
      <c r="AO154" s="226"/>
      <c r="AP154" s="226"/>
      <c r="AQ154" s="226"/>
      <c r="AR154" s="226"/>
      <c r="AS154" s="226"/>
      <c r="AT154" s="226"/>
      <c r="AU154" s="226"/>
      <c r="AV154" s="226"/>
      <c r="AW154" s="226"/>
      <c r="AX154" s="226"/>
      <c r="AY154" s="226"/>
      <c r="AZ154" s="226"/>
      <c r="BA154" s="226"/>
      <c r="BB154" s="226"/>
      <c r="BC154" s="226"/>
      <c r="BD154" s="226"/>
      <c r="BE154" s="226"/>
      <c r="BF154" s="226"/>
      <c r="BG154" s="226"/>
      <c r="BH154" s="226"/>
      <c r="BI154" s="226"/>
      <c r="BJ154" s="226"/>
      <c r="BK154" s="226"/>
      <c r="BL154" s="226"/>
      <c r="BM154" s="226"/>
      <c r="BN154" s="226"/>
      <c r="BO154" s="226"/>
      <c r="BP154" s="226"/>
      <c r="BQ154" s="226"/>
      <c r="BR154" s="226"/>
    </row>
    <row r="155" spans="1:70" ht="11.25" customHeight="1">
      <c r="A155" s="226"/>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row>
    <row r="156" spans="1:70" ht="11.25" customHeight="1">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6"/>
      <c r="AN156" s="226"/>
      <c r="AO156" s="226"/>
      <c r="AP156" s="226"/>
      <c r="AQ156" s="226"/>
      <c r="AR156" s="226"/>
      <c r="AS156" s="226"/>
      <c r="AT156" s="226"/>
      <c r="AU156" s="226"/>
      <c r="AV156" s="226"/>
      <c r="AW156" s="226"/>
      <c r="AX156" s="226"/>
      <c r="AY156" s="226"/>
      <c r="AZ156" s="226"/>
      <c r="BA156" s="226"/>
      <c r="BB156" s="226"/>
      <c r="BC156" s="226"/>
      <c r="BD156" s="226"/>
      <c r="BE156" s="226"/>
      <c r="BF156" s="226"/>
      <c r="BG156" s="226"/>
      <c r="BH156" s="226"/>
      <c r="BI156" s="226"/>
      <c r="BJ156" s="226"/>
      <c r="BK156" s="226"/>
      <c r="BL156" s="226"/>
      <c r="BM156" s="226"/>
      <c r="BN156" s="226"/>
      <c r="BO156" s="226"/>
      <c r="BP156" s="226"/>
      <c r="BQ156" s="226"/>
      <c r="BR156" s="226"/>
    </row>
    <row r="157" spans="1:70" ht="11.25" customHeight="1">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c r="AL157" s="226"/>
      <c r="AM157" s="226"/>
      <c r="AN157" s="226"/>
      <c r="AO157" s="226"/>
      <c r="AP157" s="226"/>
      <c r="AQ157" s="226"/>
      <c r="AR157" s="226"/>
      <c r="AS157" s="226"/>
      <c r="AT157" s="226"/>
      <c r="AU157" s="226"/>
      <c r="AV157" s="226"/>
      <c r="AW157" s="226"/>
      <c r="AX157" s="226"/>
      <c r="AY157" s="226"/>
      <c r="AZ157" s="226"/>
      <c r="BA157" s="226"/>
      <c r="BB157" s="226"/>
      <c r="BC157" s="226"/>
      <c r="BD157" s="226"/>
      <c r="BE157" s="226"/>
      <c r="BF157" s="226"/>
      <c r="BG157" s="226"/>
      <c r="BH157" s="226"/>
      <c r="BI157" s="226"/>
      <c r="BJ157" s="226"/>
      <c r="BK157" s="226"/>
      <c r="BL157" s="226"/>
      <c r="BM157" s="226"/>
      <c r="BN157" s="226"/>
      <c r="BO157" s="226"/>
      <c r="BP157" s="226"/>
      <c r="BQ157" s="226"/>
      <c r="BR157" s="226"/>
    </row>
    <row r="158" spans="1:70" ht="11.25" customHeight="1">
      <c r="A158" s="226"/>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c r="AZ158" s="226"/>
      <c r="BA158" s="226"/>
      <c r="BB158" s="226"/>
      <c r="BC158" s="226"/>
      <c r="BD158" s="226"/>
      <c r="BE158" s="226"/>
      <c r="BF158" s="226"/>
      <c r="BG158" s="226"/>
      <c r="BH158" s="226"/>
      <c r="BI158" s="226"/>
      <c r="BJ158" s="226"/>
      <c r="BK158" s="226"/>
      <c r="BL158" s="226"/>
      <c r="BM158" s="226"/>
      <c r="BN158" s="226"/>
      <c r="BO158" s="226"/>
      <c r="BP158" s="226"/>
      <c r="BQ158" s="226"/>
      <c r="BR158" s="226"/>
    </row>
    <row r="159" spans="1:70" ht="11.25" customHeight="1">
      <c r="A159" s="226"/>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c r="AA159" s="226"/>
      <c r="AB159" s="226"/>
      <c r="AC159" s="226"/>
      <c r="AD159" s="226"/>
      <c r="AE159" s="226"/>
      <c r="AF159" s="226"/>
      <c r="AG159" s="226"/>
      <c r="AH159" s="226"/>
      <c r="AI159" s="226"/>
      <c r="AJ159" s="226"/>
      <c r="AK159" s="226"/>
      <c r="AL159" s="226"/>
      <c r="AM159" s="226"/>
      <c r="AN159" s="226"/>
      <c r="AO159" s="226"/>
      <c r="AP159" s="226"/>
      <c r="AQ159" s="226"/>
      <c r="AR159" s="226"/>
      <c r="AS159" s="226"/>
      <c r="AT159" s="226"/>
      <c r="AU159" s="226"/>
      <c r="AV159" s="226"/>
      <c r="AW159" s="226"/>
      <c r="AX159" s="226"/>
      <c r="AY159" s="226"/>
      <c r="AZ159" s="226"/>
      <c r="BA159" s="226"/>
      <c r="BB159" s="226"/>
      <c r="BC159" s="226"/>
      <c r="BD159" s="226"/>
      <c r="BE159" s="226"/>
      <c r="BF159" s="226"/>
      <c r="BG159" s="226"/>
      <c r="BH159" s="226"/>
      <c r="BI159" s="226"/>
      <c r="BJ159" s="226"/>
      <c r="BK159" s="226"/>
      <c r="BL159" s="226"/>
      <c r="BM159" s="226"/>
      <c r="BN159" s="226"/>
      <c r="BO159" s="226"/>
      <c r="BP159" s="226"/>
      <c r="BQ159" s="226"/>
      <c r="BR159" s="226"/>
    </row>
    <row r="160" spans="1:70" ht="11.25" customHeight="1">
      <c r="A160" s="226"/>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226"/>
      <c r="BE160" s="226"/>
      <c r="BF160" s="226"/>
      <c r="BG160" s="226"/>
      <c r="BH160" s="226"/>
      <c r="BI160" s="226"/>
      <c r="BJ160" s="226"/>
      <c r="BK160" s="226"/>
      <c r="BL160" s="226"/>
      <c r="BM160" s="226"/>
      <c r="BN160" s="226"/>
      <c r="BO160" s="226"/>
      <c r="BP160" s="226"/>
      <c r="BQ160" s="226"/>
      <c r="BR160" s="226"/>
    </row>
    <row r="161" spans="1:70" ht="11.25" customHeight="1">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c r="AA161" s="226"/>
      <c r="AB161" s="226"/>
      <c r="AC161" s="226"/>
      <c r="AD161" s="226"/>
      <c r="AE161" s="226"/>
      <c r="AF161" s="226"/>
      <c r="AG161" s="226"/>
      <c r="AH161" s="226"/>
      <c r="AI161" s="226"/>
      <c r="AJ161" s="226"/>
      <c r="AK161" s="226"/>
      <c r="AL161" s="226"/>
      <c r="AM161" s="226"/>
      <c r="AN161" s="226"/>
      <c r="AO161" s="226"/>
      <c r="AP161" s="226"/>
      <c r="AQ161" s="226"/>
      <c r="AR161" s="226"/>
      <c r="AS161" s="226"/>
      <c r="AT161" s="226"/>
      <c r="AU161" s="226"/>
      <c r="AV161" s="226"/>
      <c r="AW161" s="226"/>
      <c r="AX161" s="226"/>
      <c r="AY161" s="226"/>
      <c r="AZ161" s="226"/>
      <c r="BA161" s="226"/>
      <c r="BB161" s="226"/>
      <c r="BC161" s="226"/>
      <c r="BD161" s="226"/>
      <c r="BE161" s="226"/>
      <c r="BF161" s="226"/>
      <c r="BG161" s="226"/>
      <c r="BH161" s="226"/>
      <c r="BI161" s="226"/>
      <c r="BJ161" s="226"/>
      <c r="BK161" s="226"/>
      <c r="BL161" s="226"/>
      <c r="BM161" s="226"/>
      <c r="BN161" s="226"/>
      <c r="BO161" s="226"/>
      <c r="BP161" s="226"/>
      <c r="BQ161" s="226"/>
      <c r="BR161" s="226"/>
    </row>
    <row r="162" spans="1:70" ht="11.25" customHeight="1">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c r="BE162" s="226"/>
      <c r="BF162" s="226"/>
      <c r="BG162" s="226"/>
      <c r="BH162" s="226"/>
      <c r="BI162" s="226"/>
      <c r="BJ162" s="226"/>
      <c r="BK162" s="226"/>
      <c r="BL162" s="226"/>
      <c r="BM162" s="226"/>
      <c r="BN162" s="226"/>
      <c r="BO162" s="226"/>
      <c r="BP162" s="226"/>
      <c r="BQ162" s="226"/>
      <c r="BR162" s="226"/>
    </row>
    <row r="163" spans="1:70" ht="11.25" customHeight="1">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c r="AG163" s="226"/>
      <c r="AH163" s="226"/>
      <c r="AI163" s="226"/>
      <c r="AJ163" s="226"/>
      <c r="AK163" s="226"/>
      <c r="AL163" s="226"/>
      <c r="AM163" s="226"/>
      <c r="AN163" s="226"/>
      <c r="AO163" s="226"/>
      <c r="AP163" s="226"/>
      <c r="AQ163" s="226"/>
      <c r="AR163" s="226"/>
      <c r="AS163" s="226"/>
      <c r="AT163" s="226"/>
      <c r="AU163" s="226"/>
      <c r="AV163" s="226"/>
      <c r="AW163" s="226"/>
      <c r="AX163" s="226"/>
      <c r="AY163" s="226"/>
      <c r="AZ163" s="226"/>
      <c r="BA163" s="226"/>
      <c r="BB163" s="226"/>
      <c r="BC163" s="226"/>
      <c r="BD163" s="226"/>
      <c r="BE163" s="226"/>
      <c r="BF163" s="226"/>
      <c r="BG163" s="226"/>
      <c r="BH163" s="226"/>
      <c r="BI163" s="226"/>
      <c r="BJ163" s="226"/>
      <c r="BK163" s="226"/>
      <c r="BL163" s="226"/>
      <c r="BM163" s="226"/>
      <c r="BN163" s="226"/>
      <c r="BO163" s="226"/>
      <c r="BP163" s="226"/>
      <c r="BQ163" s="226"/>
      <c r="BR163" s="226"/>
    </row>
    <row r="164" spans="1:70" ht="11.25" customHeight="1">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c r="BF164" s="226"/>
      <c r="BG164" s="226"/>
      <c r="BH164" s="226"/>
      <c r="BI164" s="226"/>
      <c r="BJ164" s="226"/>
      <c r="BK164" s="226"/>
      <c r="BL164" s="226"/>
      <c r="BM164" s="226"/>
      <c r="BN164" s="226"/>
      <c r="BO164" s="226"/>
      <c r="BP164" s="226"/>
      <c r="BQ164" s="226"/>
      <c r="BR164" s="226"/>
    </row>
    <row r="165" spans="1:70" ht="11.25" customHeight="1">
      <c r="A165" s="226"/>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26"/>
      <c r="BK165" s="226"/>
      <c r="BL165" s="226"/>
      <c r="BM165" s="226"/>
      <c r="BN165" s="226"/>
      <c r="BO165" s="226"/>
      <c r="BP165" s="226"/>
      <c r="BQ165" s="226"/>
      <c r="BR165" s="226"/>
    </row>
    <row r="166" spans="1:70" ht="11.25" customHeight="1">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c r="AG166" s="226"/>
      <c r="AH166" s="226"/>
      <c r="AI166" s="226"/>
      <c r="AJ166" s="226"/>
      <c r="AK166" s="226"/>
      <c r="AL166" s="226"/>
      <c r="AM166" s="226"/>
      <c r="AN166" s="226"/>
      <c r="AO166" s="226"/>
      <c r="AP166" s="226"/>
      <c r="AQ166" s="226"/>
      <c r="AR166" s="226"/>
      <c r="AS166" s="226"/>
      <c r="AT166" s="226"/>
      <c r="AU166" s="226"/>
      <c r="AV166" s="226"/>
      <c r="AW166" s="226"/>
      <c r="AX166" s="226"/>
      <c r="AY166" s="226"/>
      <c r="AZ166" s="226"/>
      <c r="BA166" s="226"/>
      <c r="BB166" s="226"/>
      <c r="BC166" s="226"/>
      <c r="BD166" s="226"/>
      <c r="BE166" s="226"/>
      <c r="BF166" s="226"/>
      <c r="BG166" s="226"/>
      <c r="BH166" s="226"/>
      <c r="BI166" s="226"/>
      <c r="BJ166" s="226"/>
      <c r="BK166" s="226"/>
      <c r="BL166" s="226"/>
      <c r="BM166" s="226"/>
      <c r="BN166" s="226"/>
      <c r="BO166" s="226"/>
      <c r="BP166" s="226"/>
      <c r="BQ166" s="226"/>
      <c r="BR166" s="226"/>
    </row>
    <row r="167" spans="1:70" ht="11.25" customHeight="1">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c r="BF167" s="226"/>
      <c r="BG167" s="226"/>
      <c r="BH167" s="226"/>
      <c r="BI167" s="226"/>
      <c r="BJ167" s="226"/>
      <c r="BK167" s="226"/>
      <c r="BL167" s="226"/>
      <c r="BM167" s="226"/>
      <c r="BN167" s="226"/>
      <c r="BO167" s="226"/>
      <c r="BP167" s="226"/>
      <c r="BQ167" s="226"/>
      <c r="BR167" s="226"/>
    </row>
    <row r="168" spans="1:70" ht="11.25" customHeight="1">
      <c r="A168" s="226"/>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c r="BE168" s="226"/>
      <c r="BF168" s="226"/>
      <c r="BG168" s="226"/>
      <c r="BH168" s="226"/>
      <c r="BI168" s="226"/>
      <c r="BJ168" s="226"/>
      <c r="BK168" s="226"/>
      <c r="BL168" s="226"/>
      <c r="BM168" s="226"/>
      <c r="BN168" s="226"/>
      <c r="BO168" s="226"/>
      <c r="BP168" s="226"/>
      <c r="BQ168" s="226"/>
      <c r="BR168" s="226"/>
    </row>
    <row r="169" spans="1:70" ht="11.25" customHeight="1">
      <c r="A169" s="226"/>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c r="AZ169" s="226"/>
      <c r="BA169" s="226"/>
      <c r="BB169" s="226"/>
      <c r="BC169" s="226"/>
      <c r="BD169" s="226"/>
      <c r="BE169" s="226"/>
      <c r="BF169" s="226"/>
      <c r="BG169" s="226"/>
      <c r="BH169" s="226"/>
      <c r="BI169" s="226"/>
      <c r="BJ169" s="226"/>
      <c r="BK169" s="226"/>
      <c r="BL169" s="226"/>
      <c r="BM169" s="226"/>
      <c r="BN169" s="226"/>
      <c r="BO169" s="226"/>
      <c r="BP169" s="226"/>
      <c r="BQ169" s="226"/>
      <c r="BR169" s="226"/>
    </row>
    <row r="170" spans="1:70" ht="11.25" customHeight="1">
      <c r="A170" s="226"/>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c r="BE170" s="226"/>
      <c r="BF170" s="226"/>
      <c r="BG170" s="226"/>
      <c r="BH170" s="226"/>
      <c r="BI170" s="226"/>
      <c r="BJ170" s="226"/>
      <c r="BK170" s="226"/>
      <c r="BL170" s="226"/>
      <c r="BM170" s="226"/>
      <c r="BN170" s="226"/>
      <c r="BO170" s="226"/>
      <c r="BP170" s="226"/>
      <c r="BQ170" s="226"/>
      <c r="BR170" s="226"/>
    </row>
    <row r="171" spans="1:70" ht="11.25" customHeight="1">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c r="AZ171" s="226"/>
      <c r="BA171" s="226"/>
      <c r="BB171" s="226"/>
      <c r="BC171" s="226"/>
      <c r="BD171" s="226"/>
      <c r="BE171" s="226"/>
      <c r="BF171" s="226"/>
      <c r="BG171" s="226"/>
      <c r="BH171" s="226"/>
      <c r="BI171" s="226"/>
      <c r="BJ171" s="226"/>
      <c r="BK171" s="226"/>
      <c r="BL171" s="226"/>
      <c r="BM171" s="226"/>
      <c r="BN171" s="226"/>
      <c r="BO171" s="226"/>
      <c r="BP171" s="226"/>
      <c r="BQ171" s="226"/>
      <c r="BR171" s="226"/>
    </row>
    <row r="172" spans="1:70" ht="11.25" customHeight="1">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row>
    <row r="173" spans="1:70" ht="11.25" customHeight="1">
      <c r="A173" s="226"/>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row>
    <row r="174" spans="1:70" ht="11.25" customHeight="1">
      <c r="A174" s="226"/>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row>
    <row r="175" spans="1:70" ht="11.25" customHeight="1">
      <c r="A175" s="226"/>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26"/>
      <c r="BL175" s="226"/>
      <c r="BM175" s="226"/>
      <c r="BN175" s="226"/>
      <c r="BO175" s="226"/>
      <c r="BP175" s="226"/>
      <c r="BQ175" s="226"/>
      <c r="BR175" s="226"/>
    </row>
    <row r="176" spans="1:70" ht="11.25" customHeight="1">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c r="BM176" s="226"/>
      <c r="BN176" s="226"/>
      <c r="BO176" s="226"/>
      <c r="BP176" s="226"/>
      <c r="BQ176" s="226"/>
      <c r="BR176" s="226"/>
    </row>
    <row r="177" spans="1:70" ht="11.25" customHeight="1">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c r="AZ177" s="226"/>
      <c r="BA177" s="226"/>
      <c r="BB177" s="226"/>
      <c r="BC177" s="226"/>
      <c r="BD177" s="226"/>
      <c r="BE177" s="226"/>
      <c r="BF177" s="226"/>
      <c r="BG177" s="226"/>
      <c r="BH177" s="226"/>
      <c r="BI177" s="226"/>
      <c r="BJ177" s="226"/>
      <c r="BK177" s="226"/>
      <c r="BL177" s="226"/>
      <c r="BM177" s="226"/>
      <c r="BN177" s="226"/>
      <c r="BO177" s="226"/>
      <c r="BP177" s="226"/>
      <c r="BQ177" s="226"/>
      <c r="BR177" s="226"/>
    </row>
    <row r="178" spans="1:70" ht="11.25" customHeight="1">
      <c r="A178" s="226"/>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c r="AZ178" s="226"/>
      <c r="BA178" s="226"/>
      <c r="BB178" s="226"/>
      <c r="BC178" s="226"/>
      <c r="BD178" s="226"/>
      <c r="BE178" s="226"/>
      <c r="BF178" s="226"/>
      <c r="BG178" s="226"/>
      <c r="BH178" s="226"/>
      <c r="BI178" s="226"/>
      <c r="BJ178" s="226"/>
      <c r="BK178" s="226"/>
      <c r="BL178" s="226"/>
      <c r="BM178" s="226"/>
      <c r="BN178" s="226"/>
      <c r="BO178" s="226"/>
      <c r="BP178" s="226"/>
      <c r="BQ178" s="226"/>
      <c r="BR178" s="226"/>
    </row>
    <row r="179" spans="1:70" ht="11.25" customHeight="1">
      <c r="A179" s="226"/>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26"/>
      <c r="AW179" s="226"/>
      <c r="AX179" s="226"/>
      <c r="AY179" s="226"/>
      <c r="AZ179" s="226"/>
      <c r="BA179" s="226"/>
      <c r="BB179" s="226"/>
      <c r="BC179" s="226"/>
      <c r="BD179" s="226"/>
      <c r="BE179" s="226"/>
      <c r="BF179" s="226"/>
      <c r="BG179" s="226"/>
      <c r="BH179" s="226"/>
      <c r="BI179" s="226"/>
      <c r="BJ179" s="226"/>
      <c r="BK179" s="226"/>
      <c r="BL179" s="226"/>
      <c r="BM179" s="226"/>
      <c r="BN179" s="226"/>
      <c r="BO179" s="226"/>
      <c r="BP179" s="226"/>
      <c r="BQ179" s="226"/>
      <c r="BR179" s="226"/>
    </row>
    <row r="180" spans="1:70" ht="11.25" customHeight="1">
      <c r="A180" s="226"/>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c r="AA180" s="226"/>
      <c r="AB180" s="226"/>
      <c r="AC180" s="226"/>
      <c r="AD180" s="226"/>
      <c r="AE180" s="226"/>
      <c r="AF180" s="226"/>
      <c r="AG180" s="226"/>
      <c r="AH180" s="226"/>
      <c r="AI180" s="226"/>
      <c r="AJ180" s="226"/>
      <c r="AK180" s="226"/>
      <c r="AL180" s="226"/>
      <c r="AM180" s="226"/>
      <c r="AN180" s="226"/>
      <c r="AO180" s="226"/>
      <c r="AP180" s="226"/>
      <c r="AQ180" s="226"/>
      <c r="AR180" s="226"/>
      <c r="AS180" s="226"/>
      <c r="AT180" s="226"/>
      <c r="AU180" s="226"/>
      <c r="AV180" s="226"/>
      <c r="AW180" s="226"/>
      <c r="AX180" s="226"/>
      <c r="AY180" s="226"/>
      <c r="AZ180" s="226"/>
      <c r="BA180" s="226"/>
      <c r="BB180" s="226"/>
      <c r="BC180" s="226"/>
      <c r="BD180" s="226"/>
      <c r="BE180" s="226"/>
      <c r="BF180" s="226"/>
      <c r="BG180" s="226"/>
      <c r="BH180" s="226"/>
      <c r="BI180" s="226"/>
      <c r="BJ180" s="226"/>
      <c r="BK180" s="226"/>
      <c r="BL180" s="226"/>
      <c r="BM180" s="226"/>
      <c r="BN180" s="226"/>
      <c r="BO180" s="226"/>
      <c r="BP180" s="226"/>
      <c r="BQ180" s="226"/>
      <c r="BR180" s="226"/>
    </row>
    <row r="181" spans="1:70" ht="11.25" customHeight="1">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c r="AZ181" s="226"/>
      <c r="BA181" s="226"/>
      <c r="BB181" s="226"/>
      <c r="BC181" s="226"/>
      <c r="BD181" s="226"/>
      <c r="BE181" s="226"/>
      <c r="BF181" s="226"/>
      <c r="BG181" s="226"/>
      <c r="BH181" s="226"/>
      <c r="BI181" s="226"/>
      <c r="BJ181" s="226"/>
      <c r="BK181" s="226"/>
      <c r="BL181" s="226"/>
      <c r="BM181" s="226"/>
      <c r="BN181" s="226"/>
      <c r="BO181" s="226"/>
      <c r="BP181" s="226"/>
      <c r="BQ181" s="226"/>
      <c r="BR181" s="226"/>
    </row>
    <row r="182" spans="1:70" ht="11.25" customHeight="1">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26"/>
      <c r="BK182" s="226"/>
      <c r="BL182" s="226"/>
      <c r="BM182" s="226"/>
      <c r="BN182" s="226"/>
      <c r="BO182" s="226"/>
      <c r="BP182" s="226"/>
      <c r="BQ182" s="226"/>
      <c r="BR182" s="226"/>
    </row>
    <row r="183" spans="1:70" ht="11.25" customHeight="1">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6"/>
      <c r="AW183" s="226"/>
      <c r="AX183" s="226"/>
      <c r="AY183" s="226"/>
      <c r="AZ183" s="226"/>
      <c r="BA183" s="226"/>
      <c r="BB183" s="226"/>
      <c r="BC183" s="226"/>
      <c r="BD183" s="226"/>
      <c r="BE183" s="226"/>
      <c r="BF183" s="226"/>
      <c r="BG183" s="226"/>
      <c r="BH183" s="226"/>
      <c r="BI183" s="226"/>
      <c r="BJ183" s="226"/>
      <c r="BK183" s="226"/>
      <c r="BL183" s="226"/>
      <c r="BM183" s="226"/>
      <c r="BN183" s="226"/>
      <c r="BO183" s="226"/>
      <c r="BP183" s="226"/>
      <c r="BQ183" s="226"/>
      <c r="BR183" s="226"/>
    </row>
    <row r="184" spans="1:70" ht="11.25" customHeight="1">
      <c r="A184" s="226"/>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c r="BF184" s="226"/>
      <c r="BG184" s="226"/>
      <c r="BH184" s="226"/>
      <c r="BI184" s="226"/>
      <c r="BJ184" s="226"/>
      <c r="BK184" s="226"/>
      <c r="BL184" s="226"/>
      <c r="BM184" s="226"/>
      <c r="BN184" s="226"/>
      <c r="BO184" s="226"/>
      <c r="BP184" s="226"/>
      <c r="BQ184" s="226"/>
      <c r="BR184" s="226"/>
    </row>
    <row r="185" spans="1:70" ht="11.25" customHeight="1">
      <c r="A185" s="226"/>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c r="BF185" s="226"/>
      <c r="BG185" s="226"/>
      <c r="BH185" s="226"/>
      <c r="BI185" s="226"/>
      <c r="BJ185" s="226"/>
      <c r="BK185" s="226"/>
      <c r="BL185" s="226"/>
      <c r="BM185" s="226"/>
      <c r="BN185" s="226"/>
      <c r="BO185" s="226"/>
      <c r="BP185" s="226"/>
      <c r="BQ185" s="226"/>
      <c r="BR185" s="226"/>
    </row>
    <row r="186" spans="1:70" ht="11.25" customHeight="1">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26"/>
      <c r="BK186" s="226"/>
      <c r="BL186" s="226"/>
      <c r="BM186" s="226"/>
      <c r="BN186" s="226"/>
      <c r="BO186" s="226"/>
      <c r="BP186" s="226"/>
      <c r="BQ186" s="226"/>
      <c r="BR186" s="226"/>
    </row>
    <row r="187" spans="1:70" ht="11.25" customHeight="1">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c r="AG187" s="226"/>
      <c r="AH187" s="226"/>
      <c r="AI187" s="226"/>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c r="BF187" s="226"/>
      <c r="BG187" s="226"/>
      <c r="BH187" s="226"/>
      <c r="BI187" s="226"/>
      <c r="BJ187" s="226"/>
      <c r="BK187" s="226"/>
      <c r="BL187" s="226"/>
      <c r="BM187" s="226"/>
      <c r="BN187" s="226"/>
      <c r="BO187" s="226"/>
      <c r="BP187" s="226"/>
      <c r="BQ187" s="226"/>
      <c r="BR187" s="226"/>
    </row>
    <row r="188" spans="1:70" ht="11.25" customHeight="1">
      <c r="A188" s="226"/>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226"/>
      <c r="BL188" s="226"/>
      <c r="BM188" s="226"/>
      <c r="BN188" s="226"/>
      <c r="BO188" s="226"/>
      <c r="BP188" s="226"/>
      <c r="BQ188" s="226"/>
      <c r="BR188" s="226"/>
    </row>
    <row r="189" spans="1:70" ht="11.25" customHeight="1">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c r="BF189" s="226"/>
      <c r="BG189" s="226"/>
      <c r="BH189" s="226"/>
      <c r="BI189" s="226"/>
      <c r="BJ189" s="226"/>
      <c r="BK189" s="226"/>
      <c r="BL189" s="226"/>
      <c r="BM189" s="226"/>
      <c r="BN189" s="226"/>
      <c r="BO189" s="226"/>
      <c r="BP189" s="226"/>
      <c r="BQ189" s="226"/>
      <c r="BR189" s="226"/>
    </row>
    <row r="190" spans="1:70" ht="11.25" customHeight="1">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c r="BK190" s="226"/>
      <c r="BL190" s="226"/>
      <c r="BM190" s="226"/>
      <c r="BN190" s="226"/>
      <c r="BO190" s="226"/>
      <c r="BP190" s="226"/>
      <c r="BQ190" s="226"/>
      <c r="BR190" s="226"/>
    </row>
    <row r="191" spans="1:70" ht="11.25" customHeight="1">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c r="BF191" s="226"/>
      <c r="BG191" s="226"/>
      <c r="BH191" s="226"/>
      <c r="BI191" s="226"/>
      <c r="BJ191" s="226"/>
      <c r="BK191" s="226"/>
      <c r="BL191" s="226"/>
      <c r="BM191" s="226"/>
      <c r="BN191" s="226"/>
      <c r="BO191" s="226"/>
      <c r="BP191" s="226"/>
      <c r="BQ191" s="226"/>
      <c r="BR191" s="226"/>
    </row>
    <row r="192" spans="1:70" ht="11.25" customHeight="1">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c r="BF192" s="226"/>
      <c r="BG192" s="226"/>
      <c r="BH192" s="226"/>
      <c r="BI192" s="226"/>
      <c r="BJ192" s="226"/>
      <c r="BK192" s="226"/>
      <c r="BL192" s="226"/>
      <c r="BM192" s="226"/>
      <c r="BN192" s="226"/>
      <c r="BO192" s="226"/>
      <c r="BP192" s="226"/>
      <c r="BQ192" s="226"/>
      <c r="BR192" s="226"/>
    </row>
    <row r="193" spans="1:70" ht="11.25" customHeight="1">
      <c r="A193" s="226"/>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c r="AA193" s="226"/>
      <c r="AB193" s="226"/>
      <c r="AC193" s="226"/>
      <c r="AD193" s="226"/>
      <c r="AE193" s="226"/>
      <c r="AF193" s="226"/>
      <c r="AG193" s="226"/>
      <c r="AH193" s="226"/>
      <c r="AI193" s="226"/>
      <c r="AJ193" s="226"/>
      <c r="AK193" s="226"/>
      <c r="AL193" s="226"/>
      <c r="AM193" s="226"/>
      <c r="AN193" s="226"/>
      <c r="AO193" s="226"/>
      <c r="AP193" s="226"/>
      <c r="AQ193" s="226"/>
      <c r="AR193" s="226"/>
      <c r="AS193" s="226"/>
      <c r="AT193" s="226"/>
      <c r="AU193" s="226"/>
      <c r="AV193" s="226"/>
      <c r="AW193" s="226"/>
      <c r="AX193" s="226"/>
      <c r="AY193" s="226"/>
      <c r="AZ193" s="226"/>
      <c r="BA193" s="226"/>
      <c r="BB193" s="226"/>
      <c r="BC193" s="226"/>
      <c r="BD193" s="226"/>
      <c r="BE193" s="226"/>
      <c r="BF193" s="226"/>
      <c r="BG193" s="226"/>
      <c r="BH193" s="226"/>
      <c r="BI193" s="226"/>
      <c r="BJ193" s="226"/>
      <c r="BK193" s="226"/>
      <c r="BL193" s="226"/>
      <c r="BM193" s="226"/>
      <c r="BN193" s="226"/>
      <c r="BO193" s="226"/>
      <c r="BP193" s="226"/>
      <c r="BQ193" s="226"/>
      <c r="BR193" s="226"/>
    </row>
    <row r="194" spans="1:70" ht="11.25" customHeight="1">
      <c r="A194" s="22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c r="BE194" s="226"/>
      <c r="BF194" s="226"/>
      <c r="BG194" s="226"/>
      <c r="BH194" s="226"/>
      <c r="BI194" s="226"/>
      <c r="BJ194" s="226"/>
      <c r="BK194" s="226"/>
      <c r="BL194" s="226"/>
      <c r="BM194" s="226"/>
      <c r="BN194" s="226"/>
      <c r="BO194" s="226"/>
      <c r="BP194" s="226"/>
      <c r="BQ194" s="226"/>
      <c r="BR194" s="226"/>
    </row>
    <row r="195" spans="1:70" ht="11.25" customHeight="1">
      <c r="A195" s="226"/>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c r="AA195" s="226"/>
      <c r="AB195" s="226"/>
      <c r="AC195" s="226"/>
      <c r="AD195" s="226"/>
      <c r="AE195" s="226"/>
      <c r="AF195" s="226"/>
      <c r="AG195" s="226"/>
      <c r="AH195" s="226"/>
      <c r="AI195" s="226"/>
      <c r="AJ195" s="226"/>
      <c r="AK195" s="226"/>
      <c r="AL195" s="226"/>
      <c r="AM195" s="226"/>
      <c r="AN195" s="226"/>
      <c r="AO195" s="226"/>
      <c r="AP195" s="226"/>
      <c r="AQ195" s="226"/>
      <c r="AR195" s="226"/>
      <c r="AS195" s="226"/>
      <c r="AT195" s="226"/>
      <c r="AU195" s="226"/>
      <c r="AV195" s="226"/>
      <c r="AW195" s="226"/>
      <c r="AX195" s="226"/>
      <c r="AY195" s="226"/>
      <c r="AZ195" s="226"/>
      <c r="BA195" s="226"/>
      <c r="BB195" s="226"/>
      <c r="BC195" s="226"/>
      <c r="BD195" s="226"/>
      <c r="BE195" s="226"/>
      <c r="BF195" s="226"/>
      <c r="BG195" s="226"/>
      <c r="BH195" s="226"/>
      <c r="BI195" s="226"/>
      <c r="BJ195" s="226"/>
      <c r="BK195" s="226"/>
      <c r="BL195" s="226"/>
      <c r="BM195" s="226"/>
      <c r="BN195" s="226"/>
      <c r="BO195" s="226"/>
      <c r="BP195" s="226"/>
      <c r="BQ195" s="226"/>
      <c r="BR195" s="226"/>
    </row>
    <row r="196" spans="1:70" ht="11.25" customHeight="1">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c r="AA196" s="226"/>
      <c r="AB196" s="226"/>
      <c r="AC196" s="226"/>
      <c r="AD196" s="226"/>
      <c r="AE196" s="226"/>
      <c r="AF196" s="226"/>
      <c r="AG196" s="226"/>
      <c r="AH196" s="226"/>
      <c r="AI196" s="226"/>
      <c r="AJ196" s="226"/>
      <c r="AK196" s="226"/>
      <c r="AL196" s="226"/>
      <c r="AM196" s="226"/>
      <c r="AN196" s="226"/>
      <c r="AO196" s="226"/>
      <c r="AP196" s="226"/>
      <c r="AQ196" s="226"/>
      <c r="AR196" s="226"/>
      <c r="AS196" s="226"/>
      <c r="AT196" s="226"/>
      <c r="AU196" s="226"/>
      <c r="AV196" s="226"/>
      <c r="AW196" s="226"/>
      <c r="AX196" s="226"/>
      <c r="AY196" s="226"/>
      <c r="AZ196" s="226"/>
      <c r="BA196" s="226"/>
      <c r="BB196" s="226"/>
      <c r="BC196" s="226"/>
      <c r="BD196" s="226"/>
      <c r="BE196" s="226"/>
      <c r="BF196" s="226"/>
      <c r="BG196" s="226"/>
      <c r="BH196" s="226"/>
      <c r="BI196" s="226"/>
      <c r="BJ196" s="226"/>
      <c r="BK196" s="226"/>
      <c r="BL196" s="226"/>
      <c r="BM196" s="226"/>
      <c r="BN196" s="226"/>
      <c r="BO196" s="226"/>
      <c r="BP196" s="226"/>
      <c r="BQ196" s="226"/>
      <c r="BR196" s="226"/>
    </row>
    <row r="197" spans="1:70" ht="11.25" customHeight="1">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c r="AA197" s="226"/>
      <c r="AB197" s="226"/>
      <c r="AC197" s="226"/>
      <c r="AD197" s="226"/>
      <c r="AE197" s="226"/>
      <c r="AF197" s="226"/>
      <c r="AG197" s="226"/>
      <c r="AH197" s="226"/>
      <c r="AI197" s="226"/>
      <c r="AJ197" s="226"/>
      <c r="AK197" s="226"/>
      <c r="AL197" s="226"/>
      <c r="AM197" s="226"/>
      <c r="AN197" s="226"/>
      <c r="AO197" s="226"/>
      <c r="AP197" s="226"/>
      <c r="AQ197" s="226"/>
      <c r="AR197" s="226"/>
      <c r="AS197" s="226"/>
      <c r="AT197" s="226"/>
      <c r="AU197" s="226"/>
      <c r="AV197" s="226"/>
      <c r="AW197" s="226"/>
      <c r="AX197" s="226"/>
      <c r="AY197" s="226"/>
      <c r="AZ197" s="226"/>
      <c r="BA197" s="226"/>
      <c r="BB197" s="226"/>
      <c r="BC197" s="226"/>
      <c r="BD197" s="226"/>
      <c r="BE197" s="226"/>
      <c r="BF197" s="226"/>
      <c r="BG197" s="226"/>
      <c r="BH197" s="226"/>
      <c r="BI197" s="226"/>
      <c r="BJ197" s="226"/>
      <c r="BK197" s="226"/>
      <c r="BL197" s="226"/>
      <c r="BM197" s="226"/>
      <c r="BN197" s="226"/>
      <c r="BO197" s="226"/>
      <c r="BP197" s="226"/>
      <c r="BQ197" s="226"/>
      <c r="BR197" s="226"/>
    </row>
    <row r="198" spans="1:70" ht="11.25" customHeight="1">
      <c r="A198" s="226"/>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26"/>
      <c r="BK198" s="226"/>
      <c r="BL198" s="226"/>
      <c r="BM198" s="226"/>
      <c r="BN198" s="226"/>
      <c r="BO198" s="226"/>
      <c r="BP198" s="226"/>
      <c r="BQ198" s="226"/>
      <c r="BR198" s="226"/>
    </row>
    <row r="199" spans="1:70" ht="11.25" customHeight="1">
      <c r="A199" s="226"/>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c r="AA199" s="226"/>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6"/>
      <c r="BC199" s="226"/>
      <c r="BD199" s="226"/>
      <c r="BE199" s="226"/>
      <c r="BF199" s="226"/>
      <c r="BG199" s="226"/>
      <c r="BH199" s="226"/>
      <c r="BI199" s="226"/>
      <c r="BJ199" s="226"/>
      <c r="BK199" s="226"/>
      <c r="BL199" s="226"/>
      <c r="BM199" s="226"/>
      <c r="BN199" s="226"/>
      <c r="BO199" s="226"/>
      <c r="BP199" s="226"/>
      <c r="BQ199" s="226"/>
      <c r="BR199" s="226"/>
    </row>
    <row r="200" spans="1:70" ht="11.25" customHeight="1">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c r="AA200" s="226"/>
      <c r="AB200" s="226"/>
      <c r="AC200" s="226"/>
      <c r="AD200" s="226"/>
      <c r="AE200" s="226"/>
      <c r="AF200" s="226"/>
      <c r="AG200" s="226"/>
      <c r="AH200" s="226"/>
      <c r="AI200" s="226"/>
      <c r="AJ200" s="226"/>
      <c r="AK200" s="226"/>
      <c r="AL200" s="226"/>
      <c r="AM200" s="226"/>
      <c r="AN200" s="226"/>
      <c r="AO200" s="226"/>
      <c r="AP200" s="226"/>
      <c r="AQ200" s="226"/>
      <c r="AR200" s="226"/>
      <c r="AS200" s="226"/>
      <c r="AT200" s="226"/>
      <c r="AU200" s="226"/>
      <c r="AV200" s="226"/>
      <c r="AW200" s="226"/>
      <c r="AX200" s="226"/>
      <c r="AY200" s="226"/>
      <c r="AZ200" s="226"/>
      <c r="BA200" s="226"/>
      <c r="BB200" s="226"/>
      <c r="BC200" s="226"/>
      <c r="BD200" s="226"/>
      <c r="BE200" s="226"/>
      <c r="BF200" s="226"/>
      <c r="BG200" s="226"/>
      <c r="BH200" s="226"/>
      <c r="BI200" s="226"/>
      <c r="BJ200" s="226"/>
      <c r="BK200" s="226"/>
      <c r="BL200" s="226"/>
      <c r="BM200" s="226"/>
      <c r="BN200" s="226"/>
      <c r="BO200" s="226"/>
      <c r="BP200" s="226"/>
      <c r="BQ200" s="226"/>
      <c r="BR200" s="226"/>
    </row>
    <row r="201" spans="1:70" ht="11.25" customHeight="1">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c r="BF201" s="226"/>
      <c r="BG201" s="226"/>
      <c r="BH201" s="226"/>
      <c r="BI201" s="226"/>
      <c r="BJ201" s="226"/>
      <c r="BK201" s="226"/>
      <c r="BL201" s="226"/>
      <c r="BM201" s="226"/>
      <c r="BN201" s="226"/>
      <c r="BO201" s="226"/>
      <c r="BP201" s="226"/>
      <c r="BQ201" s="226"/>
      <c r="BR201" s="226"/>
    </row>
    <row r="202" spans="1:70" ht="11.25" customHeight="1">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c r="AS202" s="226"/>
      <c r="AT202" s="226"/>
      <c r="AU202" s="226"/>
      <c r="AV202" s="226"/>
      <c r="AW202" s="226"/>
      <c r="AX202" s="226"/>
      <c r="AY202" s="226"/>
      <c r="AZ202" s="226"/>
      <c r="BA202" s="226"/>
      <c r="BB202" s="226"/>
      <c r="BC202" s="226"/>
      <c r="BD202" s="226"/>
      <c r="BE202" s="226"/>
      <c r="BF202" s="226"/>
      <c r="BG202" s="226"/>
      <c r="BH202" s="226"/>
      <c r="BI202" s="226"/>
      <c r="BJ202" s="226"/>
      <c r="BK202" s="226"/>
      <c r="BL202" s="226"/>
      <c r="BM202" s="226"/>
      <c r="BN202" s="226"/>
      <c r="BO202" s="226"/>
      <c r="BP202" s="226"/>
      <c r="BQ202" s="226"/>
      <c r="BR202" s="226"/>
    </row>
    <row r="203" spans="1:70" ht="11.25" customHeight="1">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c r="AS203" s="226"/>
      <c r="AT203" s="226"/>
      <c r="AU203" s="226"/>
      <c r="AV203" s="226"/>
      <c r="AW203" s="226"/>
      <c r="AX203" s="226"/>
      <c r="AY203" s="226"/>
      <c r="AZ203" s="226"/>
      <c r="BA203" s="226"/>
      <c r="BB203" s="226"/>
      <c r="BC203" s="226"/>
      <c r="BD203" s="226"/>
      <c r="BE203" s="226"/>
      <c r="BF203" s="226"/>
      <c r="BG203" s="226"/>
      <c r="BH203" s="226"/>
      <c r="BI203" s="226"/>
      <c r="BJ203" s="226"/>
      <c r="BK203" s="226"/>
      <c r="BL203" s="226"/>
      <c r="BM203" s="226"/>
      <c r="BN203" s="226"/>
      <c r="BO203" s="226"/>
      <c r="BP203" s="226"/>
      <c r="BQ203" s="226"/>
      <c r="BR203" s="226"/>
    </row>
    <row r="204" spans="1:70" ht="11.25" customHeight="1">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26"/>
      <c r="BD204" s="226"/>
      <c r="BE204" s="226"/>
      <c r="BF204" s="226"/>
      <c r="BG204" s="226"/>
      <c r="BH204" s="226"/>
      <c r="BI204" s="226"/>
      <c r="BJ204" s="226"/>
      <c r="BK204" s="226"/>
      <c r="BL204" s="226"/>
      <c r="BM204" s="226"/>
      <c r="BN204" s="226"/>
      <c r="BO204" s="226"/>
      <c r="BP204" s="226"/>
      <c r="BQ204" s="226"/>
      <c r="BR204" s="226"/>
    </row>
    <row r="205" spans="1:70" ht="11.25" customHeight="1">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c r="BF205" s="226"/>
      <c r="BG205" s="226"/>
      <c r="BH205" s="226"/>
      <c r="BI205" s="226"/>
      <c r="BJ205" s="226"/>
      <c r="BK205" s="226"/>
      <c r="BL205" s="226"/>
      <c r="BM205" s="226"/>
      <c r="BN205" s="226"/>
      <c r="BO205" s="226"/>
      <c r="BP205" s="226"/>
      <c r="BQ205" s="226"/>
      <c r="BR205" s="226"/>
    </row>
    <row r="206" spans="1:70" ht="11.25" customHeight="1">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c r="AS206" s="226"/>
      <c r="AT206" s="226"/>
      <c r="AU206" s="226"/>
      <c r="AV206" s="226"/>
      <c r="AW206" s="226"/>
      <c r="AX206" s="226"/>
      <c r="AY206" s="226"/>
      <c r="AZ206" s="226"/>
      <c r="BA206" s="226"/>
      <c r="BB206" s="226"/>
      <c r="BC206" s="226"/>
      <c r="BD206" s="226"/>
      <c r="BE206" s="226"/>
      <c r="BF206" s="226"/>
      <c r="BG206" s="226"/>
      <c r="BH206" s="226"/>
      <c r="BI206" s="226"/>
      <c r="BJ206" s="226"/>
      <c r="BK206" s="226"/>
      <c r="BL206" s="226"/>
      <c r="BM206" s="226"/>
      <c r="BN206" s="226"/>
      <c r="BO206" s="226"/>
      <c r="BP206" s="226"/>
      <c r="BQ206" s="226"/>
      <c r="BR206" s="226"/>
    </row>
    <row r="207" spans="1:70" ht="11.25" customHeight="1">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c r="AS207" s="226"/>
      <c r="AT207" s="226"/>
      <c r="AU207" s="226"/>
      <c r="AV207" s="226"/>
      <c r="AW207" s="226"/>
      <c r="AX207" s="226"/>
      <c r="AY207" s="226"/>
      <c r="AZ207" s="226"/>
      <c r="BA207" s="226"/>
      <c r="BB207" s="226"/>
      <c r="BC207" s="226"/>
      <c r="BD207" s="226"/>
      <c r="BE207" s="226"/>
      <c r="BF207" s="226"/>
      <c r="BG207" s="226"/>
      <c r="BH207" s="226"/>
      <c r="BI207" s="226"/>
      <c r="BJ207" s="226"/>
      <c r="BK207" s="226"/>
      <c r="BL207" s="226"/>
      <c r="BM207" s="226"/>
      <c r="BN207" s="226"/>
      <c r="BO207" s="226"/>
      <c r="BP207" s="226"/>
      <c r="BQ207" s="226"/>
      <c r="BR207" s="226"/>
    </row>
    <row r="208" spans="1:70" ht="11.25" customHeight="1">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6"/>
      <c r="BH208" s="226"/>
      <c r="BI208" s="226"/>
      <c r="BJ208" s="226"/>
      <c r="BK208" s="226"/>
      <c r="BL208" s="226"/>
      <c r="BM208" s="226"/>
      <c r="BN208" s="226"/>
      <c r="BO208" s="226"/>
      <c r="BP208" s="226"/>
      <c r="BQ208" s="226"/>
      <c r="BR208" s="226"/>
    </row>
    <row r="209" spans="1:70" ht="11.25" customHeight="1">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c r="BE209" s="226"/>
      <c r="BF209" s="226"/>
      <c r="BG209" s="226"/>
      <c r="BH209" s="226"/>
      <c r="BI209" s="226"/>
      <c r="BJ209" s="226"/>
      <c r="BK209" s="226"/>
      <c r="BL209" s="226"/>
      <c r="BM209" s="226"/>
      <c r="BN209" s="226"/>
      <c r="BO209" s="226"/>
      <c r="BP209" s="226"/>
      <c r="BQ209" s="226"/>
      <c r="BR209" s="226"/>
    </row>
    <row r="210" spans="1:70" ht="11.25" customHeight="1">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26"/>
      <c r="BL210" s="226"/>
      <c r="BM210" s="226"/>
      <c r="BN210" s="226"/>
      <c r="BO210" s="226"/>
      <c r="BP210" s="226"/>
      <c r="BQ210" s="226"/>
      <c r="BR210" s="226"/>
    </row>
    <row r="211" spans="1:70" ht="11.25" customHeight="1">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c r="AS211" s="226"/>
      <c r="AT211" s="226"/>
      <c r="AU211" s="226"/>
      <c r="AV211" s="226"/>
      <c r="AW211" s="226"/>
      <c r="AX211" s="226"/>
      <c r="AY211" s="226"/>
      <c r="AZ211" s="226"/>
      <c r="BA211" s="226"/>
      <c r="BB211" s="226"/>
      <c r="BC211" s="226"/>
      <c r="BD211" s="226"/>
      <c r="BE211" s="226"/>
      <c r="BF211" s="226"/>
      <c r="BG211" s="226"/>
      <c r="BH211" s="226"/>
      <c r="BI211" s="226"/>
      <c r="BJ211" s="226"/>
      <c r="BK211" s="226"/>
      <c r="BL211" s="226"/>
      <c r="BM211" s="226"/>
      <c r="BN211" s="226"/>
      <c r="BO211" s="226"/>
      <c r="BP211" s="226"/>
      <c r="BQ211" s="226"/>
      <c r="BR211" s="226"/>
    </row>
    <row r="212" spans="1:70" ht="11.25" customHeight="1">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226"/>
      <c r="BE212" s="226"/>
      <c r="BF212" s="226"/>
      <c r="BG212" s="226"/>
      <c r="BH212" s="226"/>
      <c r="BI212" s="226"/>
      <c r="BJ212" s="226"/>
      <c r="BK212" s="226"/>
      <c r="BL212" s="226"/>
      <c r="BM212" s="226"/>
      <c r="BN212" s="226"/>
      <c r="BO212" s="226"/>
      <c r="BP212" s="226"/>
      <c r="BQ212" s="226"/>
      <c r="BR212" s="226"/>
    </row>
    <row r="213" spans="1:70" ht="11.25" customHeight="1">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c r="AS213" s="226"/>
      <c r="AT213" s="226"/>
      <c r="AU213" s="226"/>
      <c r="AV213" s="226"/>
      <c r="AW213" s="226"/>
      <c r="AX213" s="226"/>
      <c r="AY213" s="226"/>
      <c r="AZ213" s="226"/>
      <c r="BA213" s="226"/>
      <c r="BB213" s="226"/>
      <c r="BC213" s="226"/>
      <c r="BD213" s="226"/>
      <c r="BE213" s="226"/>
      <c r="BF213" s="226"/>
      <c r="BG213" s="226"/>
      <c r="BH213" s="226"/>
      <c r="BI213" s="226"/>
      <c r="BJ213" s="226"/>
      <c r="BK213" s="226"/>
      <c r="BL213" s="226"/>
      <c r="BM213" s="226"/>
      <c r="BN213" s="226"/>
      <c r="BO213" s="226"/>
      <c r="BP213" s="226"/>
      <c r="BQ213" s="226"/>
      <c r="BR213" s="226"/>
    </row>
    <row r="214" spans="1:70" ht="11.25" customHeight="1">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c r="AS214" s="226"/>
      <c r="AT214" s="226"/>
      <c r="AU214" s="226"/>
      <c r="AV214" s="226"/>
      <c r="AW214" s="226"/>
      <c r="AX214" s="226"/>
      <c r="AY214" s="226"/>
      <c r="AZ214" s="226"/>
      <c r="BA214" s="226"/>
      <c r="BB214" s="226"/>
      <c r="BC214" s="226"/>
      <c r="BD214" s="226"/>
      <c r="BE214" s="226"/>
      <c r="BF214" s="226"/>
      <c r="BG214" s="226"/>
      <c r="BH214" s="226"/>
      <c r="BI214" s="226"/>
      <c r="BJ214" s="226"/>
      <c r="BK214" s="226"/>
      <c r="BL214" s="226"/>
      <c r="BM214" s="226"/>
      <c r="BN214" s="226"/>
      <c r="BO214" s="226"/>
      <c r="BP214" s="226"/>
      <c r="BQ214" s="226"/>
      <c r="BR214" s="226"/>
    </row>
    <row r="215" spans="1:70" ht="11.25" customHeight="1">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c r="BA215" s="226"/>
      <c r="BB215" s="226"/>
      <c r="BC215" s="226"/>
      <c r="BD215" s="226"/>
      <c r="BE215" s="226"/>
      <c r="BF215" s="226"/>
      <c r="BG215" s="226"/>
      <c r="BH215" s="226"/>
      <c r="BI215" s="226"/>
      <c r="BJ215" s="226"/>
      <c r="BK215" s="226"/>
      <c r="BL215" s="226"/>
      <c r="BM215" s="226"/>
      <c r="BN215" s="226"/>
      <c r="BO215" s="226"/>
      <c r="BP215" s="226"/>
      <c r="BQ215" s="226"/>
      <c r="BR215" s="226"/>
    </row>
    <row r="216" spans="1:70" ht="11.25" customHeight="1">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c r="BF216" s="226"/>
      <c r="BG216" s="226"/>
      <c r="BH216" s="226"/>
      <c r="BI216" s="226"/>
      <c r="BJ216" s="226"/>
      <c r="BK216" s="226"/>
      <c r="BL216" s="226"/>
      <c r="BM216" s="226"/>
      <c r="BN216" s="226"/>
      <c r="BO216" s="226"/>
      <c r="BP216" s="226"/>
      <c r="BQ216" s="226"/>
      <c r="BR216" s="226"/>
    </row>
    <row r="217" spans="1:70" ht="11.25" customHeight="1">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c r="AS217" s="226"/>
      <c r="AT217" s="226"/>
      <c r="AU217" s="226"/>
      <c r="AV217" s="226"/>
      <c r="AW217" s="226"/>
      <c r="AX217" s="226"/>
      <c r="AY217" s="226"/>
      <c r="AZ217" s="226"/>
      <c r="BA217" s="226"/>
      <c r="BB217" s="226"/>
      <c r="BC217" s="226"/>
      <c r="BD217" s="226"/>
      <c r="BE217" s="226"/>
      <c r="BF217" s="226"/>
      <c r="BG217" s="226"/>
      <c r="BH217" s="226"/>
      <c r="BI217" s="226"/>
      <c r="BJ217" s="226"/>
      <c r="BK217" s="226"/>
      <c r="BL217" s="226"/>
      <c r="BM217" s="226"/>
      <c r="BN217" s="226"/>
      <c r="BO217" s="226"/>
      <c r="BP217" s="226"/>
      <c r="BQ217" s="226"/>
      <c r="BR217" s="226"/>
    </row>
    <row r="218" spans="1:70" ht="11.25" customHeight="1">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c r="BE218" s="226"/>
      <c r="BF218" s="226"/>
      <c r="BG218" s="226"/>
      <c r="BH218" s="226"/>
      <c r="BI218" s="226"/>
      <c r="BJ218" s="226"/>
      <c r="BK218" s="226"/>
      <c r="BL218" s="226"/>
      <c r="BM218" s="226"/>
      <c r="BN218" s="226"/>
      <c r="BO218" s="226"/>
      <c r="BP218" s="226"/>
      <c r="BQ218" s="226"/>
      <c r="BR218" s="226"/>
    </row>
    <row r="219" spans="1:70" ht="11.25" customHeight="1">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c r="AS219" s="226"/>
      <c r="AT219" s="226"/>
      <c r="AU219" s="226"/>
      <c r="AV219" s="226"/>
      <c r="AW219" s="226"/>
      <c r="AX219" s="226"/>
      <c r="AY219" s="226"/>
      <c r="AZ219" s="226"/>
      <c r="BA219" s="226"/>
      <c r="BB219" s="226"/>
      <c r="BC219" s="226"/>
      <c r="BD219" s="226"/>
      <c r="BE219" s="226"/>
      <c r="BF219" s="226"/>
      <c r="BG219" s="226"/>
      <c r="BH219" s="226"/>
      <c r="BI219" s="226"/>
      <c r="BJ219" s="226"/>
      <c r="BK219" s="226"/>
      <c r="BL219" s="226"/>
      <c r="BM219" s="226"/>
      <c r="BN219" s="226"/>
      <c r="BO219" s="226"/>
      <c r="BP219" s="226"/>
      <c r="BQ219" s="226"/>
      <c r="BR219" s="226"/>
    </row>
    <row r="220" spans="1:70" ht="11.25" customHeight="1">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AV220" s="226"/>
      <c r="AW220" s="226"/>
      <c r="AX220" s="226"/>
      <c r="AY220" s="226"/>
      <c r="AZ220" s="226"/>
      <c r="BA220" s="226"/>
      <c r="BB220" s="226"/>
      <c r="BC220" s="226"/>
      <c r="BD220" s="226"/>
      <c r="BE220" s="226"/>
      <c r="BF220" s="226"/>
      <c r="BG220" s="226"/>
      <c r="BH220" s="226"/>
      <c r="BI220" s="226"/>
      <c r="BJ220" s="226"/>
      <c r="BK220" s="226"/>
      <c r="BL220" s="226"/>
      <c r="BM220" s="226"/>
      <c r="BN220" s="226"/>
      <c r="BO220" s="226"/>
      <c r="BP220" s="226"/>
      <c r="BQ220" s="226"/>
      <c r="BR220" s="226"/>
    </row>
    <row r="221" spans="1:70" ht="11.25" customHeight="1">
      <c r="A221" s="22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AV221" s="226"/>
      <c r="AW221" s="226"/>
      <c r="AX221" s="226"/>
      <c r="AY221" s="226"/>
      <c r="AZ221" s="226"/>
      <c r="BA221" s="226"/>
      <c r="BB221" s="226"/>
      <c r="BC221" s="226"/>
      <c r="BD221" s="226"/>
      <c r="BE221" s="226"/>
      <c r="BF221" s="226"/>
      <c r="BG221" s="226"/>
      <c r="BH221" s="226"/>
      <c r="BI221" s="226"/>
      <c r="BJ221" s="226"/>
      <c r="BK221" s="226"/>
      <c r="BL221" s="226"/>
      <c r="BM221" s="226"/>
      <c r="BN221" s="226"/>
      <c r="BO221" s="226"/>
      <c r="BP221" s="226"/>
      <c r="BQ221" s="226"/>
      <c r="BR221" s="226"/>
    </row>
    <row r="222" spans="1:70" ht="11.25" customHeight="1">
      <c r="A222" s="226"/>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c r="AS222" s="226"/>
      <c r="AT222" s="226"/>
      <c r="AU222" s="226"/>
      <c r="AV222" s="226"/>
      <c r="AW222" s="226"/>
      <c r="AX222" s="226"/>
      <c r="AY222" s="226"/>
      <c r="AZ222" s="226"/>
      <c r="BA222" s="226"/>
      <c r="BB222" s="226"/>
      <c r="BC222" s="226"/>
      <c r="BD222" s="226"/>
      <c r="BE222" s="226"/>
      <c r="BF222" s="226"/>
      <c r="BG222" s="226"/>
      <c r="BH222" s="226"/>
      <c r="BI222" s="226"/>
      <c r="BJ222" s="226"/>
      <c r="BK222" s="226"/>
      <c r="BL222" s="226"/>
      <c r="BM222" s="226"/>
      <c r="BN222" s="226"/>
      <c r="BO222" s="226"/>
      <c r="BP222" s="226"/>
      <c r="BQ222" s="226"/>
      <c r="BR222" s="226"/>
    </row>
    <row r="223" spans="1:70" ht="11.25" customHeight="1">
      <c r="A223" s="226"/>
      <c r="B223" s="226"/>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c r="AS223" s="226"/>
      <c r="AT223" s="226"/>
      <c r="AU223" s="226"/>
      <c r="AV223" s="226"/>
      <c r="AW223" s="226"/>
      <c r="AX223" s="226"/>
      <c r="AY223" s="226"/>
      <c r="AZ223" s="226"/>
      <c r="BA223" s="226"/>
      <c r="BB223" s="226"/>
      <c r="BC223" s="226"/>
      <c r="BD223" s="226"/>
      <c r="BE223" s="226"/>
      <c r="BF223" s="226"/>
      <c r="BG223" s="226"/>
      <c r="BH223" s="226"/>
      <c r="BI223" s="226"/>
      <c r="BJ223" s="226"/>
      <c r="BK223" s="226"/>
      <c r="BL223" s="226"/>
      <c r="BM223" s="226"/>
      <c r="BN223" s="226"/>
      <c r="BO223" s="226"/>
      <c r="BP223" s="226"/>
      <c r="BQ223" s="226"/>
      <c r="BR223" s="226"/>
    </row>
    <row r="224" spans="1:70" ht="11.25" customHeight="1">
      <c r="A224" s="226"/>
      <c r="B224" s="226"/>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c r="AS224" s="226"/>
      <c r="AT224" s="226"/>
      <c r="AU224" s="226"/>
      <c r="AV224" s="226"/>
      <c r="AW224" s="226"/>
      <c r="AX224" s="226"/>
      <c r="AY224" s="226"/>
      <c r="AZ224" s="226"/>
      <c r="BA224" s="226"/>
      <c r="BB224" s="226"/>
      <c r="BC224" s="226"/>
      <c r="BD224" s="226"/>
      <c r="BE224" s="226"/>
      <c r="BF224" s="226"/>
      <c r="BG224" s="226"/>
      <c r="BH224" s="226"/>
      <c r="BI224" s="226"/>
      <c r="BJ224" s="226"/>
      <c r="BK224" s="226"/>
      <c r="BL224" s="226"/>
      <c r="BM224" s="226"/>
      <c r="BN224" s="226"/>
      <c r="BO224" s="226"/>
      <c r="BP224" s="226"/>
      <c r="BQ224" s="226"/>
      <c r="BR224" s="226"/>
    </row>
    <row r="225" spans="1:70" ht="11.25" customHeight="1">
      <c r="A225" s="226"/>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226"/>
      <c r="BE225" s="226"/>
      <c r="BF225" s="226"/>
      <c r="BG225" s="226"/>
      <c r="BH225" s="226"/>
      <c r="BI225" s="226"/>
      <c r="BJ225" s="226"/>
      <c r="BK225" s="226"/>
      <c r="BL225" s="226"/>
      <c r="BM225" s="226"/>
      <c r="BN225" s="226"/>
      <c r="BO225" s="226"/>
      <c r="BP225" s="226"/>
      <c r="BQ225" s="226"/>
      <c r="BR225" s="226"/>
    </row>
    <row r="226" spans="1:70" ht="11.25" customHeight="1">
      <c r="A226" s="226"/>
      <c r="B226" s="226"/>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c r="AS226" s="226"/>
      <c r="AT226" s="226"/>
      <c r="AU226" s="226"/>
      <c r="AV226" s="226"/>
      <c r="AW226" s="226"/>
      <c r="AX226" s="226"/>
      <c r="AY226" s="226"/>
      <c r="AZ226" s="226"/>
      <c r="BA226" s="226"/>
      <c r="BB226" s="226"/>
      <c r="BC226" s="226"/>
      <c r="BD226" s="226"/>
      <c r="BE226" s="226"/>
      <c r="BF226" s="226"/>
      <c r="BG226" s="226"/>
      <c r="BH226" s="226"/>
      <c r="BI226" s="226"/>
      <c r="BJ226" s="226"/>
      <c r="BK226" s="226"/>
      <c r="BL226" s="226"/>
      <c r="BM226" s="226"/>
      <c r="BN226" s="226"/>
      <c r="BO226" s="226"/>
      <c r="BP226" s="226"/>
      <c r="BQ226" s="226"/>
      <c r="BR226" s="226"/>
    </row>
    <row r="227" spans="1:70" ht="15.75" customHeight="1"/>
    <row r="228" spans="1:70" ht="15.75" customHeight="1"/>
    <row r="229" spans="1:70" ht="15.75" customHeight="1"/>
    <row r="230" spans="1:70" ht="15.75" customHeight="1"/>
    <row r="231" spans="1:70" ht="15.75" customHeight="1"/>
    <row r="232" spans="1:70" ht="15.75" customHeight="1"/>
    <row r="233" spans="1:70" ht="15.75" customHeight="1"/>
    <row r="234" spans="1:70" ht="15.75" customHeight="1"/>
    <row r="235" spans="1:70" ht="15.75" customHeight="1"/>
    <row r="236" spans="1:70" ht="15.75" customHeight="1"/>
    <row r="237" spans="1:70" ht="15.75" customHeight="1"/>
    <row r="238" spans="1:70" ht="15.75" customHeight="1"/>
    <row r="239" spans="1:70" ht="15.75" customHeight="1"/>
    <row r="240" spans="1:7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Q6:U6"/>
    <mergeCell ref="V6:Y6"/>
    <mergeCell ref="Z6:AD6"/>
    <mergeCell ref="AE6:AI6"/>
    <mergeCell ref="AJ6:AN6"/>
    <mergeCell ref="BJ6:BL6"/>
    <mergeCell ref="BM6:BO6"/>
    <mergeCell ref="A2:BR2"/>
    <mergeCell ref="A3:BR3"/>
    <mergeCell ref="A4:BR4"/>
    <mergeCell ref="B6:F6"/>
    <mergeCell ref="G6:K6"/>
    <mergeCell ref="L6:P6"/>
    <mergeCell ref="BP6:BQ6"/>
    <mergeCell ref="AO6:AS6"/>
    <mergeCell ref="AT6:AW6"/>
    <mergeCell ref="AX6:BB6"/>
    <mergeCell ref="BC6:BF6"/>
    <mergeCell ref="BG6:BI6"/>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9CC00"/>
  </sheetPr>
  <dimension ref="A1:BV1000"/>
  <sheetViews>
    <sheetView showGridLines="0" workbookViewId="0">
      <pane xSplit="1" ySplit="7" topLeftCell="B8" activePane="bottomRight" state="frozen"/>
      <selection activeCell="E1" sqref="E1"/>
      <selection pane="topRight" activeCell="E1" sqref="E1"/>
      <selection pane="bottomLeft" activeCell="E1" sqref="E1"/>
      <selection pane="bottomRight" activeCell="E1" sqref="E1"/>
    </sheetView>
  </sheetViews>
  <sheetFormatPr defaultColWidth="14.44140625" defaultRowHeight="15" customHeight="1"/>
  <cols>
    <col min="1" max="1" width="16.21875" customWidth="1"/>
    <col min="2" max="73" width="4.44140625" customWidth="1"/>
    <col min="74" max="74" width="4.77734375" customWidth="1"/>
  </cols>
  <sheetData>
    <row r="1" spans="1:74" ht="15" customHeight="1">
      <c r="A1" s="553" t="s">
        <v>470</v>
      </c>
      <c r="B1" s="549"/>
      <c r="C1" s="549"/>
      <c r="D1" s="549"/>
      <c r="E1" s="549"/>
      <c r="F1" s="549"/>
      <c r="G1" s="554" t="s">
        <v>573</v>
      </c>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row>
    <row r="2" spans="1:74" ht="15" customHeight="1">
      <c r="A2" s="582" t="s">
        <v>471</v>
      </c>
      <c r="B2" s="561"/>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row>
    <row r="3" spans="1:74" ht="15" customHeight="1">
      <c r="A3" s="582" t="s">
        <v>472</v>
      </c>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H3" s="561"/>
      <c r="AI3" s="561"/>
      <c r="AJ3" s="561"/>
      <c r="AK3" s="561"/>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c r="BU3" s="226"/>
      <c r="BV3" s="226"/>
    </row>
    <row r="4" spans="1:74" ht="15" customHeight="1">
      <c r="A4" s="582" t="s">
        <v>78</v>
      </c>
      <c r="B4" s="561"/>
      <c r="C4" s="561"/>
      <c r="D4" s="561"/>
      <c r="E4" s="561"/>
      <c r="F4" s="561"/>
      <c r="G4" s="561"/>
      <c r="H4" s="561"/>
      <c r="I4" s="561"/>
      <c r="J4" s="561"/>
      <c r="K4" s="561"/>
      <c r="L4" s="561"/>
      <c r="M4" s="561"/>
      <c r="N4" s="561"/>
      <c r="O4" s="561"/>
      <c r="P4" s="561"/>
      <c r="Q4" s="561"/>
      <c r="R4" s="561"/>
      <c r="S4" s="561"/>
      <c r="T4" s="561"/>
      <c r="U4" s="561"/>
      <c r="V4" s="561"/>
      <c r="W4" s="561"/>
      <c r="X4" s="561"/>
      <c r="Y4" s="561"/>
      <c r="Z4" s="561"/>
      <c r="AA4" s="561"/>
      <c r="AB4" s="561"/>
      <c r="AC4" s="561"/>
      <c r="AD4" s="561"/>
      <c r="AE4" s="561"/>
      <c r="AF4" s="561"/>
      <c r="AG4" s="561"/>
      <c r="AH4" s="561"/>
      <c r="AI4" s="561"/>
      <c r="AJ4" s="561"/>
      <c r="AK4" s="561"/>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row>
    <row r="5" spans="1:74" ht="11.25" customHeight="1">
      <c r="A5" s="226"/>
      <c r="B5" s="226"/>
      <c r="C5" s="226"/>
      <c r="D5" s="226"/>
      <c r="E5" s="226"/>
      <c r="F5" s="226"/>
      <c r="G5" s="226">
        <v>2</v>
      </c>
      <c r="H5" s="226"/>
      <c r="I5" s="226"/>
      <c r="J5" s="226"/>
      <c r="K5" s="226"/>
      <c r="L5" s="226"/>
      <c r="M5" s="226">
        <v>2</v>
      </c>
      <c r="N5" s="226"/>
      <c r="O5" s="226"/>
      <c r="P5" s="226"/>
      <c r="Q5" s="226"/>
      <c r="R5" s="226"/>
      <c r="S5" s="226">
        <v>3</v>
      </c>
      <c r="T5" s="226"/>
      <c r="U5" s="226"/>
      <c r="V5" s="226"/>
      <c r="W5" s="226"/>
      <c r="X5" s="226"/>
      <c r="Y5" s="226">
        <v>1</v>
      </c>
      <c r="Z5" s="226"/>
      <c r="AA5" s="226"/>
      <c r="AB5" s="226"/>
      <c r="AC5" s="226"/>
      <c r="AD5" s="226"/>
      <c r="AE5" s="226">
        <v>2</v>
      </c>
      <c r="AF5" s="226"/>
      <c r="AG5" s="226"/>
      <c r="AH5" s="226"/>
      <c r="AI5" s="226"/>
      <c r="AJ5" s="226"/>
      <c r="AK5" s="226">
        <v>1</v>
      </c>
      <c r="AL5" s="226"/>
      <c r="AM5" s="226"/>
      <c r="AN5" s="226"/>
      <c r="AO5" s="226">
        <v>2</v>
      </c>
      <c r="AP5" s="226"/>
      <c r="AQ5" s="226"/>
      <c r="AR5" s="226"/>
      <c r="AS5" s="226">
        <v>1</v>
      </c>
      <c r="AT5" s="226"/>
      <c r="AU5" s="226"/>
      <c r="AV5" s="226"/>
      <c r="AW5" s="226">
        <v>3</v>
      </c>
      <c r="AX5" s="226"/>
      <c r="AY5" s="226"/>
      <c r="AZ5" s="226"/>
      <c r="BA5" s="226">
        <v>1</v>
      </c>
      <c r="BB5" s="226"/>
      <c r="BC5" s="226"/>
      <c r="BD5" s="226"/>
      <c r="BE5" s="226">
        <v>1</v>
      </c>
      <c r="BF5" s="226"/>
      <c r="BG5" s="226"/>
      <c r="BH5" s="226"/>
      <c r="BI5" s="226">
        <v>2</v>
      </c>
      <c r="BJ5" s="226"/>
      <c r="BK5" s="226"/>
      <c r="BL5" s="226"/>
      <c r="BM5" s="226">
        <v>3</v>
      </c>
      <c r="BN5" s="226"/>
      <c r="BO5" s="226"/>
      <c r="BP5" s="226"/>
      <c r="BQ5" s="226">
        <v>2</v>
      </c>
      <c r="BR5" s="226"/>
      <c r="BS5" s="226">
        <v>2</v>
      </c>
      <c r="BT5" s="226"/>
      <c r="BU5" s="226">
        <v>2</v>
      </c>
      <c r="BV5" s="226"/>
    </row>
    <row r="6" spans="1:74" ht="11.25" customHeight="1">
      <c r="A6" s="414" t="s">
        <v>333</v>
      </c>
      <c r="B6" s="585" t="s">
        <v>297</v>
      </c>
      <c r="C6" s="572"/>
      <c r="D6" s="572"/>
      <c r="E6" s="572"/>
      <c r="F6" s="572"/>
      <c r="G6" s="573"/>
      <c r="H6" s="585" t="s">
        <v>334</v>
      </c>
      <c r="I6" s="572"/>
      <c r="J6" s="572"/>
      <c r="K6" s="572"/>
      <c r="L6" s="572"/>
      <c r="M6" s="573"/>
      <c r="N6" s="585" t="s">
        <v>335</v>
      </c>
      <c r="O6" s="572"/>
      <c r="P6" s="572"/>
      <c r="Q6" s="572"/>
      <c r="R6" s="572"/>
      <c r="S6" s="573"/>
      <c r="T6" s="585" t="s">
        <v>336</v>
      </c>
      <c r="U6" s="572"/>
      <c r="V6" s="572"/>
      <c r="W6" s="572"/>
      <c r="X6" s="572"/>
      <c r="Y6" s="573"/>
      <c r="Z6" s="585" t="s">
        <v>337</v>
      </c>
      <c r="AA6" s="572"/>
      <c r="AB6" s="572"/>
      <c r="AC6" s="572"/>
      <c r="AD6" s="572"/>
      <c r="AE6" s="573"/>
      <c r="AF6" s="585" t="s">
        <v>338</v>
      </c>
      <c r="AG6" s="572"/>
      <c r="AH6" s="572"/>
      <c r="AI6" s="572"/>
      <c r="AJ6" s="572"/>
      <c r="AK6" s="573"/>
      <c r="AL6" s="585" t="s">
        <v>339</v>
      </c>
      <c r="AM6" s="572"/>
      <c r="AN6" s="572"/>
      <c r="AO6" s="573"/>
      <c r="AP6" s="585" t="s">
        <v>340</v>
      </c>
      <c r="AQ6" s="572"/>
      <c r="AR6" s="572"/>
      <c r="AS6" s="573"/>
      <c r="AT6" s="585" t="s">
        <v>300</v>
      </c>
      <c r="AU6" s="572"/>
      <c r="AV6" s="572"/>
      <c r="AW6" s="573"/>
      <c r="AX6" s="585" t="s">
        <v>298</v>
      </c>
      <c r="AY6" s="572"/>
      <c r="AZ6" s="572"/>
      <c r="BA6" s="573"/>
      <c r="BB6" s="585" t="s">
        <v>341</v>
      </c>
      <c r="BC6" s="572"/>
      <c r="BD6" s="572"/>
      <c r="BE6" s="573"/>
      <c r="BF6" s="585" t="s">
        <v>299</v>
      </c>
      <c r="BG6" s="572"/>
      <c r="BH6" s="572"/>
      <c r="BI6" s="573"/>
      <c r="BJ6" s="585" t="s">
        <v>342</v>
      </c>
      <c r="BK6" s="572"/>
      <c r="BL6" s="572"/>
      <c r="BM6" s="573"/>
      <c r="BN6" s="585" t="s">
        <v>343</v>
      </c>
      <c r="BO6" s="572"/>
      <c r="BP6" s="572"/>
      <c r="BQ6" s="573"/>
      <c r="BR6" s="585" t="s">
        <v>344</v>
      </c>
      <c r="BS6" s="573"/>
      <c r="BT6" s="585" t="s">
        <v>446</v>
      </c>
      <c r="BU6" s="573"/>
      <c r="BV6" s="416" t="s">
        <v>183</v>
      </c>
    </row>
    <row r="7" spans="1:74" ht="11.25" customHeight="1">
      <c r="A7" s="418" t="s">
        <v>268</v>
      </c>
      <c r="B7" s="440" t="s">
        <v>473</v>
      </c>
      <c r="C7" s="441" t="s">
        <v>474</v>
      </c>
      <c r="D7" s="441" t="s">
        <v>345</v>
      </c>
      <c r="E7" s="442" t="s">
        <v>475</v>
      </c>
      <c r="F7" s="442" t="s">
        <v>476</v>
      </c>
      <c r="G7" s="443" t="s">
        <v>346</v>
      </c>
      <c r="H7" s="444" t="s">
        <v>477</v>
      </c>
      <c r="I7" s="445" t="s">
        <v>478</v>
      </c>
      <c r="J7" s="445" t="s">
        <v>348</v>
      </c>
      <c r="K7" s="441" t="s">
        <v>479</v>
      </c>
      <c r="L7" s="441" t="s">
        <v>480</v>
      </c>
      <c r="M7" s="446" t="s">
        <v>350</v>
      </c>
      <c r="N7" s="447" t="s">
        <v>481</v>
      </c>
      <c r="O7" s="442" t="s">
        <v>482</v>
      </c>
      <c r="P7" s="442" t="s">
        <v>352</v>
      </c>
      <c r="Q7" s="445" t="s">
        <v>483</v>
      </c>
      <c r="R7" s="445" t="s">
        <v>484</v>
      </c>
      <c r="S7" s="445" t="s">
        <v>354</v>
      </c>
      <c r="T7" s="440" t="s">
        <v>485</v>
      </c>
      <c r="U7" s="441" t="s">
        <v>486</v>
      </c>
      <c r="V7" s="441" t="s">
        <v>356</v>
      </c>
      <c r="W7" s="442" t="s">
        <v>487</v>
      </c>
      <c r="X7" s="442" t="s">
        <v>488</v>
      </c>
      <c r="Y7" s="443" t="s">
        <v>358</v>
      </c>
      <c r="Z7" s="444" t="s">
        <v>489</v>
      </c>
      <c r="AA7" s="445" t="s">
        <v>490</v>
      </c>
      <c r="AB7" s="445" t="s">
        <v>393</v>
      </c>
      <c r="AC7" s="441" t="s">
        <v>491</v>
      </c>
      <c r="AD7" s="441" t="s">
        <v>492</v>
      </c>
      <c r="AE7" s="446" t="s">
        <v>395</v>
      </c>
      <c r="AF7" s="447" t="s">
        <v>493</v>
      </c>
      <c r="AG7" s="442" t="s">
        <v>494</v>
      </c>
      <c r="AH7" s="442" t="s">
        <v>396</v>
      </c>
      <c r="AI7" s="445" t="s">
        <v>495</v>
      </c>
      <c r="AJ7" s="445" t="s">
        <v>496</v>
      </c>
      <c r="AK7" s="445" t="s">
        <v>398</v>
      </c>
      <c r="AL7" s="440" t="s">
        <v>497</v>
      </c>
      <c r="AM7" s="441" t="s">
        <v>498</v>
      </c>
      <c r="AN7" s="442" t="s">
        <v>399</v>
      </c>
      <c r="AO7" s="442" t="s">
        <v>499</v>
      </c>
      <c r="AP7" s="444" t="s">
        <v>401</v>
      </c>
      <c r="AQ7" s="445" t="s">
        <v>500</v>
      </c>
      <c r="AR7" s="441" t="s">
        <v>402</v>
      </c>
      <c r="AS7" s="446" t="s">
        <v>501</v>
      </c>
      <c r="AT7" s="447" t="s">
        <v>404</v>
      </c>
      <c r="AU7" s="442" t="s">
        <v>502</v>
      </c>
      <c r="AV7" s="445" t="s">
        <v>405</v>
      </c>
      <c r="AW7" s="445" t="s">
        <v>503</v>
      </c>
      <c r="AX7" s="440" t="s">
        <v>407</v>
      </c>
      <c r="AY7" s="441" t="s">
        <v>504</v>
      </c>
      <c r="AZ7" s="442" t="s">
        <v>408</v>
      </c>
      <c r="BA7" s="442" t="s">
        <v>505</v>
      </c>
      <c r="BB7" s="444" t="s">
        <v>366</v>
      </c>
      <c r="BC7" s="445" t="s">
        <v>506</v>
      </c>
      <c r="BD7" s="441" t="s">
        <v>368</v>
      </c>
      <c r="BE7" s="446" t="s">
        <v>507</v>
      </c>
      <c r="BF7" s="447" t="s">
        <v>370</v>
      </c>
      <c r="BG7" s="442" t="s">
        <v>508</v>
      </c>
      <c r="BH7" s="445" t="s">
        <v>409</v>
      </c>
      <c r="BI7" s="445" t="s">
        <v>509</v>
      </c>
      <c r="BJ7" s="440" t="s">
        <v>411</v>
      </c>
      <c r="BK7" s="441" t="s">
        <v>510</v>
      </c>
      <c r="BL7" s="442" t="s">
        <v>373</v>
      </c>
      <c r="BM7" s="443" t="s">
        <v>511</v>
      </c>
      <c r="BN7" s="444" t="s">
        <v>375</v>
      </c>
      <c r="BO7" s="445" t="s">
        <v>512</v>
      </c>
      <c r="BP7" s="441" t="s">
        <v>376</v>
      </c>
      <c r="BQ7" s="446" t="s">
        <v>513</v>
      </c>
      <c r="BR7" s="442" t="s">
        <v>377</v>
      </c>
      <c r="BS7" s="443" t="s">
        <v>514</v>
      </c>
      <c r="BT7" s="440" t="s">
        <v>379</v>
      </c>
      <c r="BU7" s="446" t="s">
        <v>515</v>
      </c>
      <c r="BV7" s="419"/>
    </row>
    <row r="8" spans="1:74" ht="15.75" customHeight="1">
      <c r="A8" s="422" t="s">
        <v>380</v>
      </c>
      <c r="B8" s="422"/>
      <c r="C8" s="448"/>
      <c r="D8" s="448"/>
      <c r="E8" s="448"/>
      <c r="F8" s="448"/>
      <c r="G8" s="449"/>
      <c r="H8" s="422"/>
      <c r="I8" s="448"/>
      <c r="J8" s="448"/>
      <c r="K8" s="448"/>
      <c r="L8" s="448"/>
      <c r="M8" s="449"/>
      <c r="N8" s="422"/>
      <c r="O8" s="448"/>
      <c r="P8" s="448"/>
      <c r="Q8" s="448"/>
      <c r="R8" s="448"/>
      <c r="S8" s="449"/>
      <c r="T8" s="422"/>
      <c r="U8" s="448"/>
      <c r="V8" s="448"/>
      <c r="W8" s="448"/>
      <c r="X8" s="448"/>
      <c r="Y8" s="449"/>
      <c r="Z8" s="422"/>
      <c r="AA8" s="448"/>
      <c r="AB8" s="448"/>
      <c r="AC8" s="448"/>
      <c r="AD8" s="448"/>
      <c r="AE8" s="449"/>
      <c r="AF8" s="422"/>
      <c r="AG8" s="448"/>
      <c r="AH8" s="448"/>
      <c r="AI8" s="448"/>
      <c r="AJ8" s="448"/>
      <c r="AK8" s="449"/>
      <c r="AL8" s="422"/>
      <c r="AM8" s="448"/>
      <c r="AN8" s="448"/>
      <c r="AO8" s="449"/>
      <c r="AP8" s="422"/>
      <c r="AQ8" s="448"/>
      <c r="AR8" s="448"/>
      <c r="AS8" s="449"/>
      <c r="AT8" s="422"/>
      <c r="AU8" s="448"/>
      <c r="AV8" s="448"/>
      <c r="AW8" s="449"/>
      <c r="AX8" s="422"/>
      <c r="AY8" s="448"/>
      <c r="AZ8" s="448"/>
      <c r="BA8" s="449"/>
      <c r="BB8" s="422"/>
      <c r="BC8" s="448"/>
      <c r="BD8" s="448"/>
      <c r="BE8" s="449"/>
      <c r="BF8" s="422"/>
      <c r="BG8" s="448"/>
      <c r="BH8" s="448"/>
      <c r="BI8" s="449"/>
      <c r="BJ8" s="422"/>
      <c r="BK8" s="448"/>
      <c r="BL8" s="448"/>
      <c r="BM8" s="449"/>
      <c r="BN8" s="422"/>
      <c r="BO8" s="448"/>
      <c r="BP8" s="448"/>
      <c r="BQ8" s="449"/>
      <c r="BR8" s="422"/>
      <c r="BS8" s="449"/>
      <c r="BT8" s="422"/>
      <c r="BU8" s="449"/>
      <c r="BV8" s="449"/>
    </row>
    <row r="9" spans="1:74" ht="11.25" customHeight="1">
      <c r="A9" s="228" t="s">
        <v>442</v>
      </c>
      <c r="B9" s="228"/>
      <c r="C9" s="226"/>
      <c r="D9" s="226"/>
      <c r="E9" s="226"/>
      <c r="F9" s="226"/>
      <c r="G9" s="400"/>
      <c r="H9" s="228"/>
      <c r="I9" s="226"/>
      <c r="J9" s="226"/>
      <c r="K9" s="226"/>
      <c r="L9" s="226"/>
      <c r="M9" s="400"/>
      <c r="N9" s="228"/>
      <c r="O9" s="226"/>
      <c r="P9" s="226"/>
      <c r="Q9" s="226"/>
      <c r="R9" s="226"/>
      <c r="S9" s="400"/>
      <c r="T9" s="228"/>
      <c r="U9" s="226"/>
      <c r="V9" s="226"/>
      <c r="W9" s="226"/>
      <c r="X9" s="226"/>
      <c r="Y9" s="400"/>
      <c r="Z9" s="228"/>
      <c r="AA9" s="226"/>
      <c r="AB9" s="226"/>
      <c r="AC9" s="226"/>
      <c r="AD9" s="226"/>
      <c r="AE9" s="400"/>
      <c r="AF9" s="228"/>
      <c r="AG9" s="226"/>
      <c r="AH9" s="226"/>
      <c r="AI9" s="226"/>
      <c r="AJ9" s="226"/>
      <c r="AK9" s="400"/>
      <c r="AL9" s="228"/>
      <c r="AM9" s="226"/>
      <c r="AN9" s="226"/>
      <c r="AO9" s="400"/>
      <c r="AP9" s="228"/>
      <c r="AQ9" s="226"/>
      <c r="AR9" s="226"/>
      <c r="AS9" s="400"/>
      <c r="AT9" s="228"/>
      <c r="AU9" s="226"/>
      <c r="AV9" s="226"/>
      <c r="AW9" s="400"/>
      <c r="AX9" s="228"/>
      <c r="AY9" s="226"/>
      <c r="AZ9" s="226"/>
      <c r="BA9" s="400"/>
      <c r="BB9" s="228"/>
      <c r="BC9" s="226"/>
      <c r="BD9" s="226"/>
      <c r="BE9" s="400"/>
      <c r="BF9" s="228"/>
      <c r="BG9" s="226"/>
      <c r="BH9" s="226"/>
      <c r="BI9" s="400"/>
      <c r="BJ9" s="228"/>
      <c r="BK9" s="226"/>
      <c r="BL9" s="226"/>
      <c r="BM9" s="400"/>
      <c r="BN9" s="228"/>
      <c r="BO9" s="226"/>
      <c r="BP9" s="226"/>
      <c r="BQ9" s="400"/>
      <c r="BR9" s="228"/>
      <c r="BS9" s="400"/>
      <c r="BT9" s="228"/>
      <c r="BU9" s="400"/>
      <c r="BV9" s="400">
        <f t="shared" ref="BV9:BV21" si="0">SUM(B9:BU9)</f>
        <v>0</v>
      </c>
    </row>
    <row r="10" spans="1:74" ht="11.25" customHeight="1">
      <c r="A10" s="401" t="s">
        <v>516</v>
      </c>
      <c r="B10" s="402"/>
      <c r="C10" s="404"/>
      <c r="D10" s="404"/>
      <c r="E10" s="404"/>
      <c r="F10" s="404"/>
      <c r="G10" s="403"/>
      <c r="H10" s="402"/>
      <c r="I10" s="404"/>
      <c r="J10" s="404"/>
      <c r="K10" s="404"/>
      <c r="L10" s="404"/>
      <c r="M10" s="403"/>
      <c r="N10" s="402"/>
      <c r="O10" s="404"/>
      <c r="P10" s="404"/>
      <c r="Q10" s="404"/>
      <c r="R10" s="404"/>
      <c r="S10" s="403"/>
      <c r="T10" s="402"/>
      <c r="U10" s="404"/>
      <c r="V10" s="404"/>
      <c r="W10" s="404"/>
      <c r="X10" s="404"/>
      <c r="Y10" s="403"/>
      <c r="Z10" s="402"/>
      <c r="AA10" s="404"/>
      <c r="AB10" s="404"/>
      <c r="AC10" s="404"/>
      <c r="AD10" s="404"/>
      <c r="AE10" s="403"/>
      <c r="AF10" s="402"/>
      <c r="AG10" s="404"/>
      <c r="AH10" s="404"/>
      <c r="AI10" s="404"/>
      <c r="AJ10" s="404"/>
      <c r="AK10" s="403"/>
      <c r="AL10" s="402"/>
      <c r="AM10" s="404"/>
      <c r="AN10" s="404"/>
      <c r="AO10" s="403"/>
      <c r="AP10" s="402"/>
      <c r="AQ10" s="404"/>
      <c r="AR10" s="404"/>
      <c r="AS10" s="403"/>
      <c r="AT10" s="402"/>
      <c r="AU10" s="404"/>
      <c r="AV10" s="404"/>
      <c r="AW10" s="403"/>
      <c r="AX10" s="402"/>
      <c r="AY10" s="404"/>
      <c r="AZ10" s="404"/>
      <c r="BA10" s="403"/>
      <c r="BB10" s="402"/>
      <c r="BC10" s="404"/>
      <c r="BD10" s="404"/>
      <c r="BE10" s="403"/>
      <c r="BF10" s="402"/>
      <c r="BG10" s="404"/>
      <c r="BH10" s="404"/>
      <c r="BI10" s="403"/>
      <c r="BJ10" s="402"/>
      <c r="BK10" s="404"/>
      <c r="BL10" s="404"/>
      <c r="BM10" s="403"/>
      <c r="BN10" s="402"/>
      <c r="BO10" s="404"/>
      <c r="BP10" s="404"/>
      <c r="BQ10" s="403"/>
      <c r="BR10" s="402"/>
      <c r="BS10" s="403"/>
      <c r="BT10" s="402"/>
      <c r="BU10" s="403"/>
      <c r="BV10" s="403">
        <f t="shared" si="0"/>
        <v>0</v>
      </c>
    </row>
    <row r="11" spans="1:74" ht="11.25" customHeight="1">
      <c r="A11" s="228" t="s">
        <v>517</v>
      </c>
      <c r="B11" s="228"/>
      <c r="C11" s="226"/>
      <c r="D11" s="226"/>
      <c r="E11" s="226"/>
      <c r="F11" s="226"/>
      <c r="G11" s="400"/>
      <c r="H11" s="228"/>
      <c r="I11" s="226"/>
      <c r="J11" s="226"/>
      <c r="K11" s="226"/>
      <c r="L11" s="226"/>
      <c r="M11" s="400"/>
      <c r="N11" s="228"/>
      <c r="O11" s="226"/>
      <c r="P11" s="226"/>
      <c r="Q11" s="226"/>
      <c r="R11" s="226"/>
      <c r="S11" s="400"/>
      <c r="T11" s="228"/>
      <c r="U11" s="226"/>
      <c r="V11" s="226"/>
      <c r="W11" s="226"/>
      <c r="X11" s="226"/>
      <c r="Y11" s="400"/>
      <c r="Z11" s="228"/>
      <c r="AA11" s="226"/>
      <c r="AB11" s="226"/>
      <c r="AC11" s="226"/>
      <c r="AD11" s="226"/>
      <c r="AE11" s="400"/>
      <c r="AF11" s="228"/>
      <c r="AG11" s="226"/>
      <c r="AH11" s="226"/>
      <c r="AI11" s="226"/>
      <c r="AJ11" s="226"/>
      <c r="AK11" s="400"/>
      <c r="AL11" s="228"/>
      <c r="AM11" s="226"/>
      <c r="AN11" s="226"/>
      <c r="AO11" s="400"/>
      <c r="AP11" s="228"/>
      <c r="AQ11" s="226"/>
      <c r="AR11" s="226"/>
      <c r="AS11" s="400"/>
      <c r="AT11" s="228"/>
      <c r="AU11" s="226"/>
      <c r="AV11" s="226"/>
      <c r="AW11" s="400"/>
      <c r="AX11" s="228"/>
      <c r="AY11" s="226"/>
      <c r="AZ11" s="226"/>
      <c r="BA11" s="400"/>
      <c r="BB11" s="228"/>
      <c r="BC11" s="226"/>
      <c r="BD11" s="226"/>
      <c r="BE11" s="400"/>
      <c r="BF11" s="228"/>
      <c r="BG11" s="226"/>
      <c r="BH11" s="226"/>
      <c r="BI11" s="400"/>
      <c r="BJ11" s="228"/>
      <c r="BK11" s="226"/>
      <c r="BL11" s="226"/>
      <c r="BM11" s="400"/>
      <c r="BN11" s="228"/>
      <c r="BO11" s="226"/>
      <c r="BP11" s="226"/>
      <c r="BQ11" s="400"/>
      <c r="BR11" s="228"/>
      <c r="BS11" s="400"/>
      <c r="BT11" s="228"/>
      <c r="BU11" s="400"/>
      <c r="BV11" s="400">
        <f t="shared" si="0"/>
        <v>0</v>
      </c>
    </row>
    <row r="12" spans="1:74" ht="11.25" customHeight="1">
      <c r="A12" s="406" t="s">
        <v>518</v>
      </c>
      <c r="B12" s="406"/>
      <c r="C12" s="408"/>
      <c r="D12" s="408"/>
      <c r="E12" s="408"/>
      <c r="F12" s="408"/>
      <c r="G12" s="407">
        <f>SUM(B9:G11)</f>
        <v>0</v>
      </c>
      <c r="H12" s="406"/>
      <c r="I12" s="408"/>
      <c r="J12" s="408"/>
      <c r="K12" s="408"/>
      <c r="L12" s="408"/>
      <c r="M12" s="407">
        <f>SUM(H9:M11)</f>
        <v>0</v>
      </c>
      <c r="N12" s="406"/>
      <c r="O12" s="408"/>
      <c r="P12" s="408"/>
      <c r="Q12" s="408"/>
      <c r="R12" s="408"/>
      <c r="S12" s="407">
        <f>SUM(N9:S11)</f>
        <v>0</v>
      </c>
      <c r="T12" s="406"/>
      <c r="U12" s="408"/>
      <c r="V12" s="408"/>
      <c r="W12" s="408"/>
      <c r="X12" s="408"/>
      <c r="Y12" s="407">
        <f>SUM(T9:Y11)</f>
        <v>0</v>
      </c>
      <c r="Z12" s="406"/>
      <c r="AA12" s="408"/>
      <c r="AB12" s="408"/>
      <c r="AC12" s="408"/>
      <c r="AD12" s="408"/>
      <c r="AE12" s="407">
        <f>SUM(Z9:AE11)</f>
        <v>0</v>
      </c>
      <c r="AF12" s="406"/>
      <c r="AG12" s="408"/>
      <c r="AH12" s="408"/>
      <c r="AI12" s="408"/>
      <c r="AJ12" s="408"/>
      <c r="AK12" s="407">
        <f>SUM(AF9:AK11)</f>
        <v>0</v>
      </c>
      <c r="AL12" s="406"/>
      <c r="AM12" s="408"/>
      <c r="AN12" s="408"/>
      <c r="AO12" s="407">
        <f>SUM(AL9:AO11)</f>
        <v>0</v>
      </c>
      <c r="AP12" s="406"/>
      <c r="AQ12" s="408"/>
      <c r="AR12" s="408"/>
      <c r="AS12" s="407">
        <f>SUM(AP9:AS11)</f>
        <v>0</v>
      </c>
      <c r="AT12" s="406"/>
      <c r="AU12" s="408"/>
      <c r="AV12" s="408"/>
      <c r="AW12" s="407">
        <f>SUM(AT9:AW11)</f>
        <v>0</v>
      </c>
      <c r="AX12" s="406"/>
      <c r="AY12" s="408"/>
      <c r="AZ12" s="408"/>
      <c r="BA12" s="407">
        <f>SUM(AX9:BA11)</f>
        <v>0</v>
      </c>
      <c r="BB12" s="406"/>
      <c r="BC12" s="408"/>
      <c r="BD12" s="408"/>
      <c r="BE12" s="407">
        <f>SUM(BB9:BE11)</f>
        <v>0</v>
      </c>
      <c r="BF12" s="406"/>
      <c r="BG12" s="408"/>
      <c r="BH12" s="408"/>
      <c r="BI12" s="407">
        <f>SUM(BF9:BI11)</f>
        <v>0</v>
      </c>
      <c r="BJ12" s="406"/>
      <c r="BK12" s="408"/>
      <c r="BL12" s="408"/>
      <c r="BM12" s="407">
        <f>SUM(BJ9:BM11)</f>
        <v>0</v>
      </c>
      <c r="BN12" s="406"/>
      <c r="BO12" s="408"/>
      <c r="BP12" s="408"/>
      <c r="BQ12" s="407">
        <f>SUM(BN9:BQ11)</f>
        <v>0</v>
      </c>
      <c r="BR12" s="406"/>
      <c r="BS12" s="407">
        <f>SUM(BR9:BS11)</f>
        <v>0</v>
      </c>
      <c r="BT12" s="406"/>
      <c r="BU12" s="407">
        <f>SUM(BT9:BU11)</f>
        <v>0</v>
      </c>
      <c r="BV12" s="407">
        <f t="shared" si="0"/>
        <v>0</v>
      </c>
    </row>
    <row r="13" spans="1:74" ht="11.25" customHeight="1">
      <c r="A13" s="228" t="s">
        <v>442</v>
      </c>
      <c r="B13" s="228"/>
      <c r="C13" s="226"/>
      <c r="D13" s="226"/>
      <c r="E13" s="226"/>
      <c r="F13" s="226"/>
      <c r="G13" s="400"/>
      <c r="H13" s="228"/>
      <c r="I13" s="226"/>
      <c r="J13" s="226"/>
      <c r="K13" s="226"/>
      <c r="L13" s="226"/>
      <c r="M13" s="400"/>
      <c r="N13" s="228"/>
      <c r="O13" s="226"/>
      <c r="P13" s="226"/>
      <c r="Q13" s="226"/>
      <c r="R13" s="226"/>
      <c r="S13" s="400"/>
      <c r="T13" s="228"/>
      <c r="U13" s="226"/>
      <c r="V13" s="226"/>
      <c r="W13" s="226"/>
      <c r="X13" s="226"/>
      <c r="Y13" s="400"/>
      <c r="Z13" s="228"/>
      <c r="AA13" s="226"/>
      <c r="AB13" s="226"/>
      <c r="AC13" s="226"/>
      <c r="AD13" s="226"/>
      <c r="AE13" s="400"/>
      <c r="AF13" s="228"/>
      <c r="AG13" s="226"/>
      <c r="AH13" s="226"/>
      <c r="AI13" s="226"/>
      <c r="AJ13" s="226"/>
      <c r="AK13" s="400"/>
      <c r="AL13" s="228"/>
      <c r="AM13" s="226"/>
      <c r="AN13" s="226"/>
      <c r="AO13" s="400"/>
      <c r="AP13" s="228"/>
      <c r="AQ13" s="226"/>
      <c r="AR13" s="226"/>
      <c r="AS13" s="400"/>
      <c r="AT13" s="228"/>
      <c r="AU13" s="226"/>
      <c r="AV13" s="226"/>
      <c r="AW13" s="400"/>
      <c r="AX13" s="228"/>
      <c r="AY13" s="226"/>
      <c r="AZ13" s="226"/>
      <c r="BA13" s="400"/>
      <c r="BB13" s="228"/>
      <c r="BC13" s="226"/>
      <c r="BD13" s="226"/>
      <c r="BE13" s="400"/>
      <c r="BF13" s="228"/>
      <c r="BG13" s="226"/>
      <c r="BH13" s="226"/>
      <c r="BI13" s="400"/>
      <c r="BJ13" s="228"/>
      <c r="BK13" s="226"/>
      <c r="BL13" s="226"/>
      <c r="BM13" s="400"/>
      <c r="BN13" s="228"/>
      <c r="BO13" s="226"/>
      <c r="BP13" s="226"/>
      <c r="BQ13" s="400"/>
      <c r="BR13" s="228"/>
      <c r="BS13" s="400"/>
      <c r="BT13" s="228"/>
      <c r="BU13" s="400"/>
      <c r="BV13" s="400">
        <f t="shared" si="0"/>
        <v>0</v>
      </c>
    </row>
    <row r="14" spans="1:74" ht="11.25" customHeight="1">
      <c r="A14" s="401" t="s">
        <v>516</v>
      </c>
      <c r="B14" s="402"/>
      <c r="C14" s="404"/>
      <c r="D14" s="404"/>
      <c r="E14" s="404"/>
      <c r="F14" s="404"/>
      <c r="G14" s="403"/>
      <c r="H14" s="402"/>
      <c r="I14" s="404"/>
      <c r="J14" s="404"/>
      <c r="K14" s="404"/>
      <c r="L14" s="404"/>
      <c r="M14" s="403"/>
      <c r="N14" s="402"/>
      <c r="O14" s="404"/>
      <c r="P14" s="404"/>
      <c r="Q14" s="404"/>
      <c r="R14" s="404"/>
      <c r="S14" s="403"/>
      <c r="T14" s="402"/>
      <c r="U14" s="404"/>
      <c r="V14" s="404"/>
      <c r="W14" s="404"/>
      <c r="X14" s="404"/>
      <c r="Y14" s="403"/>
      <c r="Z14" s="402"/>
      <c r="AA14" s="404"/>
      <c r="AB14" s="404"/>
      <c r="AC14" s="404"/>
      <c r="AD14" s="404"/>
      <c r="AE14" s="403"/>
      <c r="AF14" s="402"/>
      <c r="AG14" s="404"/>
      <c r="AH14" s="404"/>
      <c r="AI14" s="404"/>
      <c r="AJ14" s="404"/>
      <c r="AK14" s="403"/>
      <c r="AL14" s="402"/>
      <c r="AM14" s="404"/>
      <c r="AN14" s="404"/>
      <c r="AO14" s="403"/>
      <c r="AP14" s="402"/>
      <c r="AQ14" s="404"/>
      <c r="AR14" s="404"/>
      <c r="AS14" s="403"/>
      <c r="AT14" s="402"/>
      <c r="AU14" s="404"/>
      <c r="AV14" s="404"/>
      <c r="AW14" s="403"/>
      <c r="AX14" s="402"/>
      <c r="AY14" s="404"/>
      <c r="AZ14" s="404"/>
      <c r="BA14" s="403"/>
      <c r="BB14" s="402"/>
      <c r="BC14" s="404"/>
      <c r="BD14" s="404"/>
      <c r="BE14" s="403"/>
      <c r="BF14" s="402"/>
      <c r="BG14" s="404"/>
      <c r="BH14" s="404"/>
      <c r="BI14" s="403"/>
      <c r="BJ14" s="402"/>
      <c r="BK14" s="404"/>
      <c r="BL14" s="404"/>
      <c r="BM14" s="403"/>
      <c r="BN14" s="402"/>
      <c r="BO14" s="404"/>
      <c r="BP14" s="404"/>
      <c r="BQ14" s="403"/>
      <c r="BR14" s="402"/>
      <c r="BS14" s="403"/>
      <c r="BT14" s="402"/>
      <c r="BU14" s="403"/>
      <c r="BV14" s="403">
        <f t="shared" si="0"/>
        <v>0</v>
      </c>
    </row>
    <row r="15" spans="1:74" ht="11.25" customHeight="1">
      <c r="A15" s="228" t="s">
        <v>517</v>
      </c>
      <c r="B15" s="228"/>
      <c r="C15" s="226"/>
      <c r="D15" s="226"/>
      <c r="E15" s="226"/>
      <c r="F15" s="226"/>
      <c r="G15" s="400"/>
      <c r="H15" s="228"/>
      <c r="I15" s="226"/>
      <c r="J15" s="226"/>
      <c r="K15" s="226"/>
      <c r="L15" s="226"/>
      <c r="M15" s="400"/>
      <c r="N15" s="228"/>
      <c r="O15" s="226"/>
      <c r="P15" s="226"/>
      <c r="Q15" s="226"/>
      <c r="R15" s="226"/>
      <c r="S15" s="400"/>
      <c r="T15" s="228"/>
      <c r="U15" s="226"/>
      <c r="V15" s="226"/>
      <c r="W15" s="226"/>
      <c r="X15" s="226"/>
      <c r="Y15" s="400"/>
      <c r="Z15" s="228"/>
      <c r="AA15" s="226"/>
      <c r="AB15" s="226"/>
      <c r="AC15" s="226"/>
      <c r="AD15" s="226"/>
      <c r="AE15" s="400"/>
      <c r="AF15" s="228"/>
      <c r="AG15" s="226"/>
      <c r="AH15" s="226"/>
      <c r="AI15" s="226"/>
      <c r="AJ15" s="226"/>
      <c r="AK15" s="400"/>
      <c r="AL15" s="228"/>
      <c r="AM15" s="226"/>
      <c r="AN15" s="226"/>
      <c r="AO15" s="400"/>
      <c r="AP15" s="228"/>
      <c r="AQ15" s="226"/>
      <c r="AR15" s="226"/>
      <c r="AS15" s="400"/>
      <c r="AT15" s="228"/>
      <c r="AU15" s="226"/>
      <c r="AV15" s="226"/>
      <c r="AW15" s="400"/>
      <c r="AX15" s="228"/>
      <c r="AY15" s="226"/>
      <c r="AZ15" s="226"/>
      <c r="BA15" s="400"/>
      <c r="BB15" s="228"/>
      <c r="BC15" s="226"/>
      <c r="BD15" s="226"/>
      <c r="BE15" s="400"/>
      <c r="BF15" s="228"/>
      <c r="BG15" s="226"/>
      <c r="BH15" s="226"/>
      <c r="BI15" s="400"/>
      <c r="BJ15" s="228"/>
      <c r="BK15" s="226"/>
      <c r="BL15" s="226"/>
      <c r="BM15" s="400"/>
      <c r="BN15" s="228"/>
      <c r="BO15" s="226"/>
      <c r="BP15" s="226"/>
      <c r="BQ15" s="400"/>
      <c r="BR15" s="228"/>
      <c r="BS15" s="400"/>
      <c r="BT15" s="228"/>
      <c r="BU15" s="400"/>
      <c r="BV15" s="400">
        <f t="shared" si="0"/>
        <v>0</v>
      </c>
    </row>
    <row r="16" spans="1:74" ht="11.25" customHeight="1">
      <c r="A16" s="406" t="s">
        <v>519</v>
      </c>
      <c r="B16" s="406"/>
      <c r="C16" s="408"/>
      <c r="D16" s="408"/>
      <c r="E16" s="408"/>
      <c r="F16" s="408"/>
      <c r="G16" s="407">
        <f>SUM(B13:G15)</f>
        <v>0</v>
      </c>
      <c r="H16" s="406"/>
      <c r="I16" s="408"/>
      <c r="J16" s="408"/>
      <c r="K16" s="408"/>
      <c r="L16" s="408"/>
      <c r="M16" s="407">
        <f>SUM(H13:M15)</f>
        <v>0</v>
      </c>
      <c r="N16" s="406"/>
      <c r="O16" s="408"/>
      <c r="P16" s="408"/>
      <c r="Q16" s="408"/>
      <c r="R16" s="408"/>
      <c r="S16" s="407">
        <f>SUM(N13:S15)</f>
        <v>0</v>
      </c>
      <c r="T16" s="406"/>
      <c r="U16" s="408"/>
      <c r="V16" s="408"/>
      <c r="W16" s="408"/>
      <c r="X16" s="408"/>
      <c r="Y16" s="407">
        <f>SUM(T13:Y15)</f>
        <v>0</v>
      </c>
      <c r="Z16" s="406"/>
      <c r="AA16" s="408"/>
      <c r="AB16" s="408"/>
      <c r="AC16" s="408"/>
      <c r="AD16" s="408"/>
      <c r="AE16" s="407">
        <f>SUM(Z13:AE15)</f>
        <v>0</v>
      </c>
      <c r="AF16" s="406"/>
      <c r="AG16" s="408"/>
      <c r="AH16" s="408"/>
      <c r="AI16" s="408"/>
      <c r="AJ16" s="408"/>
      <c r="AK16" s="407">
        <f>SUM(AF13:AK15)</f>
        <v>0</v>
      </c>
      <c r="AL16" s="406"/>
      <c r="AM16" s="408"/>
      <c r="AN16" s="408"/>
      <c r="AO16" s="407">
        <f>SUM(AL13:AO15)</f>
        <v>0</v>
      </c>
      <c r="AP16" s="406"/>
      <c r="AQ16" s="408"/>
      <c r="AR16" s="408"/>
      <c r="AS16" s="407">
        <f>SUM(AP13:AS15)</f>
        <v>0</v>
      </c>
      <c r="AT16" s="406"/>
      <c r="AU16" s="408"/>
      <c r="AV16" s="408"/>
      <c r="AW16" s="407">
        <f>SUM(AT13:AW15)</f>
        <v>0</v>
      </c>
      <c r="AX16" s="406"/>
      <c r="AY16" s="408"/>
      <c r="AZ16" s="408"/>
      <c r="BA16" s="407">
        <f>SUM(AX13:BA15)</f>
        <v>0</v>
      </c>
      <c r="BB16" s="406"/>
      <c r="BC16" s="408"/>
      <c r="BD16" s="408"/>
      <c r="BE16" s="407">
        <f>SUM(BB13:BE15)</f>
        <v>0</v>
      </c>
      <c r="BF16" s="406"/>
      <c r="BG16" s="408"/>
      <c r="BH16" s="408"/>
      <c r="BI16" s="407">
        <f>SUM(BF13:BI15)</f>
        <v>0</v>
      </c>
      <c r="BJ16" s="406"/>
      <c r="BK16" s="408"/>
      <c r="BL16" s="408"/>
      <c r="BM16" s="407">
        <f>SUM(BJ13:BM15)</f>
        <v>0</v>
      </c>
      <c r="BN16" s="406"/>
      <c r="BO16" s="408"/>
      <c r="BP16" s="408"/>
      <c r="BQ16" s="407">
        <f>SUM(BN13:BQ15)</f>
        <v>0</v>
      </c>
      <c r="BR16" s="406"/>
      <c r="BS16" s="407">
        <f>SUM(BR13:BS15)</f>
        <v>0</v>
      </c>
      <c r="BT16" s="406"/>
      <c r="BU16" s="407">
        <f>SUM(BT13:BU15)</f>
        <v>0</v>
      </c>
      <c r="BV16" s="407">
        <f t="shared" si="0"/>
        <v>0</v>
      </c>
    </row>
    <row r="17" spans="1:74" ht="11.25" customHeight="1">
      <c r="A17" s="228" t="s">
        <v>442</v>
      </c>
      <c r="B17" s="228"/>
      <c r="C17" s="226"/>
      <c r="D17" s="226"/>
      <c r="E17" s="226"/>
      <c r="F17" s="226"/>
      <c r="G17" s="400"/>
      <c r="H17" s="228"/>
      <c r="I17" s="226"/>
      <c r="J17" s="226"/>
      <c r="K17" s="226"/>
      <c r="L17" s="226"/>
      <c r="M17" s="400"/>
      <c r="N17" s="228"/>
      <c r="O17" s="226"/>
      <c r="P17" s="226"/>
      <c r="Q17" s="226"/>
      <c r="R17" s="226"/>
      <c r="S17" s="400"/>
      <c r="T17" s="228"/>
      <c r="U17" s="226"/>
      <c r="V17" s="226"/>
      <c r="W17" s="226"/>
      <c r="X17" s="226"/>
      <c r="Y17" s="400"/>
      <c r="Z17" s="228"/>
      <c r="AA17" s="226"/>
      <c r="AB17" s="226"/>
      <c r="AC17" s="226"/>
      <c r="AD17" s="226"/>
      <c r="AE17" s="400"/>
      <c r="AF17" s="228"/>
      <c r="AG17" s="226"/>
      <c r="AH17" s="226"/>
      <c r="AI17" s="226"/>
      <c r="AJ17" s="226"/>
      <c r="AK17" s="400"/>
      <c r="AL17" s="228"/>
      <c r="AM17" s="226"/>
      <c r="AN17" s="226"/>
      <c r="AO17" s="400"/>
      <c r="AP17" s="228"/>
      <c r="AQ17" s="226"/>
      <c r="AR17" s="226"/>
      <c r="AS17" s="400"/>
      <c r="AT17" s="228"/>
      <c r="AU17" s="226"/>
      <c r="AV17" s="226"/>
      <c r="AW17" s="400"/>
      <c r="AX17" s="228"/>
      <c r="AY17" s="226"/>
      <c r="AZ17" s="226"/>
      <c r="BA17" s="400"/>
      <c r="BB17" s="228"/>
      <c r="BC17" s="226"/>
      <c r="BD17" s="226"/>
      <c r="BE17" s="400"/>
      <c r="BF17" s="228"/>
      <c r="BG17" s="226"/>
      <c r="BH17" s="226"/>
      <c r="BI17" s="400"/>
      <c r="BJ17" s="228"/>
      <c r="BK17" s="226"/>
      <c r="BL17" s="226"/>
      <c r="BM17" s="400"/>
      <c r="BN17" s="228"/>
      <c r="BO17" s="226"/>
      <c r="BP17" s="226"/>
      <c r="BQ17" s="400"/>
      <c r="BR17" s="228"/>
      <c r="BS17" s="400"/>
      <c r="BT17" s="228"/>
      <c r="BU17" s="400"/>
      <c r="BV17" s="400">
        <f t="shared" si="0"/>
        <v>0</v>
      </c>
    </row>
    <row r="18" spans="1:74" ht="11.25" customHeight="1">
      <c r="A18" s="401" t="s">
        <v>516</v>
      </c>
      <c r="B18" s="402"/>
      <c r="C18" s="404"/>
      <c r="D18" s="404"/>
      <c r="E18" s="404"/>
      <c r="F18" s="404"/>
      <c r="G18" s="403"/>
      <c r="H18" s="402"/>
      <c r="I18" s="404"/>
      <c r="J18" s="404"/>
      <c r="K18" s="404"/>
      <c r="L18" s="404"/>
      <c r="M18" s="403"/>
      <c r="N18" s="402"/>
      <c r="O18" s="404"/>
      <c r="P18" s="404"/>
      <c r="Q18" s="404"/>
      <c r="R18" s="404"/>
      <c r="S18" s="403"/>
      <c r="T18" s="402"/>
      <c r="U18" s="404"/>
      <c r="V18" s="404"/>
      <c r="W18" s="404"/>
      <c r="X18" s="404"/>
      <c r="Y18" s="403"/>
      <c r="Z18" s="402"/>
      <c r="AA18" s="404"/>
      <c r="AB18" s="404"/>
      <c r="AC18" s="404"/>
      <c r="AD18" s="404"/>
      <c r="AE18" s="403"/>
      <c r="AF18" s="402"/>
      <c r="AG18" s="404"/>
      <c r="AH18" s="404"/>
      <c r="AI18" s="404"/>
      <c r="AJ18" s="404"/>
      <c r="AK18" s="403"/>
      <c r="AL18" s="402"/>
      <c r="AM18" s="404"/>
      <c r="AN18" s="404"/>
      <c r="AO18" s="403"/>
      <c r="AP18" s="402"/>
      <c r="AQ18" s="404"/>
      <c r="AR18" s="404"/>
      <c r="AS18" s="403"/>
      <c r="AT18" s="402"/>
      <c r="AU18" s="404"/>
      <c r="AV18" s="404"/>
      <c r="AW18" s="403"/>
      <c r="AX18" s="402"/>
      <c r="AY18" s="404"/>
      <c r="AZ18" s="404"/>
      <c r="BA18" s="403"/>
      <c r="BB18" s="402"/>
      <c r="BC18" s="404"/>
      <c r="BD18" s="404"/>
      <c r="BE18" s="403"/>
      <c r="BF18" s="402"/>
      <c r="BG18" s="404"/>
      <c r="BH18" s="404"/>
      <c r="BI18" s="403"/>
      <c r="BJ18" s="402"/>
      <c r="BK18" s="404"/>
      <c r="BL18" s="404"/>
      <c r="BM18" s="403"/>
      <c r="BN18" s="402"/>
      <c r="BO18" s="404"/>
      <c r="BP18" s="404"/>
      <c r="BQ18" s="403"/>
      <c r="BR18" s="402"/>
      <c r="BS18" s="403"/>
      <c r="BT18" s="402"/>
      <c r="BU18" s="403"/>
      <c r="BV18" s="403">
        <f t="shared" si="0"/>
        <v>0</v>
      </c>
    </row>
    <row r="19" spans="1:74" ht="11.25" customHeight="1">
      <c r="A19" s="228" t="s">
        <v>517</v>
      </c>
      <c r="B19" s="228"/>
      <c r="C19" s="226"/>
      <c r="D19" s="226"/>
      <c r="E19" s="226"/>
      <c r="F19" s="226"/>
      <c r="G19" s="400"/>
      <c r="H19" s="228"/>
      <c r="I19" s="226"/>
      <c r="J19" s="226"/>
      <c r="K19" s="226"/>
      <c r="L19" s="226"/>
      <c r="M19" s="400"/>
      <c r="N19" s="228"/>
      <c r="O19" s="226"/>
      <c r="P19" s="226"/>
      <c r="Q19" s="226"/>
      <c r="R19" s="226"/>
      <c r="S19" s="400"/>
      <c r="T19" s="228"/>
      <c r="U19" s="226"/>
      <c r="V19" s="226"/>
      <c r="W19" s="226"/>
      <c r="X19" s="226"/>
      <c r="Y19" s="400"/>
      <c r="Z19" s="228"/>
      <c r="AA19" s="226"/>
      <c r="AB19" s="226"/>
      <c r="AC19" s="226"/>
      <c r="AD19" s="226"/>
      <c r="AE19" s="400"/>
      <c r="AF19" s="228"/>
      <c r="AG19" s="226"/>
      <c r="AH19" s="226"/>
      <c r="AI19" s="226"/>
      <c r="AJ19" s="226"/>
      <c r="AK19" s="400"/>
      <c r="AL19" s="228"/>
      <c r="AM19" s="226"/>
      <c r="AN19" s="226"/>
      <c r="AO19" s="400"/>
      <c r="AP19" s="228"/>
      <c r="AQ19" s="226"/>
      <c r="AR19" s="226"/>
      <c r="AS19" s="400"/>
      <c r="AT19" s="228"/>
      <c r="AU19" s="226"/>
      <c r="AV19" s="226"/>
      <c r="AW19" s="400"/>
      <c r="AX19" s="228"/>
      <c r="AY19" s="226"/>
      <c r="AZ19" s="226"/>
      <c r="BA19" s="400"/>
      <c r="BB19" s="228"/>
      <c r="BC19" s="226"/>
      <c r="BD19" s="226"/>
      <c r="BE19" s="400"/>
      <c r="BF19" s="228"/>
      <c r="BG19" s="226"/>
      <c r="BH19" s="226"/>
      <c r="BI19" s="400"/>
      <c r="BJ19" s="228"/>
      <c r="BK19" s="226"/>
      <c r="BL19" s="226"/>
      <c r="BM19" s="400"/>
      <c r="BN19" s="228"/>
      <c r="BO19" s="226"/>
      <c r="BP19" s="226"/>
      <c r="BQ19" s="400"/>
      <c r="BR19" s="228"/>
      <c r="BS19" s="400"/>
      <c r="BT19" s="228"/>
      <c r="BU19" s="400"/>
      <c r="BV19" s="400">
        <f t="shared" si="0"/>
        <v>0</v>
      </c>
    </row>
    <row r="20" spans="1:74" ht="11.25" customHeight="1">
      <c r="A20" s="406" t="s">
        <v>520</v>
      </c>
      <c r="B20" s="406"/>
      <c r="C20" s="408"/>
      <c r="D20" s="408"/>
      <c r="E20" s="408"/>
      <c r="F20" s="408"/>
      <c r="G20" s="407">
        <f>SUM(B17:G19)</f>
        <v>0</v>
      </c>
      <c r="H20" s="406"/>
      <c r="I20" s="408"/>
      <c r="J20" s="408"/>
      <c r="K20" s="408"/>
      <c r="L20" s="408"/>
      <c r="M20" s="407">
        <f>SUM(H17:M19)</f>
        <v>0</v>
      </c>
      <c r="N20" s="406"/>
      <c r="O20" s="408"/>
      <c r="P20" s="408"/>
      <c r="Q20" s="408"/>
      <c r="R20" s="408"/>
      <c r="S20" s="407">
        <f>SUM(N17:S19)</f>
        <v>0</v>
      </c>
      <c r="T20" s="406"/>
      <c r="U20" s="408"/>
      <c r="V20" s="408"/>
      <c r="W20" s="408"/>
      <c r="X20" s="408"/>
      <c r="Y20" s="407">
        <f>SUM(T17:Y19)</f>
        <v>0</v>
      </c>
      <c r="Z20" s="406"/>
      <c r="AA20" s="408"/>
      <c r="AB20" s="408"/>
      <c r="AC20" s="408"/>
      <c r="AD20" s="408"/>
      <c r="AE20" s="407">
        <f>SUM(Z17:AE19)</f>
        <v>0</v>
      </c>
      <c r="AF20" s="406"/>
      <c r="AG20" s="408"/>
      <c r="AH20" s="408"/>
      <c r="AI20" s="408"/>
      <c r="AJ20" s="408"/>
      <c r="AK20" s="407">
        <f>SUM(AF17:AK19)</f>
        <v>0</v>
      </c>
      <c r="AL20" s="406"/>
      <c r="AM20" s="408"/>
      <c r="AN20" s="408"/>
      <c r="AO20" s="407">
        <f>SUM(AL17:AO19)</f>
        <v>0</v>
      </c>
      <c r="AP20" s="406"/>
      <c r="AQ20" s="408"/>
      <c r="AR20" s="408"/>
      <c r="AS20" s="407">
        <f>SUM(AP17:AS19)</f>
        <v>0</v>
      </c>
      <c r="AT20" s="406"/>
      <c r="AU20" s="408"/>
      <c r="AV20" s="408"/>
      <c r="AW20" s="407">
        <f>SUM(AT17:AW19)</f>
        <v>0</v>
      </c>
      <c r="AX20" s="406"/>
      <c r="AY20" s="408"/>
      <c r="AZ20" s="408"/>
      <c r="BA20" s="407">
        <f>SUM(AX17:BA19)</f>
        <v>0</v>
      </c>
      <c r="BB20" s="406"/>
      <c r="BC20" s="408"/>
      <c r="BD20" s="408"/>
      <c r="BE20" s="407">
        <f>SUM(BB17:BE19)</f>
        <v>0</v>
      </c>
      <c r="BF20" s="406"/>
      <c r="BG20" s="408"/>
      <c r="BH20" s="408"/>
      <c r="BI20" s="407">
        <f>SUM(BF17:BI19)</f>
        <v>0</v>
      </c>
      <c r="BJ20" s="406"/>
      <c r="BK20" s="408"/>
      <c r="BL20" s="408"/>
      <c r="BM20" s="407">
        <f>SUM(BJ17:BM19)</f>
        <v>0</v>
      </c>
      <c r="BN20" s="406"/>
      <c r="BO20" s="408"/>
      <c r="BP20" s="408"/>
      <c r="BQ20" s="407">
        <f>SUM(BN17:BQ19)</f>
        <v>0</v>
      </c>
      <c r="BR20" s="406"/>
      <c r="BS20" s="407">
        <f>SUM(BR17:BS19)</f>
        <v>0</v>
      </c>
      <c r="BT20" s="406"/>
      <c r="BU20" s="407">
        <f>SUM(BT17:BU19)</f>
        <v>0</v>
      </c>
      <c r="BV20" s="407">
        <f t="shared" si="0"/>
        <v>0</v>
      </c>
    </row>
    <row r="21" spans="1:74" ht="11.25" customHeight="1">
      <c r="A21" s="406" t="s">
        <v>183</v>
      </c>
      <c r="B21" s="406"/>
      <c r="C21" s="408"/>
      <c r="D21" s="408"/>
      <c r="E21" s="408"/>
      <c r="F21" s="408"/>
      <c r="G21" s="407">
        <f>SUM(G12,G16,G20)</f>
        <v>0</v>
      </c>
      <c r="H21" s="406"/>
      <c r="I21" s="408"/>
      <c r="J21" s="408"/>
      <c r="K21" s="408"/>
      <c r="L21" s="408"/>
      <c r="M21" s="407">
        <f>SUM(M12,M16,M20)</f>
        <v>0</v>
      </c>
      <c r="N21" s="406"/>
      <c r="O21" s="408"/>
      <c r="P21" s="408"/>
      <c r="Q21" s="408"/>
      <c r="R21" s="408"/>
      <c r="S21" s="407">
        <f>SUM(S12,S16,S20)</f>
        <v>0</v>
      </c>
      <c r="T21" s="406"/>
      <c r="U21" s="408"/>
      <c r="V21" s="408"/>
      <c r="W21" s="408"/>
      <c r="X21" s="408"/>
      <c r="Y21" s="407">
        <f>SUM(Y12,Y16,Y20)</f>
        <v>0</v>
      </c>
      <c r="Z21" s="406"/>
      <c r="AA21" s="408"/>
      <c r="AB21" s="408"/>
      <c r="AC21" s="408"/>
      <c r="AD21" s="408"/>
      <c r="AE21" s="407">
        <f>SUM(AE12,AE16,AE20)</f>
        <v>0</v>
      </c>
      <c r="AF21" s="406"/>
      <c r="AG21" s="408"/>
      <c r="AH21" s="408"/>
      <c r="AI21" s="408"/>
      <c r="AJ21" s="408"/>
      <c r="AK21" s="407">
        <f>SUM(AK12,AK16,AK20)</f>
        <v>0</v>
      </c>
      <c r="AL21" s="406"/>
      <c r="AM21" s="408"/>
      <c r="AN21" s="408"/>
      <c r="AO21" s="407">
        <f>SUM(AO12,AO16,AO20)</f>
        <v>0</v>
      </c>
      <c r="AP21" s="406"/>
      <c r="AQ21" s="408"/>
      <c r="AR21" s="408"/>
      <c r="AS21" s="407">
        <f>SUM(AS12,AS16,AS20)</f>
        <v>0</v>
      </c>
      <c r="AT21" s="406"/>
      <c r="AU21" s="408"/>
      <c r="AV21" s="408"/>
      <c r="AW21" s="407">
        <f>SUM(AW12,AW16,AW20)</f>
        <v>0</v>
      </c>
      <c r="AX21" s="406"/>
      <c r="AY21" s="408"/>
      <c r="AZ21" s="408"/>
      <c r="BA21" s="407">
        <f>SUM(BA12,BA16,BA20)</f>
        <v>0</v>
      </c>
      <c r="BB21" s="406"/>
      <c r="BC21" s="408"/>
      <c r="BD21" s="408"/>
      <c r="BE21" s="407">
        <f>SUM(BE12,BE16,BE20)</f>
        <v>0</v>
      </c>
      <c r="BF21" s="406"/>
      <c r="BG21" s="408"/>
      <c r="BH21" s="408"/>
      <c r="BI21" s="407">
        <f>SUM(BI12,BI16,BI20)</f>
        <v>0</v>
      </c>
      <c r="BJ21" s="406"/>
      <c r="BK21" s="408"/>
      <c r="BL21" s="408"/>
      <c r="BM21" s="407">
        <f>SUM(BM12,BM16,BM20)</f>
        <v>0</v>
      </c>
      <c r="BN21" s="406"/>
      <c r="BO21" s="408"/>
      <c r="BP21" s="408"/>
      <c r="BQ21" s="407">
        <f>SUM(BQ12,BQ16,BQ20)</f>
        <v>0</v>
      </c>
      <c r="BR21" s="406"/>
      <c r="BS21" s="407">
        <f>SUM(BS12,BS16,BS20)</f>
        <v>0</v>
      </c>
      <c r="BT21" s="406"/>
      <c r="BU21" s="407">
        <f>SUM(BU12,BU16,BU20)</f>
        <v>0</v>
      </c>
      <c r="BV21" s="407">
        <f t="shared" si="0"/>
        <v>0</v>
      </c>
    </row>
    <row r="22" spans="1:74" ht="11.25" customHeight="1">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9" t="e">
        <f>COUNTIF(#REF!,"&lt;0")</f>
        <v>#REF!</v>
      </c>
      <c r="BV22" s="229" t="e">
        <f>COUNTIF(#REF!,"&gt;0")</f>
        <v>#REF!</v>
      </c>
    </row>
    <row r="23" spans="1:74" ht="11.25" customHeight="1">
      <c r="A23" s="226"/>
      <c r="B23" s="226"/>
      <c r="C23" s="226"/>
      <c r="D23" s="226"/>
      <c r="E23" s="226"/>
      <c r="F23" s="226"/>
      <c r="G23" s="226"/>
      <c r="H23" s="226"/>
      <c r="I23" s="226"/>
      <c r="J23" s="226"/>
      <c r="K23" s="226"/>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row>
    <row r="24" spans="1:74" ht="11.25" customHeight="1">
      <c r="A24" s="226"/>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row>
    <row r="25" spans="1:74" ht="11.25" customHeight="1">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226"/>
    </row>
    <row r="26" spans="1:74" ht="11.25" customHeight="1">
      <c r="A26" s="226"/>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row>
    <row r="27" spans="1:74" ht="11.25" customHeight="1">
      <c r="A27" s="226"/>
      <c r="B27" s="226"/>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row>
    <row r="28" spans="1:74" ht="11.25" customHeigh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row>
    <row r="29" spans="1:74" ht="11.25" customHeight="1">
      <c r="A29" s="22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row>
    <row r="30" spans="1:74" ht="11.25" customHeight="1">
      <c r="A30" s="226"/>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row>
    <row r="31" spans="1:74" ht="11.25" customHeight="1">
      <c r="A31" s="226"/>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row>
    <row r="32" spans="1:74" ht="11.25" customHeight="1">
      <c r="A32" s="226"/>
      <c r="B32" s="226"/>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row>
    <row r="33" spans="1:74" ht="11.25" customHeight="1">
      <c r="A33" s="226"/>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row>
    <row r="34" spans="1:74" ht="11.25" customHeight="1">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row>
    <row r="35" spans="1:74" ht="11.25" customHeight="1">
      <c r="A35" s="226"/>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row>
    <row r="36" spans="1:74" ht="11.25" customHeight="1">
      <c r="A36" s="226"/>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row>
    <row r="37" spans="1:74" ht="11.25" customHeight="1">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c r="BT37" s="226"/>
      <c r="BU37" s="226"/>
      <c r="BV37" s="226"/>
    </row>
    <row r="38" spans="1:74" ht="11.2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c r="BV38" s="226"/>
    </row>
    <row r="39" spans="1:74" ht="11.25" customHeight="1">
      <c r="A39" s="226"/>
      <c r="B39" s="226"/>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6"/>
      <c r="BK39" s="226"/>
      <c r="BL39" s="226"/>
      <c r="BM39" s="226"/>
      <c r="BN39" s="226"/>
      <c r="BO39" s="226"/>
      <c r="BP39" s="226"/>
      <c r="BQ39" s="226"/>
      <c r="BR39" s="226"/>
      <c r="BS39" s="226"/>
      <c r="BT39" s="226"/>
      <c r="BU39" s="226"/>
      <c r="BV39" s="226"/>
    </row>
    <row r="40" spans="1:74" ht="11.2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row>
    <row r="41" spans="1:74" ht="11.25" customHeight="1">
      <c r="A41" s="226"/>
      <c r="B41" s="226"/>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c r="BQ41" s="226"/>
      <c r="BR41" s="226"/>
      <c r="BS41" s="226"/>
      <c r="BT41" s="226"/>
      <c r="BU41" s="226"/>
      <c r="BV41" s="226"/>
    </row>
    <row r="42" spans="1:74" ht="11.2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c r="BV42" s="226"/>
    </row>
    <row r="43" spans="1:74" ht="11.25" customHeight="1">
      <c r="A43" s="226"/>
      <c r="B43" s="226"/>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c r="BP43" s="226"/>
      <c r="BQ43" s="226"/>
      <c r="BR43" s="226"/>
      <c r="BS43" s="226"/>
      <c r="BT43" s="226"/>
      <c r="BU43" s="226"/>
      <c r="BV43" s="226"/>
    </row>
    <row r="44" spans="1:74" ht="11.2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c r="BV44" s="226"/>
    </row>
    <row r="45" spans="1:74" ht="11.25" customHeight="1">
      <c r="A45" s="226"/>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c r="BS45" s="226"/>
      <c r="BT45" s="226"/>
      <c r="BU45" s="226"/>
      <c r="BV45" s="226"/>
    </row>
    <row r="46" spans="1:74" ht="11.25" customHeight="1">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26"/>
      <c r="BP46" s="226"/>
      <c r="BQ46" s="226"/>
      <c r="BR46" s="226"/>
      <c r="BS46" s="226"/>
      <c r="BT46" s="226"/>
      <c r="BU46" s="226"/>
      <c r="BV46" s="226"/>
    </row>
    <row r="47" spans="1:74" ht="11.25" customHeight="1">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c r="BP47" s="226"/>
      <c r="BQ47" s="226"/>
      <c r="BR47" s="226"/>
      <c r="BS47" s="226"/>
      <c r="BT47" s="226"/>
      <c r="BU47" s="226"/>
      <c r="BV47" s="226"/>
    </row>
    <row r="48" spans="1:74" ht="11.25" customHeight="1">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c r="BQ48" s="226"/>
      <c r="BR48" s="226"/>
      <c r="BS48" s="226"/>
      <c r="BT48" s="226"/>
      <c r="BU48" s="226"/>
      <c r="BV48" s="226"/>
    </row>
    <row r="49" spans="1:74" ht="11.2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c r="BT49" s="226"/>
      <c r="BU49" s="226"/>
      <c r="BV49" s="226"/>
    </row>
    <row r="50" spans="1:74" ht="11.25" customHeight="1">
      <c r="A50" s="226"/>
      <c r="B50" s="226"/>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226"/>
      <c r="BK50" s="226"/>
      <c r="BL50" s="226"/>
      <c r="BM50" s="226"/>
      <c r="BN50" s="226"/>
      <c r="BO50" s="226"/>
      <c r="BP50" s="226"/>
      <c r="BQ50" s="226"/>
      <c r="BR50" s="226"/>
      <c r="BS50" s="226"/>
      <c r="BT50" s="226"/>
      <c r="BU50" s="226"/>
      <c r="BV50" s="226"/>
    </row>
    <row r="51" spans="1:74" ht="11.25" customHeight="1">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N51" s="226"/>
      <c r="BO51" s="226"/>
      <c r="BP51" s="226"/>
      <c r="BQ51" s="226"/>
      <c r="BR51" s="226"/>
      <c r="BS51" s="226"/>
      <c r="BT51" s="226"/>
      <c r="BU51" s="226"/>
      <c r="BV51" s="226"/>
    </row>
    <row r="52" spans="1:74" ht="11.25" customHeight="1">
      <c r="A52" s="226"/>
      <c r="B52" s="226"/>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c r="BS52" s="226"/>
      <c r="BT52" s="226"/>
      <c r="BU52" s="226"/>
      <c r="BV52" s="226"/>
    </row>
    <row r="53" spans="1:74" ht="11.25" customHeight="1">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c r="BU53" s="226"/>
      <c r="BV53" s="226"/>
    </row>
    <row r="54" spans="1:74" ht="11.25" customHeight="1">
      <c r="A54" s="226"/>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c r="BV54" s="226"/>
    </row>
    <row r="55" spans="1:74" ht="11.25" customHeight="1">
      <c r="A55" s="226"/>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c r="BE55" s="226"/>
      <c r="BF55" s="226"/>
      <c r="BG55" s="226"/>
      <c r="BH55" s="226"/>
      <c r="BI55" s="226"/>
      <c r="BJ55" s="226"/>
      <c r="BK55" s="226"/>
      <c r="BL55" s="226"/>
      <c r="BM55" s="226"/>
      <c r="BN55" s="226"/>
      <c r="BO55" s="226"/>
      <c r="BP55" s="226"/>
      <c r="BQ55" s="226"/>
      <c r="BR55" s="226"/>
      <c r="BS55" s="226"/>
      <c r="BT55" s="226"/>
      <c r="BU55" s="226"/>
      <c r="BV55" s="226"/>
    </row>
    <row r="56" spans="1:74" ht="11.25" customHeight="1">
      <c r="A56" s="226"/>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226"/>
      <c r="BL56" s="226"/>
      <c r="BM56" s="226"/>
      <c r="BN56" s="226"/>
      <c r="BO56" s="226"/>
      <c r="BP56" s="226"/>
      <c r="BQ56" s="226"/>
      <c r="BR56" s="226"/>
      <c r="BS56" s="226"/>
      <c r="BT56" s="226"/>
      <c r="BU56" s="226"/>
      <c r="BV56" s="226"/>
    </row>
    <row r="57" spans="1:74" ht="11.25" customHeight="1">
      <c r="A57" s="226"/>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AX57" s="226"/>
      <c r="AY57" s="226"/>
      <c r="AZ57" s="226"/>
      <c r="BA57" s="226"/>
      <c r="BB57" s="226"/>
      <c r="BC57" s="226"/>
      <c r="BD57" s="226"/>
      <c r="BE57" s="226"/>
      <c r="BF57" s="226"/>
      <c r="BG57" s="226"/>
      <c r="BH57" s="226"/>
      <c r="BI57" s="226"/>
      <c r="BJ57" s="226"/>
      <c r="BK57" s="226"/>
      <c r="BL57" s="226"/>
      <c r="BM57" s="226"/>
      <c r="BN57" s="226"/>
      <c r="BO57" s="226"/>
      <c r="BP57" s="226"/>
      <c r="BQ57" s="226"/>
      <c r="BR57" s="226"/>
      <c r="BS57" s="226"/>
      <c r="BT57" s="226"/>
      <c r="BU57" s="226"/>
      <c r="BV57" s="226"/>
    </row>
    <row r="58" spans="1:74" ht="11.25" customHeight="1">
      <c r="A58" s="226"/>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c r="BS58" s="226"/>
      <c r="BT58" s="226"/>
      <c r="BU58" s="226"/>
      <c r="BV58" s="226"/>
    </row>
    <row r="59" spans="1:74" ht="11.25" customHeight="1">
      <c r="A59" s="226"/>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AZ59" s="226"/>
      <c r="BA59" s="226"/>
      <c r="BB59" s="226"/>
      <c r="BC59" s="226"/>
      <c r="BD59" s="226"/>
      <c r="BE59" s="226"/>
      <c r="BF59" s="226"/>
      <c r="BG59" s="226"/>
      <c r="BH59" s="226"/>
      <c r="BI59" s="226"/>
      <c r="BJ59" s="226"/>
      <c r="BK59" s="226"/>
      <c r="BL59" s="226"/>
      <c r="BM59" s="226"/>
      <c r="BN59" s="226"/>
      <c r="BO59" s="226"/>
      <c r="BP59" s="226"/>
      <c r="BQ59" s="226"/>
      <c r="BR59" s="226"/>
      <c r="BS59" s="226"/>
      <c r="BT59" s="226"/>
      <c r="BU59" s="226"/>
      <c r="BV59" s="226"/>
    </row>
    <row r="60" spans="1:74" ht="11.25" customHeight="1">
      <c r="A60" s="226"/>
      <c r="B60" s="226"/>
      <c r="C60" s="226"/>
      <c r="D60" s="226"/>
      <c r="E60" s="226"/>
      <c r="F60" s="226"/>
      <c r="G60" s="226"/>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c r="BT60" s="226"/>
      <c r="BU60" s="226"/>
      <c r="BV60" s="226"/>
    </row>
    <row r="61" spans="1:74" ht="11.25" customHeight="1">
      <c r="A61" s="226"/>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AZ61" s="226"/>
      <c r="BA61" s="226"/>
      <c r="BB61" s="226"/>
      <c r="BC61" s="226"/>
      <c r="BD61" s="226"/>
      <c r="BE61" s="226"/>
      <c r="BF61" s="226"/>
      <c r="BG61" s="226"/>
      <c r="BH61" s="226"/>
      <c r="BI61" s="226"/>
      <c r="BJ61" s="226"/>
      <c r="BK61" s="226"/>
      <c r="BL61" s="226"/>
      <c r="BM61" s="226"/>
      <c r="BN61" s="226"/>
      <c r="BO61" s="226"/>
      <c r="BP61" s="226"/>
      <c r="BQ61" s="226"/>
      <c r="BR61" s="226"/>
      <c r="BS61" s="226"/>
      <c r="BT61" s="226"/>
      <c r="BU61" s="226"/>
      <c r="BV61" s="226"/>
    </row>
    <row r="62" spans="1:74" ht="11.25" customHeight="1">
      <c r="A62" s="226"/>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226"/>
      <c r="BE62" s="226"/>
      <c r="BF62" s="226"/>
      <c r="BG62" s="226"/>
      <c r="BH62" s="226"/>
      <c r="BI62" s="226"/>
      <c r="BJ62" s="226"/>
      <c r="BK62" s="226"/>
      <c r="BL62" s="226"/>
      <c r="BM62" s="226"/>
      <c r="BN62" s="226"/>
      <c r="BO62" s="226"/>
      <c r="BP62" s="226"/>
      <c r="BQ62" s="226"/>
      <c r="BR62" s="226"/>
      <c r="BS62" s="226"/>
      <c r="BT62" s="226"/>
      <c r="BU62" s="226"/>
      <c r="BV62" s="226"/>
    </row>
    <row r="63" spans="1:74" ht="11.25" customHeight="1">
      <c r="A63" s="226"/>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226"/>
      <c r="BE63" s="226"/>
      <c r="BF63" s="226"/>
      <c r="BG63" s="226"/>
      <c r="BH63" s="226"/>
      <c r="BI63" s="226"/>
      <c r="BJ63" s="226"/>
      <c r="BK63" s="226"/>
      <c r="BL63" s="226"/>
      <c r="BM63" s="226"/>
      <c r="BN63" s="226"/>
      <c r="BO63" s="226"/>
      <c r="BP63" s="226"/>
      <c r="BQ63" s="226"/>
      <c r="BR63" s="226"/>
      <c r="BS63" s="226"/>
      <c r="BT63" s="226"/>
      <c r="BU63" s="226"/>
      <c r="BV63" s="226"/>
    </row>
    <row r="64" spans="1:74" ht="11.25" customHeight="1">
      <c r="A64" s="226"/>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D64" s="226"/>
      <c r="BE64" s="226"/>
      <c r="BF64" s="226"/>
      <c r="BG64" s="226"/>
      <c r="BH64" s="226"/>
      <c r="BI64" s="226"/>
      <c r="BJ64" s="226"/>
      <c r="BK64" s="226"/>
      <c r="BL64" s="226"/>
      <c r="BM64" s="226"/>
      <c r="BN64" s="226"/>
      <c r="BO64" s="226"/>
      <c r="BP64" s="226"/>
      <c r="BQ64" s="226"/>
      <c r="BR64" s="226"/>
      <c r="BS64" s="226"/>
      <c r="BT64" s="226"/>
      <c r="BU64" s="226"/>
      <c r="BV64" s="226"/>
    </row>
    <row r="65" spans="1:74" ht="11.2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226"/>
      <c r="BI65" s="226"/>
      <c r="BJ65" s="226"/>
      <c r="BK65" s="226"/>
      <c r="BL65" s="226"/>
      <c r="BM65" s="226"/>
      <c r="BN65" s="226"/>
      <c r="BO65" s="226"/>
      <c r="BP65" s="226"/>
      <c r="BQ65" s="226"/>
      <c r="BR65" s="226"/>
      <c r="BS65" s="226"/>
      <c r="BT65" s="226"/>
      <c r="BU65" s="226"/>
      <c r="BV65" s="226"/>
    </row>
    <row r="66" spans="1:74" ht="11.25" customHeight="1">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c r="BM66" s="226"/>
      <c r="BN66" s="226"/>
      <c r="BO66" s="226"/>
      <c r="BP66" s="226"/>
      <c r="BQ66" s="226"/>
      <c r="BR66" s="226"/>
      <c r="BS66" s="226"/>
      <c r="BT66" s="226"/>
      <c r="BU66" s="226"/>
      <c r="BV66" s="226"/>
    </row>
    <row r="67" spans="1:74" ht="11.25" customHeight="1">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6"/>
      <c r="BC67" s="226"/>
      <c r="BD67" s="226"/>
      <c r="BE67" s="226"/>
      <c r="BF67" s="226"/>
      <c r="BG67" s="226"/>
      <c r="BH67" s="226"/>
      <c r="BI67" s="226"/>
      <c r="BJ67" s="226"/>
      <c r="BK67" s="226"/>
      <c r="BL67" s="226"/>
      <c r="BM67" s="226"/>
      <c r="BN67" s="226"/>
      <c r="BO67" s="226"/>
      <c r="BP67" s="226"/>
      <c r="BQ67" s="226"/>
      <c r="BR67" s="226"/>
      <c r="BS67" s="226"/>
      <c r="BT67" s="226"/>
      <c r="BU67" s="226"/>
      <c r="BV67" s="226"/>
    </row>
    <row r="68" spans="1:74" ht="11.25" customHeight="1">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c r="BK68" s="226"/>
      <c r="BL68" s="226"/>
      <c r="BM68" s="226"/>
      <c r="BN68" s="226"/>
      <c r="BO68" s="226"/>
      <c r="BP68" s="226"/>
      <c r="BQ68" s="226"/>
      <c r="BR68" s="226"/>
      <c r="BS68" s="226"/>
      <c r="BT68" s="226"/>
      <c r="BU68" s="226"/>
      <c r="BV68" s="226"/>
    </row>
    <row r="69" spans="1:74" ht="11.25" customHeight="1">
      <c r="A69" s="226"/>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c r="AX69" s="226"/>
      <c r="AY69" s="226"/>
      <c r="AZ69" s="226"/>
      <c r="BA69" s="226"/>
      <c r="BB69" s="226"/>
      <c r="BC69" s="226"/>
      <c r="BD69" s="226"/>
      <c r="BE69" s="226"/>
      <c r="BF69" s="226"/>
      <c r="BG69" s="226"/>
      <c r="BH69" s="226"/>
      <c r="BI69" s="226"/>
      <c r="BJ69" s="226"/>
      <c r="BK69" s="226"/>
      <c r="BL69" s="226"/>
      <c r="BM69" s="226"/>
      <c r="BN69" s="226"/>
      <c r="BO69" s="226"/>
      <c r="BP69" s="226"/>
      <c r="BQ69" s="226"/>
      <c r="BR69" s="226"/>
      <c r="BS69" s="226"/>
      <c r="BT69" s="226"/>
      <c r="BU69" s="226"/>
      <c r="BV69" s="226"/>
    </row>
    <row r="70" spans="1:74" ht="11.25" customHeight="1">
      <c r="A70" s="226"/>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c r="AA70" s="226"/>
      <c r="AB70" s="226"/>
      <c r="AC70" s="226"/>
      <c r="AD70" s="226"/>
      <c r="AE70" s="226"/>
      <c r="AF70" s="226"/>
      <c r="AG70" s="226"/>
      <c r="AH70" s="226"/>
      <c r="AI70" s="226"/>
      <c r="AJ70" s="226"/>
      <c r="AK70" s="226"/>
      <c r="AL70" s="226"/>
      <c r="AM70" s="226"/>
      <c r="AN70" s="226"/>
      <c r="AO70" s="226"/>
      <c r="AP70" s="226"/>
      <c r="AQ70" s="226"/>
      <c r="AR70" s="226"/>
      <c r="AS70" s="226"/>
      <c r="AT70" s="226"/>
      <c r="AU70" s="226"/>
      <c r="AV70" s="226"/>
      <c r="AW70" s="226"/>
      <c r="AX70" s="226"/>
      <c r="AY70" s="226"/>
      <c r="AZ70" s="226"/>
      <c r="BA70" s="226"/>
      <c r="BB70" s="226"/>
      <c r="BC70" s="226"/>
      <c r="BD70" s="226"/>
      <c r="BE70" s="226"/>
      <c r="BF70" s="226"/>
      <c r="BG70" s="226"/>
      <c r="BH70" s="226"/>
      <c r="BI70" s="226"/>
      <c r="BJ70" s="226"/>
      <c r="BK70" s="226"/>
      <c r="BL70" s="226"/>
      <c r="BM70" s="226"/>
      <c r="BN70" s="226"/>
      <c r="BO70" s="226"/>
      <c r="BP70" s="226"/>
      <c r="BQ70" s="226"/>
      <c r="BR70" s="226"/>
      <c r="BS70" s="226"/>
      <c r="BT70" s="226"/>
      <c r="BU70" s="226"/>
      <c r="BV70" s="226"/>
    </row>
    <row r="71" spans="1:74" ht="11.25" customHeight="1">
      <c r="A71" s="226"/>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c r="AA71" s="226"/>
      <c r="AB71" s="226"/>
      <c r="AC71" s="226"/>
      <c r="AD71" s="226"/>
      <c r="AE71" s="226"/>
      <c r="AF71" s="226"/>
      <c r="AG71" s="226"/>
      <c r="AH71" s="226"/>
      <c r="AI71" s="226"/>
      <c r="AJ71" s="226"/>
      <c r="AK71" s="226"/>
      <c r="AL71" s="226"/>
      <c r="AM71" s="226"/>
      <c r="AN71" s="226"/>
      <c r="AO71" s="226"/>
      <c r="AP71" s="226"/>
      <c r="AQ71" s="226"/>
      <c r="AR71" s="226"/>
      <c r="AS71" s="226"/>
      <c r="AT71" s="226"/>
      <c r="AU71" s="226"/>
      <c r="AV71" s="226"/>
      <c r="AW71" s="226"/>
      <c r="AX71" s="226"/>
      <c r="AY71" s="226"/>
      <c r="AZ71" s="226"/>
      <c r="BA71" s="226"/>
      <c r="BB71" s="226"/>
      <c r="BC71" s="226"/>
      <c r="BD71" s="226"/>
      <c r="BE71" s="226"/>
      <c r="BF71" s="226"/>
      <c r="BG71" s="226"/>
      <c r="BH71" s="226"/>
      <c r="BI71" s="226"/>
      <c r="BJ71" s="226"/>
      <c r="BK71" s="226"/>
      <c r="BL71" s="226"/>
      <c r="BM71" s="226"/>
      <c r="BN71" s="226"/>
      <c r="BO71" s="226"/>
      <c r="BP71" s="226"/>
      <c r="BQ71" s="226"/>
      <c r="BR71" s="226"/>
      <c r="BS71" s="226"/>
      <c r="BT71" s="226"/>
      <c r="BU71" s="226"/>
      <c r="BV71" s="226"/>
    </row>
    <row r="72" spans="1:74" ht="11.25" customHeight="1">
      <c r="A72" s="226"/>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c r="AA72" s="226"/>
      <c r="AB72" s="226"/>
      <c r="AC72" s="226"/>
      <c r="AD72" s="226"/>
      <c r="AE72" s="226"/>
      <c r="AF72" s="226"/>
      <c r="AG72" s="226"/>
      <c r="AH72" s="226"/>
      <c r="AI72" s="226"/>
      <c r="AJ72" s="226"/>
      <c r="AK72" s="226"/>
      <c r="AL72" s="226"/>
      <c r="AM72" s="226"/>
      <c r="AN72" s="226"/>
      <c r="AO72" s="226"/>
      <c r="AP72" s="226"/>
      <c r="AQ72" s="226"/>
      <c r="AR72" s="226"/>
      <c r="AS72" s="226"/>
      <c r="AT72" s="226"/>
      <c r="AU72" s="226"/>
      <c r="AV72" s="226"/>
      <c r="AW72" s="226"/>
      <c r="AX72" s="226"/>
      <c r="AY72" s="226"/>
      <c r="AZ72" s="226"/>
      <c r="BA72" s="226"/>
      <c r="BB72" s="226"/>
      <c r="BC72" s="226"/>
      <c r="BD72" s="226"/>
      <c r="BE72" s="226"/>
      <c r="BF72" s="226"/>
      <c r="BG72" s="226"/>
      <c r="BH72" s="226"/>
      <c r="BI72" s="226"/>
      <c r="BJ72" s="226"/>
      <c r="BK72" s="226"/>
      <c r="BL72" s="226"/>
      <c r="BM72" s="226"/>
      <c r="BN72" s="226"/>
      <c r="BO72" s="226"/>
      <c r="BP72" s="226"/>
      <c r="BQ72" s="226"/>
      <c r="BR72" s="226"/>
      <c r="BS72" s="226"/>
      <c r="BT72" s="226"/>
      <c r="BU72" s="226"/>
      <c r="BV72" s="226"/>
    </row>
    <row r="73" spans="1:74" ht="11.25" customHeight="1">
      <c r="A73" s="226"/>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c r="AX73" s="226"/>
      <c r="AY73" s="226"/>
      <c r="AZ73" s="226"/>
      <c r="BA73" s="226"/>
      <c r="BB73" s="226"/>
      <c r="BC73" s="226"/>
      <c r="BD73" s="226"/>
      <c r="BE73" s="226"/>
      <c r="BF73" s="226"/>
      <c r="BG73" s="226"/>
      <c r="BH73" s="226"/>
      <c r="BI73" s="226"/>
      <c r="BJ73" s="226"/>
      <c r="BK73" s="226"/>
      <c r="BL73" s="226"/>
      <c r="BM73" s="226"/>
      <c r="BN73" s="226"/>
      <c r="BO73" s="226"/>
      <c r="BP73" s="226"/>
      <c r="BQ73" s="226"/>
      <c r="BR73" s="226"/>
      <c r="BS73" s="226"/>
      <c r="BT73" s="226"/>
      <c r="BU73" s="226"/>
      <c r="BV73" s="226"/>
    </row>
    <row r="74" spans="1:74" ht="11.25" customHeight="1">
      <c r="A74" s="226"/>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226"/>
      <c r="AB74" s="226"/>
      <c r="AC74" s="226"/>
      <c r="AD74" s="226"/>
      <c r="AE74" s="226"/>
      <c r="AF74" s="226"/>
      <c r="AG74" s="226"/>
      <c r="AH74" s="226"/>
      <c r="AI74" s="226"/>
      <c r="AJ74" s="226"/>
      <c r="AK74" s="226"/>
      <c r="AL74" s="226"/>
      <c r="AM74" s="226"/>
      <c r="AN74" s="226"/>
      <c r="AO74" s="226"/>
      <c r="AP74" s="226"/>
      <c r="AQ74" s="226"/>
      <c r="AR74" s="226"/>
      <c r="AS74" s="226"/>
      <c r="AT74" s="226"/>
      <c r="AU74" s="226"/>
      <c r="AV74" s="226"/>
      <c r="AW74" s="226"/>
      <c r="AX74" s="226"/>
      <c r="AY74" s="226"/>
      <c r="AZ74" s="226"/>
      <c r="BA74" s="226"/>
      <c r="BB74" s="226"/>
      <c r="BC74" s="226"/>
      <c r="BD74" s="226"/>
      <c r="BE74" s="226"/>
      <c r="BF74" s="226"/>
      <c r="BG74" s="226"/>
      <c r="BH74" s="226"/>
      <c r="BI74" s="226"/>
      <c r="BJ74" s="226"/>
      <c r="BK74" s="226"/>
      <c r="BL74" s="226"/>
      <c r="BM74" s="226"/>
      <c r="BN74" s="226"/>
      <c r="BO74" s="226"/>
      <c r="BP74" s="226"/>
      <c r="BQ74" s="226"/>
      <c r="BR74" s="226"/>
      <c r="BS74" s="226"/>
      <c r="BT74" s="226"/>
      <c r="BU74" s="226"/>
      <c r="BV74" s="226"/>
    </row>
    <row r="75" spans="1:74" ht="11.25" customHeight="1">
      <c r="A75" s="226"/>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c r="BI75" s="226"/>
      <c r="BJ75" s="226"/>
      <c r="BK75" s="226"/>
      <c r="BL75" s="226"/>
      <c r="BM75" s="226"/>
      <c r="BN75" s="226"/>
      <c r="BO75" s="226"/>
      <c r="BP75" s="226"/>
      <c r="BQ75" s="226"/>
      <c r="BR75" s="226"/>
      <c r="BS75" s="226"/>
      <c r="BT75" s="226"/>
      <c r="BU75" s="226"/>
      <c r="BV75" s="226"/>
    </row>
    <row r="76" spans="1:74" ht="11.25" customHeight="1">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c r="BE76" s="226"/>
      <c r="BF76" s="226"/>
      <c r="BG76" s="226"/>
      <c r="BH76" s="226"/>
      <c r="BI76" s="226"/>
      <c r="BJ76" s="226"/>
      <c r="BK76" s="226"/>
      <c r="BL76" s="226"/>
      <c r="BM76" s="226"/>
      <c r="BN76" s="226"/>
      <c r="BO76" s="226"/>
      <c r="BP76" s="226"/>
      <c r="BQ76" s="226"/>
      <c r="BR76" s="226"/>
      <c r="BS76" s="226"/>
      <c r="BT76" s="226"/>
      <c r="BU76" s="226"/>
      <c r="BV76" s="226"/>
    </row>
    <row r="77" spans="1:74" ht="11.25" customHeight="1">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226"/>
      <c r="BI77" s="226"/>
      <c r="BJ77" s="226"/>
      <c r="BK77" s="226"/>
      <c r="BL77" s="226"/>
      <c r="BM77" s="226"/>
      <c r="BN77" s="226"/>
      <c r="BO77" s="226"/>
      <c r="BP77" s="226"/>
      <c r="BQ77" s="226"/>
      <c r="BR77" s="226"/>
      <c r="BS77" s="226"/>
      <c r="BT77" s="226"/>
      <c r="BU77" s="226"/>
      <c r="BV77" s="226"/>
    </row>
    <row r="78" spans="1:74" ht="11.25" customHeight="1">
      <c r="A78" s="226"/>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6"/>
      <c r="AG78" s="226"/>
      <c r="AH78" s="226"/>
      <c r="AI78" s="226"/>
      <c r="AJ78" s="226"/>
      <c r="AK78" s="226"/>
      <c r="AL78" s="226"/>
      <c r="AM78" s="226"/>
      <c r="AN78" s="226"/>
      <c r="AO78" s="226"/>
      <c r="AP78" s="226"/>
      <c r="AQ78" s="226"/>
      <c r="AR78" s="226"/>
      <c r="AS78" s="226"/>
      <c r="AT78" s="226"/>
      <c r="AU78" s="226"/>
      <c r="AV78" s="226"/>
      <c r="AW78" s="226"/>
      <c r="AX78" s="226"/>
      <c r="AY78" s="226"/>
      <c r="AZ78" s="226"/>
      <c r="BA78" s="226"/>
      <c r="BB78" s="226"/>
      <c r="BC78" s="226"/>
      <c r="BD78" s="226"/>
      <c r="BE78" s="226"/>
      <c r="BF78" s="226"/>
      <c r="BG78" s="226"/>
      <c r="BH78" s="226"/>
      <c r="BI78" s="226"/>
      <c r="BJ78" s="226"/>
      <c r="BK78" s="226"/>
      <c r="BL78" s="226"/>
      <c r="BM78" s="226"/>
      <c r="BN78" s="226"/>
      <c r="BO78" s="226"/>
      <c r="BP78" s="226"/>
      <c r="BQ78" s="226"/>
      <c r="BR78" s="226"/>
      <c r="BS78" s="226"/>
      <c r="BT78" s="226"/>
      <c r="BU78" s="226"/>
      <c r="BV78" s="226"/>
    </row>
    <row r="79" spans="1:74" ht="11.25" customHeight="1">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c r="AZ79" s="226"/>
      <c r="BA79" s="226"/>
      <c r="BB79" s="226"/>
      <c r="BC79" s="226"/>
      <c r="BD79" s="226"/>
      <c r="BE79" s="226"/>
      <c r="BF79" s="226"/>
      <c r="BG79" s="226"/>
      <c r="BH79" s="226"/>
      <c r="BI79" s="226"/>
      <c r="BJ79" s="226"/>
      <c r="BK79" s="226"/>
      <c r="BL79" s="226"/>
      <c r="BM79" s="226"/>
      <c r="BN79" s="226"/>
      <c r="BO79" s="226"/>
      <c r="BP79" s="226"/>
      <c r="BQ79" s="226"/>
      <c r="BR79" s="226"/>
      <c r="BS79" s="226"/>
      <c r="BT79" s="226"/>
      <c r="BU79" s="226"/>
      <c r="BV79" s="226"/>
    </row>
    <row r="80" spans="1:74" ht="11.25" customHeight="1">
      <c r="A80" s="226"/>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226"/>
      <c r="BI80" s="226"/>
      <c r="BJ80" s="226"/>
      <c r="BK80" s="226"/>
      <c r="BL80" s="226"/>
      <c r="BM80" s="226"/>
      <c r="BN80" s="226"/>
      <c r="BO80" s="226"/>
      <c r="BP80" s="226"/>
      <c r="BQ80" s="226"/>
      <c r="BR80" s="226"/>
      <c r="BS80" s="226"/>
      <c r="BT80" s="226"/>
      <c r="BU80" s="226"/>
      <c r="BV80" s="226"/>
    </row>
    <row r="81" spans="1:74" ht="11.25" customHeight="1">
      <c r="A81" s="226"/>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c r="AZ81" s="226"/>
      <c r="BA81" s="226"/>
      <c r="BB81" s="226"/>
      <c r="BC81" s="226"/>
      <c r="BD81" s="226"/>
      <c r="BE81" s="226"/>
      <c r="BF81" s="226"/>
      <c r="BG81" s="226"/>
      <c r="BH81" s="226"/>
      <c r="BI81" s="226"/>
      <c r="BJ81" s="226"/>
      <c r="BK81" s="226"/>
      <c r="BL81" s="226"/>
      <c r="BM81" s="226"/>
      <c r="BN81" s="226"/>
      <c r="BO81" s="226"/>
      <c r="BP81" s="226"/>
      <c r="BQ81" s="226"/>
      <c r="BR81" s="226"/>
      <c r="BS81" s="226"/>
      <c r="BT81" s="226"/>
      <c r="BU81" s="226"/>
      <c r="BV81" s="226"/>
    </row>
    <row r="82" spans="1:74" ht="11.25" customHeight="1">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6"/>
      <c r="AE82" s="226"/>
      <c r="AF82" s="226"/>
      <c r="AG82" s="226"/>
      <c r="AH82" s="226"/>
      <c r="AI82" s="226"/>
      <c r="AJ82" s="226"/>
      <c r="AK82" s="226"/>
      <c r="AL82" s="226"/>
      <c r="AM82" s="226"/>
      <c r="AN82" s="226"/>
      <c r="AO82" s="226"/>
      <c r="AP82" s="226"/>
      <c r="AQ82" s="226"/>
      <c r="AR82" s="226"/>
      <c r="AS82" s="226"/>
      <c r="AT82" s="226"/>
      <c r="AU82" s="226"/>
      <c r="AV82" s="226"/>
      <c r="AW82" s="226"/>
      <c r="AX82" s="226"/>
      <c r="AY82" s="226"/>
      <c r="AZ82" s="226"/>
      <c r="BA82" s="226"/>
      <c r="BB82" s="226"/>
      <c r="BC82" s="226"/>
      <c r="BD82" s="226"/>
      <c r="BE82" s="226"/>
      <c r="BF82" s="226"/>
      <c r="BG82" s="226"/>
      <c r="BH82" s="226"/>
      <c r="BI82" s="226"/>
      <c r="BJ82" s="226"/>
      <c r="BK82" s="226"/>
      <c r="BL82" s="226"/>
      <c r="BM82" s="226"/>
      <c r="BN82" s="226"/>
      <c r="BO82" s="226"/>
      <c r="BP82" s="226"/>
      <c r="BQ82" s="226"/>
      <c r="BR82" s="226"/>
      <c r="BS82" s="226"/>
      <c r="BT82" s="226"/>
      <c r="BU82" s="226"/>
      <c r="BV82" s="226"/>
    </row>
    <row r="83" spans="1:74" ht="11.25" customHeight="1">
      <c r="A83" s="226"/>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226"/>
      <c r="BI83" s="226"/>
      <c r="BJ83" s="226"/>
      <c r="BK83" s="226"/>
      <c r="BL83" s="226"/>
      <c r="BM83" s="226"/>
      <c r="BN83" s="226"/>
      <c r="BO83" s="226"/>
      <c r="BP83" s="226"/>
      <c r="BQ83" s="226"/>
      <c r="BR83" s="226"/>
      <c r="BS83" s="226"/>
      <c r="BT83" s="226"/>
      <c r="BU83" s="226"/>
      <c r="BV83" s="226"/>
    </row>
    <row r="84" spans="1:74" ht="11.25" customHeight="1">
      <c r="A84" s="226"/>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c r="AA84" s="226"/>
      <c r="AB84" s="226"/>
      <c r="AC84" s="226"/>
      <c r="AD84" s="226"/>
      <c r="AE84" s="226"/>
      <c r="AF84" s="226"/>
      <c r="AG84" s="226"/>
      <c r="AH84" s="226"/>
      <c r="AI84" s="226"/>
      <c r="AJ84" s="226"/>
      <c r="AK84" s="226"/>
      <c r="AL84" s="226"/>
      <c r="AM84" s="226"/>
      <c r="AN84" s="226"/>
      <c r="AO84" s="226"/>
      <c r="AP84" s="226"/>
      <c r="AQ84" s="226"/>
      <c r="AR84" s="226"/>
      <c r="AS84" s="226"/>
      <c r="AT84" s="226"/>
      <c r="AU84" s="226"/>
      <c r="AV84" s="226"/>
      <c r="AW84" s="226"/>
      <c r="AX84" s="226"/>
      <c r="AY84" s="226"/>
      <c r="AZ84" s="226"/>
      <c r="BA84" s="226"/>
      <c r="BB84" s="226"/>
      <c r="BC84" s="226"/>
      <c r="BD84" s="226"/>
      <c r="BE84" s="226"/>
      <c r="BF84" s="226"/>
      <c r="BG84" s="226"/>
      <c r="BH84" s="226"/>
      <c r="BI84" s="226"/>
      <c r="BJ84" s="226"/>
      <c r="BK84" s="226"/>
      <c r="BL84" s="226"/>
      <c r="BM84" s="226"/>
      <c r="BN84" s="226"/>
      <c r="BO84" s="226"/>
      <c r="BP84" s="226"/>
      <c r="BQ84" s="226"/>
      <c r="BR84" s="226"/>
      <c r="BS84" s="226"/>
      <c r="BT84" s="226"/>
      <c r="BU84" s="226"/>
      <c r="BV84" s="226"/>
    </row>
    <row r="85" spans="1:74" ht="11.25" customHeight="1">
      <c r="A85" s="226"/>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c r="AA85" s="226"/>
      <c r="AB85" s="226"/>
      <c r="AC85" s="226"/>
      <c r="AD85" s="226"/>
      <c r="AE85" s="226"/>
      <c r="AF85" s="226"/>
      <c r="AG85" s="226"/>
      <c r="AH85" s="226"/>
      <c r="AI85" s="226"/>
      <c r="AJ85" s="226"/>
      <c r="AK85" s="226"/>
      <c r="AL85" s="226"/>
      <c r="AM85" s="226"/>
      <c r="AN85" s="226"/>
      <c r="AO85" s="226"/>
      <c r="AP85" s="226"/>
      <c r="AQ85" s="226"/>
      <c r="AR85" s="226"/>
      <c r="AS85" s="226"/>
      <c r="AT85" s="226"/>
      <c r="AU85" s="226"/>
      <c r="AV85" s="226"/>
      <c r="AW85" s="226"/>
      <c r="AX85" s="226"/>
      <c r="AY85" s="226"/>
      <c r="AZ85" s="226"/>
      <c r="BA85" s="226"/>
      <c r="BB85" s="226"/>
      <c r="BC85" s="226"/>
      <c r="BD85" s="226"/>
      <c r="BE85" s="226"/>
      <c r="BF85" s="226"/>
      <c r="BG85" s="226"/>
      <c r="BH85" s="226"/>
      <c r="BI85" s="226"/>
      <c r="BJ85" s="226"/>
      <c r="BK85" s="226"/>
      <c r="BL85" s="226"/>
      <c r="BM85" s="226"/>
      <c r="BN85" s="226"/>
      <c r="BO85" s="226"/>
      <c r="BP85" s="226"/>
      <c r="BQ85" s="226"/>
      <c r="BR85" s="226"/>
      <c r="BS85" s="226"/>
      <c r="BT85" s="226"/>
      <c r="BU85" s="226"/>
      <c r="BV85" s="226"/>
    </row>
    <row r="86" spans="1:74" ht="11.25" customHeight="1">
      <c r="A86" s="226"/>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226"/>
      <c r="AX86" s="226"/>
      <c r="AY86" s="226"/>
      <c r="AZ86" s="226"/>
      <c r="BA86" s="226"/>
      <c r="BB86" s="226"/>
      <c r="BC86" s="226"/>
      <c r="BD86" s="226"/>
      <c r="BE86" s="226"/>
      <c r="BF86" s="226"/>
      <c r="BG86" s="226"/>
      <c r="BH86" s="226"/>
      <c r="BI86" s="226"/>
      <c r="BJ86" s="226"/>
      <c r="BK86" s="226"/>
      <c r="BL86" s="226"/>
      <c r="BM86" s="226"/>
      <c r="BN86" s="226"/>
      <c r="BO86" s="226"/>
      <c r="BP86" s="226"/>
      <c r="BQ86" s="226"/>
      <c r="BR86" s="226"/>
      <c r="BS86" s="226"/>
      <c r="BT86" s="226"/>
      <c r="BU86" s="226"/>
      <c r="BV86" s="226"/>
    </row>
    <row r="87" spans="1:74" ht="11.25" customHeight="1">
      <c r="A87" s="226"/>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226"/>
      <c r="AC87" s="226"/>
      <c r="AD87" s="226"/>
      <c r="AE87" s="226"/>
      <c r="AF87" s="226"/>
      <c r="AG87" s="226"/>
      <c r="AH87" s="226"/>
      <c r="AI87" s="226"/>
      <c r="AJ87" s="226"/>
      <c r="AK87" s="226"/>
      <c r="AL87" s="226"/>
      <c r="AM87" s="226"/>
      <c r="AN87" s="226"/>
      <c r="AO87" s="226"/>
      <c r="AP87" s="226"/>
      <c r="AQ87" s="226"/>
      <c r="AR87" s="226"/>
      <c r="AS87" s="226"/>
      <c r="AT87" s="226"/>
      <c r="AU87" s="226"/>
      <c r="AV87" s="226"/>
      <c r="AW87" s="226"/>
      <c r="AX87" s="226"/>
      <c r="AY87" s="226"/>
      <c r="AZ87" s="226"/>
      <c r="BA87" s="226"/>
      <c r="BB87" s="226"/>
      <c r="BC87" s="226"/>
      <c r="BD87" s="226"/>
      <c r="BE87" s="226"/>
      <c r="BF87" s="226"/>
      <c r="BG87" s="226"/>
      <c r="BH87" s="226"/>
      <c r="BI87" s="226"/>
      <c r="BJ87" s="226"/>
      <c r="BK87" s="226"/>
      <c r="BL87" s="226"/>
      <c r="BM87" s="226"/>
      <c r="BN87" s="226"/>
      <c r="BO87" s="226"/>
      <c r="BP87" s="226"/>
      <c r="BQ87" s="226"/>
      <c r="BR87" s="226"/>
      <c r="BS87" s="226"/>
      <c r="BT87" s="226"/>
      <c r="BU87" s="226"/>
      <c r="BV87" s="226"/>
    </row>
    <row r="88" spans="1:74" ht="11.25" customHeight="1">
      <c r="A88" s="226"/>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c r="AA88" s="226"/>
      <c r="AB88" s="226"/>
      <c r="AC88" s="226"/>
      <c r="AD88" s="226"/>
      <c r="AE88" s="226"/>
      <c r="AF88" s="226"/>
      <c r="AG88" s="226"/>
      <c r="AH88" s="226"/>
      <c r="AI88" s="226"/>
      <c r="AJ88" s="226"/>
      <c r="AK88" s="226"/>
      <c r="AL88" s="226"/>
      <c r="AM88" s="226"/>
      <c r="AN88" s="226"/>
      <c r="AO88" s="226"/>
      <c r="AP88" s="226"/>
      <c r="AQ88" s="226"/>
      <c r="AR88" s="226"/>
      <c r="AS88" s="226"/>
      <c r="AT88" s="226"/>
      <c r="AU88" s="226"/>
      <c r="AV88" s="226"/>
      <c r="AW88" s="226"/>
      <c r="AX88" s="226"/>
      <c r="AY88" s="226"/>
      <c r="AZ88" s="226"/>
      <c r="BA88" s="226"/>
      <c r="BB88" s="226"/>
      <c r="BC88" s="226"/>
      <c r="BD88" s="226"/>
      <c r="BE88" s="226"/>
      <c r="BF88" s="226"/>
      <c r="BG88" s="226"/>
      <c r="BH88" s="226"/>
      <c r="BI88" s="226"/>
      <c r="BJ88" s="226"/>
      <c r="BK88" s="226"/>
      <c r="BL88" s="226"/>
      <c r="BM88" s="226"/>
      <c r="BN88" s="226"/>
      <c r="BO88" s="226"/>
      <c r="BP88" s="226"/>
      <c r="BQ88" s="226"/>
      <c r="BR88" s="226"/>
      <c r="BS88" s="226"/>
      <c r="BT88" s="226"/>
      <c r="BU88" s="226"/>
      <c r="BV88" s="226"/>
    </row>
    <row r="89" spans="1:74" ht="11.25" customHeight="1">
      <c r="A89" s="226"/>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c r="AB89" s="226"/>
      <c r="AC89" s="226"/>
      <c r="AD89" s="226"/>
      <c r="AE89" s="226"/>
      <c r="AF89" s="226"/>
      <c r="AG89" s="226"/>
      <c r="AH89" s="226"/>
      <c r="AI89" s="226"/>
      <c r="AJ89" s="226"/>
      <c r="AK89" s="226"/>
      <c r="AL89" s="226"/>
      <c r="AM89" s="226"/>
      <c r="AN89" s="226"/>
      <c r="AO89" s="226"/>
      <c r="AP89" s="226"/>
      <c r="AQ89" s="226"/>
      <c r="AR89" s="226"/>
      <c r="AS89" s="226"/>
      <c r="AT89" s="226"/>
      <c r="AU89" s="226"/>
      <c r="AV89" s="226"/>
      <c r="AW89" s="226"/>
      <c r="AX89" s="226"/>
      <c r="AY89" s="226"/>
      <c r="AZ89" s="226"/>
      <c r="BA89" s="226"/>
      <c r="BB89" s="226"/>
      <c r="BC89" s="226"/>
      <c r="BD89" s="226"/>
      <c r="BE89" s="226"/>
      <c r="BF89" s="226"/>
      <c r="BG89" s="226"/>
      <c r="BH89" s="226"/>
      <c r="BI89" s="226"/>
      <c r="BJ89" s="226"/>
      <c r="BK89" s="226"/>
      <c r="BL89" s="226"/>
      <c r="BM89" s="226"/>
      <c r="BN89" s="226"/>
      <c r="BO89" s="226"/>
      <c r="BP89" s="226"/>
      <c r="BQ89" s="226"/>
      <c r="BR89" s="226"/>
      <c r="BS89" s="226"/>
      <c r="BT89" s="226"/>
      <c r="BU89" s="226"/>
      <c r="BV89" s="226"/>
    </row>
    <row r="90" spans="1:74" ht="11.25" customHeight="1">
      <c r="A90" s="226"/>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226"/>
      <c r="AG90" s="226"/>
      <c r="AH90" s="226"/>
      <c r="AI90" s="226"/>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c r="BQ90" s="226"/>
      <c r="BR90" s="226"/>
      <c r="BS90" s="226"/>
      <c r="BT90" s="226"/>
      <c r="BU90" s="226"/>
      <c r="BV90" s="226"/>
    </row>
    <row r="91" spans="1:74" ht="11.25" customHeight="1">
      <c r="A91" s="226"/>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c r="AZ91" s="226"/>
      <c r="BA91" s="226"/>
      <c r="BB91" s="226"/>
      <c r="BC91" s="226"/>
      <c r="BD91" s="226"/>
      <c r="BE91" s="226"/>
      <c r="BF91" s="226"/>
      <c r="BG91" s="226"/>
      <c r="BH91" s="226"/>
      <c r="BI91" s="226"/>
      <c r="BJ91" s="226"/>
      <c r="BK91" s="226"/>
      <c r="BL91" s="226"/>
      <c r="BM91" s="226"/>
      <c r="BN91" s="226"/>
      <c r="BO91" s="226"/>
      <c r="BP91" s="226"/>
      <c r="BQ91" s="226"/>
      <c r="BR91" s="226"/>
      <c r="BS91" s="226"/>
      <c r="BT91" s="226"/>
      <c r="BU91" s="226"/>
      <c r="BV91" s="226"/>
    </row>
    <row r="92" spans="1:74" ht="11.25" customHeight="1">
      <c r="A92" s="22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226"/>
      <c r="BL92" s="226"/>
      <c r="BM92" s="226"/>
      <c r="BN92" s="226"/>
      <c r="BO92" s="226"/>
      <c r="BP92" s="226"/>
      <c r="BQ92" s="226"/>
      <c r="BR92" s="226"/>
      <c r="BS92" s="226"/>
      <c r="BT92" s="226"/>
      <c r="BU92" s="226"/>
      <c r="BV92" s="226"/>
    </row>
    <row r="93" spans="1:74" ht="11.25" customHeight="1">
      <c r="A93" s="226"/>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226"/>
      <c r="BL93" s="226"/>
      <c r="BM93" s="226"/>
      <c r="BN93" s="226"/>
      <c r="BO93" s="226"/>
      <c r="BP93" s="226"/>
      <c r="BQ93" s="226"/>
      <c r="BR93" s="226"/>
      <c r="BS93" s="226"/>
      <c r="BT93" s="226"/>
      <c r="BU93" s="226"/>
      <c r="BV93" s="226"/>
    </row>
    <row r="94" spans="1:74" ht="11.25" customHeight="1">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c r="BK94" s="226"/>
      <c r="BL94" s="226"/>
      <c r="BM94" s="226"/>
      <c r="BN94" s="226"/>
      <c r="BO94" s="226"/>
      <c r="BP94" s="226"/>
      <c r="BQ94" s="226"/>
      <c r="BR94" s="226"/>
      <c r="BS94" s="226"/>
      <c r="BT94" s="226"/>
      <c r="BU94" s="226"/>
      <c r="BV94" s="226"/>
    </row>
    <row r="95" spans="1:74" ht="11.25" customHeight="1">
      <c r="A95" s="226"/>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c r="BA95" s="226"/>
      <c r="BB95" s="226"/>
      <c r="BC95" s="226"/>
      <c r="BD95" s="226"/>
      <c r="BE95" s="226"/>
      <c r="BF95" s="226"/>
      <c r="BG95" s="226"/>
      <c r="BH95" s="226"/>
      <c r="BI95" s="226"/>
      <c r="BJ95" s="226"/>
      <c r="BK95" s="226"/>
      <c r="BL95" s="226"/>
      <c r="BM95" s="226"/>
      <c r="BN95" s="226"/>
      <c r="BO95" s="226"/>
      <c r="BP95" s="226"/>
      <c r="BQ95" s="226"/>
      <c r="BR95" s="226"/>
      <c r="BS95" s="226"/>
      <c r="BT95" s="226"/>
      <c r="BU95" s="226"/>
      <c r="BV95" s="226"/>
    </row>
    <row r="96" spans="1:74" ht="11.25" customHeight="1">
      <c r="A96" s="226"/>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226"/>
      <c r="BL96" s="226"/>
      <c r="BM96" s="226"/>
      <c r="BN96" s="226"/>
      <c r="BO96" s="226"/>
      <c r="BP96" s="226"/>
      <c r="BQ96" s="226"/>
      <c r="BR96" s="226"/>
      <c r="BS96" s="226"/>
      <c r="BT96" s="226"/>
      <c r="BU96" s="226"/>
      <c r="BV96" s="226"/>
    </row>
    <row r="97" spans="1:74" ht="11.25" customHeight="1">
      <c r="A97" s="226"/>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c r="BE97" s="226"/>
      <c r="BF97" s="226"/>
      <c r="BG97" s="226"/>
      <c r="BH97" s="226"/>
      <c r="BI97" s="226"/>
      <c r="BJ97" s="226"/>
      <c r="BK97" s="226"/>
      <c r="BL97" s="226"/>
      <c r="BM97" s="226"/>
      <c r="BN97" s="226"/>
      <c r="BO97" s="226"/>
      <c r="BP97" s="226"/>
      <c r="BQ97" s="226"/>
      <c r="BR97" s="226"/>
      <c r="BS97" s="226"/>
      <c r="BT97" s="226"/>
      <c r="BU97" s="226"/>
      <c r="BV97" s="226"/>
    </row>
    <row r="98" spans="1:74" ht="11.25" customHeight="1">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26"/>
      <c r="BF98" s="226"/>
      <c r="BG98" s="226"/>
      <c r="BH98" s="226"/>
      <c r="BI98" s="226"/>
      <c r="BJ98" s="226"/>
      <c r="BK98" s="226"/>
      <c r="BL98" s="226"/>
      <c r="BM98" s="226"/>
      <c r="BN98" s="226"/>
      <c r="BO98" s="226"/>
      <c r="BP98" s="226"/>
      <c r="BQ98" s="226"/>
      <c r="BR98" s="226"/>
      <c r="BS98" s="226"/>
      <c r="BT98" s="226"/>
      <c r="BU98" s="226"/>
      <c r="BV98" s="226"/>
    </row>
    <row r="99" spans="1:74" ht="11.25" customHeight="1">
      <c r="A99" s="226"/>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226"/>
      <c r="BL99" s="226"/>
      <c r="BM99" s="226"/>
      <c r="BN99" s="226"/>
      <c r="BO99" s="226"/>
      <c r="BP99" s="226"/>
      <c r="BQ99" s="226"/>
      <c r="BR99" s="226"/>
      <c r="BS99" s="226"/>
      <c r="BT99" s="226"/>
      <c r="BU99" s="226"/>
      <c r="BV99" s="226"/>
    </row>
    <row r="100" spans="1:74" ht="11.25" customHeight="1">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c r="BK100" s="226"/>
      <c r="BL100" s="226"/>
      <c r="BM100" s="226"/>
      <c r="BN100" s="226"/>
      <c r="BO100" s="226"/>
      <c r="BP100" s="226"/>
      <c r="BQ100" s="226"/>
      <c r="BR100" s="226"/>
      <c r="BS100" s="226"/>
      <c r="BT100" s="226"/>
      <c r="BU100" s="226"/>
      <c r="BV100" s="226"/>
    </row>
    <row r="101" spans="1:74" ht="11.25" customHeight="1">
      <c r="A101" s="226"/>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c r="AZ101" s="226"/>
      <c r="BA101" s="226"/>
      <c r="BB101" s="226"/>
      <c r="BC101" s="226"/>
      <c r="BD101" s="226"/>
      <c r="BE101" s="226"/>
      <c r="BF101" s="226"/>
      <c r="BG101" s="226"/>
      <c r="BH101" s="226"/>
      <c r="BI101" s="226"/>
      <c r="BJ101" s="226"/>
      <c r="BK101" s="226"/>
      <c r="BL101" s="226"/>
      <c r="BM101" s="226"/>
      <c r="BN101" s="226"/>
      <c r="BO101" s="226"/>
      <c r="BP101" s="226"/>
      <c r="BQ101" s="226"/>
      <c r="BR101" s="226"/>
      <c r="BS101" s="226"/>
      <c r="BT101" s="226"/>
      <c r="BU101" s="226"/>
      <c r="BV101" s="226"/>
    </row>
    <row r="102" spans="1:74" ht="11.25" customHeight="1">
      <c r="A102" s="22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c r="BK102" s="226"/>
      <c r="BL102" s="226"/>
      <c r="BM102" s="226"/>
      <c r="BN102" s="226"/>
      <c r="BO102" s="226"/>
      <c r="BP102" s="226"/>
      <c r="BQ102" s="226"/>
      <c r="BR102" s="226"/>
      <c r="BS102" s="226"/>
      <c r="BT102" s="226"/>
      <c r="BU102" s="226"/>
      <c r="BV102" s="226"/>
    </row>
    <row r="103" spans="1:74" ht="11.25" customHeight="1">
      <c r="A103" s="226"/>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26"/>
      <c r="BK103" s="226"/>
      <c r="BL103" s="226"/>
      <c r="BM103" s="226"/>
      <c r="BN103" s="226"/>
      <c r="BO103" s="226"/>
      <c r="BP103" s="226"/>
      <c r="BQ103" s="226"/>
      <c r="BR103" s="226"/>
      <c r="BS103" s="226"/>
      <c r="BT103" s="226"/>
      <c r="BU103" s="226"/>
      <c r="BV103" s="226"/>
    </row>
    <row r="104" spans="1:74" ht="11.25" customHeight="1">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226"/>
      <c r="BL104" s="226"/>
      <c r="BM104" s="226"/>
      <c r="BN104" s="226"/>
      <c r="BO104" s="226"/>
      <c r="BP104" s="226"/>
      <c r="BQ104" s="226"/>
      <c r="BR104" s="226"/>
      <c r="BS104" s="226"/>
      <c r="BT104" s="226"/>
      <c r="BU104" s="226"/>
      <c r="BV104" s="226"/>
    </row>
    <row r="105" spans="1:74" ht="11.25" customHeight="1">
      <c r="A105" s="226"/>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c r="AO105" s="226"/>
      <c r="AP105" s="226"/>
      <c r="AQ105" s="226"/>
      <c r="AR105" s="226"/>
      <c r="AS105" s="226"/>
      <c r="AT105" s="226"/>
      <c r="AU105" s="226"/>
      <c r="AV105" s="226"/>
      <c r="AW105" s="226"/>
      <c r="AX105" s="226"/>
      <c r="AY105" s="226"/>
      <c r="AZ105" s="226"/>
      <c r="BA105" s="226"/>
      <c r="BB105" s="226"/>
      <c r="BC105" s="226"/>
      <c r="BD105" s="226"/>
      <c r="BE105" s="226"/>
      <c r="BF105" s="226"/>
      <c r="BG105" s="226"/>
      <c r="BH105" s="226"/>
      <c r="BI105" s="226"/>
      <c r="BJ105" s="226"/>
      <c r="BK105" s="226"/>
      <c r="BL105" s="226"/>
      <c r="BM105" s="226"/>
      <c r="BN105" s="226"/>
      <c r="BO105" s="226"/>
      <c r="BP105" s="226"/>
      <c r="BQ105" s="226"/>
      <c r="BR105" s="226"/>
      <c r="BS105" s="226"/>
      <c r="BT105" s="226"/>
      <c r="BU105" s="226"/>
      <c r="BV105" s="226"/>
    </row>
    <row r="106" spans="1:74" ht="11.25" customHeight="1">
      <c r="A106" s="22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c r="BE106" s="226"/>
      <c r="BF106" s="226"/>
      <c r="BG106" s="226"/>
      <c r="BH106" s="226"/>
      <c r="BI106" s="226"/>
      <c r="BJ106" s="226"/>
      <c r="BK106" s="226"/>
      <c r="BL106" s="226"/>
      <c r="BM106" s="226"/>
      <c r="BN106" s="226"/>
      <c r="BO106" s="226"/>
      <c r="BP106" s="226"/>
      <c r="BQ106" s="226"/>
      <c r="BR106" s="226"/>
      <c r="BS106" s="226"/>
      <c r="BT106" s="226"/>
      <c r="BU106" s="226"/>
      <c r="BV106" s="226"/>
    </row>
    <row r="107" spans="1:74" ht="11.25" customHeight="1">
      <c r="A107" s="226"/>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c r="BA107" s="226"/>
      <c r="BB107" s="226"/>
      <c r="BC107" s="226"/>
      <c r="BD107" s="226"/>
      <c r="BE107" s="226"/>
      <c r="BF107" s="226"/>
      <c r="BG107" s="226"/>
      <c r="BH107" s="226"/>
      <c r="BI107" s="226"/>
      <c r="BJ107" s="226"/>
      <c r="BK107" s="226"/>
      <c r="BL107" s="226"/>
      <c r="BM107" s="226"/>
      <c r="BN107" s="226"/>
      <c r="BO107" s="226"/>
      <c r="BP107" s="226"/>
      <c r="BQ107" s="226"/>
      <c r="BR107" s="226"/>
      <c r="BS107" s="226"/>
      <c r="BT107" s="226"/>
      <c r="BU107" s="226"/>
      <c r="BV107" s="226"/>
    </row>
    <row r="108" spans="1:74" ht="11.25" customHeight="1">
      <c r="A108" s="22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c r="BM108" s="226"/>
      <c r="BN108" s="226"/>
      <c r="BO108" s="226"/>
      <c r="BP108" s="226"/>
      <c r="BQ108" s="226"/>
      <c r="BR108" s="226"/>
      <c r="BS108" s="226"/>
      <c r="BT108" s="226"/>
      <c r="BU108" s="226"/>
      <c r="BV108" s="226"/>
    </row>
    <row r="109" spans="1:74" ht="11.25" customHeight="1">
      <c r="A109" s="226"/>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c r="BE109" s="226"/>
      <c r="BF109" s="226"/>
      <c r="BG109" s="226"/>
      <c r="BH109" s="226"/>
      <c r="BI109" s="226"/>
      <c r="BJ109" s="226"/>
      <c r="BK109" s="226"/>
      <c r="BL109" s="226"/>
      <c r="BM109" s="226"/>
      <c r="BN109" s="226"/>
      <c r="BO109" s="226"/>
      <c r="BP109" s="226"/>
      <c r="BQ109" s="226"/>
      <c r="BR109" s="226"/>
      <c r="BS109" s="226"/>
      <c r="BT109" s="226"/>
      <c r="BU109" s="226"/>
      <c r="BV109" s="226"/>
    </row>
    <row r="110" spans="1:74" ht="11.25" customHeight="1">
      <c r="A110" s="22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226"/>
      <c r="BL110" s="226"/>
      <c r="BM110" s="226"/>
      <c r="BN110" s="226"/>
      <c r="BO110" s="226"/>
      <c r="BP110" s="226"/>
      <c r="BQ110" s="226"/>
      <c r="BR110" s="226"/>
      <c r="BS110" s="226"/>
      <c r="BT110" s="226"/>
      <c r="BU110" s="226"/>
      <c r="BV110" s="226"/>
    </row>
    <row r="111" spans="1:74" ht="11.25" customHeight="1">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226"/>
      <c r="AX111" s="226"/>
      <c r="AY111" s="226"/>
      <c r="AZ111" s="226"/>
      <c r="BA111" s="226"/>
      <c r="BB111" s="226"/>
      <c r="BC111" s="226"/>
      <c r="BD111" s="226"/>
      <c r="BE111" s="226"/>
      <c r="BF111" s="226"/>
      <c r="BG111" s="226"/>
      <c r="BH111" s="226"/>
      <c r="BI111" s="226"/>
      <c r="BJ111" s="226"/>
      <c r="BK111" s="226"/>
      <c r="BL111" s="226"/>
      <c r="BM111" s="226"/>
      <c r="BN111" s="226"/>
      <c r="BO111" s="226"/>
      <c r="BP111" s="226"/>
      <c r="BQ111" s="226"/>
      <c r="BR111" s="226"/>
      <c r="BS111" s="226"/>
      <c r="BT111" s="226"/>
      <c r="BU111" s="226"/>
      <c r="BV111" s="226"/>
    </row>
    <row r="112" spans="1:74" ht="11.25" customHeight="1">
      <c r="A112" s="226"/>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226"/>
      <c r="AL112" s="226"/>
      <c r="AM112" s="226"/>
      <c r="AN112" s="226"/>
      <c r="AO112" s="226"/>
      <c r="AP112" s="226"/>
      <c r="AQ112" s="226"/>
      <c r="AR112" s="226"/>
      <c r="AS112" s="226"/>
      <c r="AT112" s="226"/>
      <c r="AU112" s="226"/>
      <c r="AV112" s="226"/>
      <c r="AW112" s="226"/>
      <c r="AX112" s="226"/>
      <c r="AY112" s="226"/>
      <c r="AZ112" s="226"/>
      <c r="BA112" s="226"/>
      <c r="BB112" s="226"/>
      <c r="BC112" s="226"/>
      <c r="BD112" s="226"/>
      <c r="BE112" s="226"/>
      <c r="BF112" s="226"/>
      <c r="BG112" s="226"/>
      <c r="BH112" s="226"/>
      <c r="BI112" s="226"/>
      <c r="BJ112" s="226"/>
      <c r="BK112" s="226"/>
      <c r="BL112" s="226"/>
      <c r="BM112" s="226"/>
      <c r="BN112" s="226"/>
      <c r="BO112" s="226"/>
      <c r="BP112" s="226"/>
      <c r="BQ112" s="226"/>
      <c r="BR112" s="226"/>
      <c r="BS112" s="226"/>
      <c r="BT112" s="226"/>
      <c r="BU112" s="226"/>
      <c r="BV112" s="226"/>
    </row>
    <row r="113" spans="1:74" ht="11.25" customHeight="1">
      <c r="A113" s="226"/>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26"/>
      <c r="AS113" s="226"/>
      <c r="AT113" s="226"/>
      <c r="AU113" s="226"/>
      <c r="AV113" s="226"/>
      <c r="AW113" s="226"/>
      <c r="AX113" s="226"/>
      <c r="AY113" s="226"/>
      <c r="AZ113" s="226"/>
      <c r="BA113" s="226"/>
      <c r="BB113" s="226"/>
      <c r="BC113" s="226"/>
      <c r="BD113" s="226"/>
      <c r="BE113" s="226"/>
      <c r="BF113" s="226"/>
      <c r="BG113" s="226"/>
      <c r="BH113" s="226"/>
      <c r="BI113" s="226"/>
      <c r="BJ113" s="226"/>
      <c r="BK113" s="226"/>
      <c r="BL113" s="226"/>
      <c r="BM113" s="226"/>
      <c r="BN113" s="226"/>
      <c r="BO113" s="226"/>
      <c r="BP113" s="226"/>
      <c r="BQ113" s="226"/>
      <c r="BR113" s="226"/>
      <c r="BS113" s="226"/>
      <c r="BT113" s="226"/>
      <c r="BU113" s="226"/>
      <c r="BV113" s="226"/>
    </row>
    <row r="114" spans="1:74" ht="11.25" customHeight="1">
      <c r="A114" s="226"/>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c r="AO114" s="226"/>
      <c r="AP114" s="226"/>
      <c r="AQ114" s="226"/>
      <c r="AR114" s="226"/>
      <c r="AS114" s="226"/>
      <c r="AT114" s="226"/>
      <c r="AU114" s="226"/>
      <c r="AV114" s="226"/>
      <c r="AW114" s="226"/>
      <c r="AX114" s="226"/>
      <c r="AY114" s="226"/>
      <c r="AZ114" s="226"/>
      <c r="BA114" s="226"/>
      <c r="BB114" s="226"/>
      <c r="BC114" s="226"/>
      <c r="BD114" s="226"/>
      <c r="BE114" s="226"/>
      <c r="BF114" s="226"/>
      <c r="BG114" s="226"/>
      <c r="BH114" s="226"/>
      <c r="BI114" s="226"/>
      <c r="BJ114" s="226"/>
      <c r="BK114" s="226"/>
      <c r="BL114" s="226"/>
      <c r="BM114" s="226"/>
      <c r="BN114" s="226"/>
      <c r="BO114" s="226"/>
      <c r="BP114" s="226"/>
      <c r="BQ114" s="226"/>
      <c r="BR114" s="226"/>
      <c r="BS114" s="226"/>
      <c r="BT114" s="226"/>
      <c r="BU114" s="226"/>
      <c r="BV114" s="226"/>
    </row>
    <row r="115" spans="1:74" ht="11.25" customHeight="1">
      <c r="A115" s="226"/>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c r="AT115" s="226"/>
      <c r="AU115" s="226"/>
      <c r="AV115" s="226"/>
      <c r="AW115" s="226"/>
      <c r="AX115" s="226"/>
      <c r="AY115" s="226"/>
      <c r="AZ115" s="226"/>
      <c r="BA115" s="226"/>
      <c r="BB115" s="226"/>
      <c r="BC115" s="226"/>
      <c r="BD115" s="226"/>
      <c r="BE115" s="226"/>
      <c r="BF115" s="226"/>
      <c r="BG115" s="226"/>
      <c r="BH115" s="226"/>
      <c r="BI115" s="226"/>
      <c r="BJ115" s="226"/>
      <c r="BK115" s="226"/>
      <c r="BL115" s="226"/>
      <c r="BM115" s="226"/>
      <c r="BN115" s="226"/>
      <c r="BO115" s="226"/>
      <c r="BP115" s="226"/>
      <c r="BQ115" s="226"/>
      <c r="BR115" s="226"/>
      <c r="BS115" s="226"/>
      <c r="BT115" s="226"/>
      <c r="BU115" s="226"/>
      <c r="BV115" s="226"/>
    </row>
    <row r="116" spans="1:74" ht="11.25" customHeight="1">
      <c r="A116" s="226"/>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c r="BF116" s="226"/>
      <c r="BG116" s="226"/>
      <c r="BH116" s="226"/>
      <c r="BI116" s="226"/>
      <c r="BJ116" s="226"/>
      <c r="BK116" s="226"/>
      <c r="BL116" s="226"/>
      <c r="BM116" s="226"/>
      <c r="BN116" s="226"/>
      <c r="BO116" s="226"/>
      <c r="BP116" s="226"/>
      <c r="BQ116" s="226"/>
      <c r="BR116" s="226"/>
      <c r="BS116" s="226"/>
      <c r="BT116" s="226"/>
      <c r="BU116" s="226"/>
      <c r="BV116" s="226"/>
    </row>
    <row r="117" spans="1:74" ht="11.25" customHeight="1">
      <c r="A117" s="226"/>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c r="AT117" s="226"/>
      <c r="AU117" s="226"/>
      <c r="AV117" s="226"/>
      <c r="AW117" s="226"/>
      <c r="AX117" s="226"/>
      <c r="AY117" s="226"/>
      <c r="AZ117" s="226"/>
      <c r="BA117" s="226"/>
      <c r="BB117" s="226"/>
      <c r="BC117" s="226"/>
      <c r="BD117" s="226"/>
      <c r="BE117" s="226"/>
      <c r="BF117" s="226"/>
      <c r="BG117" s="226"/>
      <c r="BH117" s="226"/>
      <c r="BI117" s="226"/>
      <c r="BJ117" s="226"/>
      <c r="BK117" s="226"/>
      <c r="BL117" s="226"/>
      <c r="BM117" s="226"/>
      <c r="BN117" s="226"/>
      <c r="BO117" s="226"/>
      <c r="BP117" s="226"/>
      <c r="BQ117" s="226"/>
      <c r="BR117" s="226"/>
      <c r="BS117" s="226"/>
      <c r="BT117" s="226"/>
      <c r="BU117" s="226"/>
      <c r="BV117" s="226"/>
    </row>
    <row r="118" spans="1:74" ht="11.25" customHeight="1">
      <c r="A118" s="226"/>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c r="AG118" s="226"/>
      <c r="AH118" s="226"/>
      <c r="AI118" s="226"/>
      <c r="AJ118" s="226"/>
      <c r="AK118" s="226"/>
      <c r="AL118" s="226"/>
      <c r="AM118" s="226"/>
      <c r="AN118" s="226"/>
      <c r="AO118" s="226"/>
      <c r="AP118" s="226"/>
      <c r="AQ118" s="226"/>
      <c r="AR118" s="226"/>
      <c r="AS118" s="226"/>
      <c r="AT118" s="226"/>
      <c r="AU118" s="226"/>
      <c r="AV118" s="226"/>
      <c r="AW118" s="226"/>
      <c r="AX118" s="226"/>
      <c r="AY118" s="226"/>
      <c r="AZ118" s="226"/>
      <c r="BA118" s="226"/>
      <c r="BB118" s="226"/>
      <c r="BC118" s="226"/>
      <c r="BD118" s="226"/>
      <c r="BE118" s="226"/>
      <c r="BF118" s="226"/>
      <c r="BG118" s="226"/>
      <c r="BH118" s="226"/>
      <c r="BI118" s="226"/>
      <c r="BJ118" s="226"/>
      <c r="BK118" s="226"/>
      <c r="BL118" s="226"/>
      <c r="BM118" s="226"/>
      <c r="BN118" s="226"/>
      <c r="BO118" s="226"/>
      <c r="BP118" s="226"/>
      <c r="BQ118" s="226"/>
      <c r="BR118" s="226"/>
      <c r="BS118" s="226"/>
      <c r="BT118" s="226"/>
      <c r="BU118" s="226"/>
      <c r="BV118" s="226"/>
    </row>
    <row r="119" spans="1:74" ht="11.25" customHeight="1">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c r="AG119" s="226"/>
      <c r="AH119" s="226"/>
      <c r="AI119" s="226"/>
      <c r="AJ119" s="226"/>
      <c r="AK119" s="226"/>
      <c r="AL119" s="226"/>
      <c r="AM119" s="226"/>
      <c r="AN119" s="226"/>
      <c r="AO119" s="226"/>
      <c r="AP119" s="226"/>
      <c r="AQ119" s="226"/>
      <c r="AR119" s="226"/>
      <c r="AS119" s="226"/>
      <c r="AT119" s="226"/>
      <c r="AU119" s="226"/>
      <c r="AV119" s="226"/>
      <c r="AW119" s="226"/>
      <c r="AX119" s="226"/>
      <c r="AY119" s="226"/>
      <c r="AZ119" s="226"/>
      <c r="BA119" s="226"/>
      <c r="BB119" s="226"/>
      <c r="BC119" s="226"/>
      <c r="BD119" s="226"/>
      <c r="BE119" s="226"/>
      <c r="BF119" s="226"/>
      <c r="BG119" s="226"/>
      <c r="BH119" s="226"/>
      <c r="BI119" s="226"/>
      <c r="BJ119" s="226"/>
      <c r="BK119" s="226"/>
      <c r="BL119" s="226"/>
      <c r="BM119" s="226"/>
      <c r="BN119" s="226"/>
      <c r="BO119" s="226"/>
      <c r="BP119" s="226"/>
      <c r="BQ119" s="226"/>
      <c r="BR119" s="226"/>
      <c r="BS119" s="226"/>
      <c r="BT119" s="226"/>
      <c r="BU119" s="226"/>
      <c r="BV119" s="226"/>
    </row>
    <row r="120" spans="1:74" ht="11.25" customHeight="1">
      <c r="A120" s="226"/>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c r="AB120" s="226"/>
      <c r="AC120" s="226"/>
      <c r="AD120" s="226"/>
      <c r="AE120" s="226"/>
      <c r="AF120" s="226"/>
      <c r="AG120" s="226"/>
      <c r="AH120" s="226"/>
      <c r="AI120" s="226"/>
      <c r="AJ120" s="226"/>
      <c r="AK120" s="226"/>
      <c r="AL120" s="226"/>
      <c r="AM120" s="226"/>
      <c r="AN120" s="226"/>
      <c r="AO120" s="226"/>
      <c r="AP120" s="226"/>
      <c r="AQ120" s="226"/>
      <c r="AR120" s="226"/>
      <c r="AS120" s="226"/>
      <c r="AT120" s="226"/>
      <c r="AU120" s="226"/>
      <c r="AV120" s="226"/>
      <c r="AW120" s="226"/>
      <c r="AX120" s="226"/>
      <c r="AY120" s="226"/>
      <c r="AZ120" s="226"/>
      <c r="BA120" s="226"/>
      <c r="BB120" s="226"/>
      <c r="BC120" s="226"/>
      <c r="BD120" s="226"/>
      <c r="BE120" s="226"/>
      <c r="BF120" s="226"/>
      <c r="BG120" s="226"/>
      <c r="BH120" s="226"/>
      <c r="BI120" s="226"/>
      <c r="BJ120" s="226"/>
      <c r="BK120" s="226"/>
      <c r="BL120" s="226"/>
      <c r="BM120" s="226"/>
      <c r="BN120" s="226"/>
      <c r="BO120" s="226"/>
      <c r="BP120" s="226"/>
      <c r="BQ120" s="226"/>
      <c r="BR120" s="226"/>
      <c r="BS120" s="226"/>
      <c r="BT120" s="226"/>
      <c r="BU120" s="226"/>
      <c r="BV120" s="226"/>
    </row>
    <row r="121" spans="1:74" ht="11.25" customHeight="1">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c r="BA121" s="226"/>
      <c r="BB121" s="226"/>
      <c r="BC121" s="226"/>
      <c r="BD121" s="226"/>
      <c r="BE121" s="226"/>
      <c r="BF121" s="226"/>
      <c r="BG121" s="226"/>
      <c r="BH121" s="226"/>
      <c r="BI121" s="226"/>
      <c r="BJ121" s="226"/>
      <c r="BK121" s="226"/>
      <c r="BL121" s="226"/>
      <c r="BM121" s="226"/>
      <c r="BN121" s="226"/>
      <c r="BO121" s="226"/>
      <c r="BP121" s="226"/>
      <c r="BQ121" s="226"/>
      <c r="BR121" s="226"/>
      <c r="BS121" s="226"/>
      <c r="BT121" s="226"/>
      <c r="BU121" s="226"/>
      <c r="BV121" s="226"/>
    </row>
    <row r="122" spans="1:74" ht="11.25" customHeight="1">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c r="AG122" s="226"/>
      <c r="AH122" s="226"/>
      <c r="AI122" s="226"/>
      <c r="AJ122" s="226"/>
      <c r="AK122" s="226"/>
      <c r="AL122" s="226"/>
      <c r="AM122" s="226"/>
      <c r="AN122" s="226"/>
      <c r="AO122" s="226"/>
      <c r="AP122" s="226"/>
      <c r="AQ122" s="226"/>
      <c r="AR122" s="226"/>
      <c r="AS122" s="226"/>
      <c r="AT122" s="226"/>
      <c r="AU122" s="226"/>
      <c r="AV122" s="226"/>
      <c r="AW122" s="226"/>
      <c r="AX122" s="226"/>
      <c r="AY122" s="226"/>
      <c r="AZ122" s="226"/>
      <c r="BA122" s="226"/>
      <c r="BB122" s="226"/>
      <c r="BC122" s="226"/>
      <c r="BD122" s="226"/>
      <c r="BE122" s="226"/>
      <c r="BF122" s="226"/>
      <c r="BG122" s="226"/>
      <c r="BH122" s="226"/>
      <c r="BI122" s="226"/>
      <c r="BJ122" s="226"/>
      <c r="BK122" s="226"/>
      <c r="BL122" s="226"/>
      <c r="BM122" s="226"/>
      <c r="BN122" s="226"/>
      <c r="BO122" s="226"/>
      <c r="BP122" s="226"/>
      <c r="BQ122" s="226"/>
      <c r="BR122" s="226"/>
      <c r="BS122" s="226"/>
      <c r="BT122" s="226"/>
      <c r="BU122" s="226"/>
      <c r="BV122" s="226"/>
    </row>
    <row r="123" spans="1:74" ht="11.25" customHeight="1">
      <c r="A123" s="226"/>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c r="AG123" s="226"/>
      <c r="AH123" s="226"/>
      <c r="AI123" s="226"/>
      <c r="AJ123" s="226"/>
      <c r="AK123" s="226"/>
      <c r="AL123" s="226"/>
      <c r="AM123" s="226"/>
      <c r="AN123" s="226"/>
      <c r="AO123" s="226"/>
      <c r="AP123" s="226"/>
      <c r="AQ123" s="226"/>
      <c r="AR123" s="226"/>
      <c r="AS123" s="226"/>
      <c r="AT123" s="226"/>
      <c r="AU123" s="226"/>
      <c r="AV123" s="226"/>
      <c r="AW123" s="226"/>
      <c r="AX123" s="226"/>
      <c r="AY123" s="226"/>
      <c r="AZ123" s="226"/>
      <c r="BA123" s="226"/>
      <c r="BB123" s="226"/>
      <c r="BC123" s="226"/>
      <c r="BD123" s="226"/>
      <c r="BE123" s="226"/>
      <c r="BF123" s="226"/>
      <c r="BG123" s="226"/>
      <c r="BH123" s="226"/>
      <c r="BI123" s="226"/>
      <c r="BJ123" s="226"/>
      <c r="BK123" s="226"/>
      <c r="BL123" s="226"/>
      <c r="BM123" s="226"/>
      <c r="BN123" s="226"/>
      <c r="BO123" s="226"/>
      <c r="BP123" s="226"/>
      <c r="BQ123" s="226"/>
      <c r="BR123" s="226"/>
      <c r="BS123" s="226"/>
      <c r="BT123" s="226"/>
      <c r="BU123" s="226"/>
      <c r="BV123" s="226"/>
    </row>
    <row r="124" spans="1:74" ht="11.25" customHeight="1">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c r="AG124" s="226"/>
      <c r="AH124" s="226"/>
      <c r="AI124" s="226"/>
      <c r="AJ124" s="226"/>
      <c r="AK124" s="226"/>
      <c r="AL124" s="226"/>
      <c r="AM124" s="226"/>
      <c r="AN124" s="226"/>
      <c r="AO124" s="226"/>
      <c r="AP124" s="226"/>
      <c r="AQ124" s="226"/>
      <c r="AR124" s="226"/>
      <c r="AS124" s="226"/>
      <c r="AT124" s="226"/>
      <c r="AU124" s="226"/>
      <c r="AV124" s="226"/>
      <c r="AW124" s="226"/>
      <c r="AX124" s="226"/>
      <c r="AY124" s="226"/>
      <c r="AZ124" s="226"/>
      <c r="BA124" s="226"/>
      <c r="BB124" s="226"/>
      <c r="BC124" s="226"/>
      <c r="BD124" s="226"/>
      <c r="BE124" s="226"/>
      <c r="BF124" s="226"/>
      <c r="BG124" s="226"/>
      <c r="BH124" s="226"/>
      <c r="BI124" s="226"/>
      <c r="BJ124" s="226"/>
      <c r="BK124" s="226"/>
      <c r="BL124" s="226"/>
      <c r="BM124" s="226"/>
      <c r="BN124" s="226"/>
      <c r="BO124" s="226"/>
      <c r="BP124" s="226"/>
      <c r="BQ124" s="226"/>
      <c r="BR124" s="226"/>
      <c r="BS124" s="226"/>
      <c r="BT124" s="226"/>
      <c r="BU124" s="226"/>
      <c r="BV124" s="226"/>
    </row>
    <row r="125" spans="1:74" ht="11.25" customHeight="1">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c r="BK125" s="226"/>
      <c r="BL125" s="226"/>
      <c r="BM125" s="226"/>
      <c r="BN125" s="226"/>
      <c r="BO125" s="226"/>
      <c r="BP125" s="226"/>
      <c r="BQ125" s="226"/>
      <c r="BR125" s="226"/>
      <c r="BS125" s="226"/>
      <c r="BT125" s="226"/>
      <c r="BU125" s="226"/>
      <c r="BV125" s="226"/>
    </row>
    <row r="126" spans="1:74" ht="11.25" customHeight="1">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226"/>
      <c r="BL126" s="226"/>
      <c r="BM126" s="226"/>
      <c r="BN126" s="226"/>
      <c r="BO126" s="226"/>
      <c r="BP126" s="226"/>
      <c r="BQ126" s="226"/>
      <c r="BR126" s="226"/>
      <c r="BS126" s="226"/>
      <c r="BT126" s="226"/>
      <c r="BU126" s="226"/>
      <c r="BV126" s="226"/>
    </row>
    <row r="127" spans="1:74" ht="11.25" customHeight="1">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226"/>
      <c r="BL127" s="226"/>
      <c r="BM127" s="226"/>
      <c r="BN127" s="226"/>
      <c r="BO127" s="226"/>
      <c r="BP127" s="226"/>
      <c r="BQ127" s="226"/>
      <c r="BR127" s="226"/>
      <c r="BS127" s="226"/>
      <c r="BT127" s="226"/>
      <c r="BU127" s="226"/>
      <c r="BV127" s="226"/>
    </row>
    <row r="128" spans="1:74" ht="11.25" customHeight="1">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c r="BK128" s="226"/>
      <c r="BL128" s="226"/>
      <c r="BM128" s="226"/>
      <c r="BN128" s="226"/>
      <c r="BO128" s="226"/>
      <c r="BP128" s="226"/>
      <c r="BQ128" s="226"/>
      <c r="BR128" s="226"/>
      <c r="BS128" s="226"/>
      <c r="BT128" s="226"/>
      <c r="BU128" s="226"/>
      <c r="BV128" s="226"/>
    </row>
    <row r="129" spans="1:74" ht="11.25" customHeight="1">
      <c r="A129" s="22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6"/>
      <c r="BD129" s="226"/>
      <c r="BE129" s="226"/>
      <c r="BF129" s="226"/>
      <c r="BG129" s="226"/>
      <c r="BH129" s="226"/>
      <c r="BI129" s="226"/>
      <c r="BJ129" s="226"/>
      <c r="BK129" s="226"/>
      <c r="BL129" s="226"/>
      <c r="BM129" s="226"/>
      <c r="BN129" s="226"/>
      <c r="BO129" s="226"/>
      <c r="BP129" s="226"/>
      <c r="BQ129" s="226"/>
      <c r="BR129" s="226"/>
      <c r="BS129" s="226"/>
      <c r="BT129" s="226"/>
      <c r="BU129" s="226"/>
      <c r="BV129" s="226"/>
    </row>
    <row r="130" spans="1:74" ht="11.25" customHeight="1">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c r="AG130" s="226"/>
      <c r="AH130" s="226"/>
      <c r="AI130" s="226"/>
      <c r="AJ130" s="226"/>
      <c r="AK130" s="226"/>
      <c r="AL130" s="226"/>
      <c r="AM130" s="226"/>
      <c r="AN130" s="226"/>
      <c r="AO130" s="226"/>
      <c r="AP130" s="226"/>
      <c r="AQ130" s="226"/>
      <c r="AR130" s="226"/>
      <c r="AS130" s="226"/>
      <c r="AT130" s="226"/>
      <c r="AU130" s="226"/>
      <c r="AV130" s="226"/>
      <c r="AW130" s="226"/>
      <c r="AX130" s="226"/>
      <c r="AY130" s="226"/>
      <c r="AZ130" s="226"/>
      <c r="BA130" s="226"/>
      <c r="BB130" s="226"/>
      <c r="BC130" s="226"/>
      <c r="BD130" s="226"/>
      <c r="BE130" s="226"/>
      <c r="BF130" s="226"/>
      <c r="BG130" s="226"/>
      <c r="BH130" s="226"/>
      <c r="BI130" s="226"/>
      <c r="BJ130" s="226"/>
      <c r="BK130" s="226"/>
      <c r="BL130" s="226"/>
      <c r="BM130" s="226"/>
      <c r="BN130" s="226"/>
      <c r="BO130" s="226"/>
      <c r="BP130" s="226"/>
      <c r="BQ130" s="226"/>
      <c r="BR130" s="226"/>
      <c r="BS130" s="226"/>
      <c r="BT130" s="226"/>
      <c r="BU130" s="226"/>
      <c r="BV130" s="226"/>
    </row>
    <row r="131" spans="1:74" ht="11.25" customHeight="1">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226"/>
      <c r="AO131" s="226"/>
      <c r="AP131" s="226"/>
      <c r="AQ131" s="226"/>
      <c r="AR131" s="226"/>
      <c r="AS131" s="226"/>
      <c r="AT131" s="226"/>
      <c r="AU131" s="226"/>
      <c r="AV131" s="226"/>
      <c r="AW131" s="226"/>
      <c r="AX131" s="226"/>
      <c r="AY131" s="226"/>
      <c r="AZ131" s="226"/>
      <c r="BA131" s="226"/>
      <c r="BB131" s="226"/>
      <c r="BC131" s="226"/>
      <c r="BD131" s="226"/>
      <c r="BE131" s="226"/>
      <c r="BF131" s="226"/>
      <c r="BG131" s="226"/>
      <c r="BH131" s="226"/>
      <c r="BI131" s="226"/>
      <c r="BJ131" s="226"/>
      <c r="BK131" s="226"/>
      <c r="BL131" s="226"/>
      <c r="BM131" s="226"/>
      <c r="BN131" s="226"/>
      <c r="BO131" s="226"/>
      <c r="BP131" s="226"/>
      <c r="BQ131" s="226"/>
      <c r="BR131" s="226"/>
      <c r="BS131" s="226"/>
      <c r="BT131" s="226"/>
      <c r="BU131" s="226"/>
      <c r="BV131" s="226"/>
    </row>
    <row r="132" spans="1:74" ht="11.25" customHeight="1">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226"/>
      <c r="AO132" s="226"/>
      <c r="AP132" s="226"/>
      <c r="AQ132" s="226"/>
      <c r="AR132" s="226"/>
      <c r="AS132" s="226"/>
      <c r="AT132" s="226"/>
      <c r="AU132" s="226"/>
      <c r="AV132" s="226"/>
      <c r="AW132" s="226"/>
      <c r="AX132" s="226"/>
      <c r="AY132" s="226"/>
      <c r="AZ132" s="226"/>
      <c r="BA132" s="226"/>
      <c r="BB132" s="226"/>
      <c r="BC132" s="226"/>
      <c r="BD132" s="226"/>
      <c r="BE132" s="226"/>
      <c r="BF132" s="226"/>
      <c r="BG132" s="226"/>
      <c r="BH132" s="226"/>
      <c r="BI132" s="226"/>
      <c r="BJ132" s="226"/>
      <c r="BK132" s="226"/>
      <c r="BL132" s="226"/>
      <c r="BM132" s="226"/>
      <c r="BN132" s="226"/>
      <c r="BO132" s="226"/>
      <c r="BP132" s="226"/>
      <c r="BQ132" s="226"/>
      <c r="BR132" s="226"/>
      <c r="BS132" s="226"/>
      <c r="BT132" s="226"/>
      <c r="BU132" s="226"/>
      <c r="BV132" s="226"/>
    </row>
    <row r="133" spans="1:74" ht="11.25" customHeight="1">
      <c r="A133" s="226"/>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c r="BE133" s="226"/>
      <c r="BF133" s="226"/>
      <c r="BG133" s="226"/>
      <c r="BH133" s="226"/>
      <c r="BI133" s="226"/>
      <c r="BJ133" s="226"/>
      <c r="BK133" s="226"/>
      <c r="BL133" s="226"/>
      <c r="BM133" s="226"/>
      <c r="BN133" s="226"/>
      <c r="BO133" s="226"/>
      <c r="BP133" s="226"/>
      <c r="BQ133" s="226"/>
      <c r="BR133" s="226"/>
      <c r="BS133" s="226"/>
      <c r="BT133" s="226"/>
      <c r="BU133" s="226"/>
      <c r="BV133" s="226"/>
    </row>
    <row r="134" spans="1:74" ht="11.25" customHeight="1">
      <c r="A134" s="22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c r="BA134" s="226"/>
      <c r="BB134" s="226"/>
      <c r="BC134" s="226"/>
      <c r="BD134" s="226"/>
      <c r="BE134" s="226"/>
      <c r="BF134" s="226"/>
      <c r="BG134" s="226"/>
      <c r="BH134" s="226"/>
      <c r="BI134" s="226"/>
      <c r="BJ134" s="226"/>
      <c r="BK134" s="226"/>
      <c r="BL134" s="226"/>
      <c r="BM134" s="226"/>
      <c r="BN134" s="226"/>
      <c r="BO134" s="226"/>
      <c r="BP134" s="226"/>
      <c r="BQ134" s="226"/>
      <c r="BR134" s="226"/>
      <c r="BS134" s="226"/>
      <c r="BT134" s="226"/>
      <c r="BU134" s="226"/>
      <c r="BV134" s="226"/>
    </row>
    <row r="135" spans="1:74" ht="11.25" customHeight="1">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6"/>
      <c r="AE135" s="226"/>
      <c r="AF135" s="226"/>
      <c r="AG135" s="226"/>
      <c r="AH135" s="226"/>
      <c r="AI135" s="226"/>
      <c r="AJ135" s="226"/>
      <c r="AK135" s="226"/>
      <c r="AL135" s="226"/>
      <c r="AM135" s="226"/>
      <c r="AN135" s="226"/>
      <c r="AO135" s="226"/>
      <c r="AP135" s="226"/>
      <c r="AQ135" s="226"/>
      <c r="AR135" s="226"/>
      <c r="AS135" s="226"/>
      <c r="AT135" s="226"/>
      <c r="AU135" s="226"/>
      <c r="AV135" s="226"/>
      <c r="AW135" s="226"/>
      <c r="AX135" s="226"/>
      <c r="AY135" s="226"/>
      <c r="AZ135" s="226"/>
      <c r="BA135" s="226"/>
      <c r="BB135" s="226"/>
      <c r="BC135" s="226"/>
      <c r="BD135" s="226"/>
      <c r="BE135" s="226"/>
      <c r="BF135" s="226"/>
      <c r="BG135" s="226"/>
      <c r="BH135" s="226"/>
      <c r="BI135" s="226"/>
      <c r="BJ135" s="226"/>
      <c r="BK135" s="226"/>
      <c r="BL135" s="226"/>
      <c r="BM135" s="226"/>
      <c r="BN135" s="226"/>
      <c r="BO135" s="226"/>
      <c r="BP135" s="226"/>
      <c r="BQ135" s="226"/>
      <c r="BR135" s="226"/>
      <c r="BS135" s="226"/>
      <c r="BT135" s="226"/>
      <c r="BU135" s="226"/>
      <c r="BV135" s="226"/>
    </row>
    <row r="136" spans="1:74" ht="11.25" customHeight="1">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c r="BI136" s="226"/>
      <c r="BJ136" s="226"/>
      <c r="BK136" s="226"/>
      <c r="BL136" s="226"/>
      <c r="BM136" s="226"/>
      <c r="BN136" s="226"/>
      <c r="BO136" s="226"/>
      <c r="BP136" s="226"/>
      <c r="BQ136" s="226"/>
      <c r="BR136" s="226"/>
      <c r="BS136" s="226"/>
      <c r="BT136" s="226"/>
      <c r="BU136" s="226"/>
      <c r="BV136" s="226"/>
    </row>
    <row r="137" spans="1:74" ht="11.25" customHeight="1">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26"/>
      <c r="BK137" s="226"/>
      <c r="BL137" s="226"/>
      <c r="BM137" s="226"/>
      <c r="BN137" s="226"/>
      <c r="BO137" s="226"/>
      <c r="BP137" s="226"/>
      <c r="BQ137" s="226"/>
      <c r="BR137" s="226"/>
      <c r="BS137" s="226"/>
      <c r="BT137" s="226"/>
      <c r="BU137" s="226"/>
      <c r="BV137" s="226"/>
    </row>
    <row r="138" spans="1:74" ht="11.25" customHeight="1">
      <c r="A138" s="226"/>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c r="BM138" s="226"/>
      <c r="BN138" s="226"/>
      <c r="BO138" s="226"/>
      <c r="BP138" s="226"/>
      <c r="BQ138" s="226"/>
      <c r="BR138" s="226"/>
      <c r="BS138" s="226"/>
      <c r="BT138" s="226"/>
      <c r="BU138" s="226"/>
      <c r="BV138" s="226"/>
    </row>
    <row r="139" spans="1:74" ht="11.25" customHeight="1">
      <c r="A139" s="22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c r="BF139" s="226"/>
      <c r="BG139" s="226"/>
      <c r="BH139" s="226"/>
      <c r="BI139" s="226"/>
      <c r="BJ139" s="226"/>
      <c r="BK139" s="226"/>
      <c r="BL139" s="226"/>
      <c r="BM139" s="226"/>
      <c r="BN139" s="226"/>
      <c r="BO139" s="226"/>
      <c r="BP139" s="226"/>
      <c r="BQ139" s="226"/>
      <c r="BR139" s="226"/>
      <c r="BS139" s="226"/>
      <c r="BT139" s="226"/>
      <c r="BU139" s="226"/>
      <c r="BV139" s="226"/>
    </row>
    <row r="140" spans="1:74" ht="11.25" customHeight="1">
      <c r="A140" s="226"/>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26"/>
      <c r="BL140" s="226"/>
      <c r="BM140" s="226"/>
      <c r="BN140" s="226"/>
      <c r="BO140" s="226"/>
      <c r="BP140" s="226"/>
      <c r="BQ140" s="226"/>
      <c r="BR140" s="226"/>
      <c r="BS140" s="226"/>
      <c r="BT140" s="226"/>
      <c r="BU140" s="226"/>
      <c r="BV140" s="226"/>
    </row>
    <row r="141" spans="1:74" ht="11.25" customHeight="1">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c r="BS141" s="226"/>
      <c r="BT141" s="226"/>
      <c r="BU141" s="226"/>
      <c r="BV141" s="226"/>
    </row>
    <row r="142" spans="1:74" ht="11.25" customHeight="1">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c r="BT142" s="226"/>
      <c r="BU142" s="226"/>
      <c r="BV142" s="226"/>
    </row>
    <row r="143" spans="1:74" ht="11.25" customHeight="1">
      <c r="A143" s="226"/>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c r="AA143" s="226"/>
      <c r="AB143" s="226"/>
      <c r="AC143" s="226"/>
      <c r="AD143" s="226"/>
      <c r="AE143" s="226"/>
      <c r="AF143" s="226"/>
      <c r="AG143" s="226"/>
      <c r="AH143" s="226"/>
      <c r="AI143" s="226"/>
      <c r="AJ143" s="226"/>
      <c r="AK143" s="226"/>
      <c r="AL143" s="226"/>
      <c r="AM143" s="226"/>
      <c r="AN143" s="226"/>
      <c r="AO143" s="226"/>
      <c r="AP143" s="226"/>
      <c r="AQ143" s="226"/>
      <c r="AR143" s="226"/>
      <c r="AS143" s="226"/>
      <c r="AT143" s="226"/>
      <c r="AU143" s="226"/>
      <c r="AV143" s="226"/>
      <c r="AW143" s="226"/>
      <c r="AX143" s="226"/>
      <c r="AY143" s="226"/>
      <c r="AZ143" s="226"/>
      <c r="BA143" s="226"/>
      <c r="BB143" s="226"/>
      <c r="BC143" s="226"/>
      <c r="BD143" s="226"/>
      <c r="BE143" s="226"/>
      <c r="BF143" s="226"/>
      <c r="BG143" s="226"/>
      <c r="BH143" s="226"/>
      <c r="BI143" s="226"/>
      <c r="BJ143" s="226"/>
      <c r="BK143" s="226"/>
      <c r="BL143" s="226"/>
      <c r="BM143" s="226"/>
      <c r="BN143" s="226"/>
      <c r="BO143" s="226"/>
      <c r="BP143" s="226"/>
      <c r="BQ143" s="226"/>
      <c r="BR143" s="226"/>
      <c r="BS143" s="226"/>
      <c r="BT143" s="226"/>
      <c r="BU143" s="226"/>
      <c r="BV143" s="226"/>
    </row>
    <row r="144" spans="1:74" ht="11.25" customHeight="1">
      <c r="A144" s="226"/>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c r="AA144" s="226"/>
      <c r="AB144" s="226"/>
      <c r="AC144" s="226"/>
      <c r="AD144" s="226"/>
      <c r="AE144" s="226"/>
      <c r="AF144" s="226"/>
      <c r="AG144" s="226"/>
      <c r="AH144" s="226"/>
      <c r="AI144" s="226"/>
      <c r="AJ144" s="226"/>
      <c r="AK144" s="226"/>
      <c r="AL144" s="226"/>
      <c r="AM144" s="226"/>
      <c r="AN144" s="226"/>
      <c r="AO144" s="226"/>
      <c r="AP144" s="226"/>
      <c r="AQ144" s="226"/>
      <c r="AR144" s="226"/>
      <c r="AS144" s="226"/>
      <c r="AT144" s="226"/>
      <c r="AU144" s="226"/>
      <c r="AV144" s="226"/>
      <c r="AW144" s="226"/>
      <c r="AX144" s="226"/>
      <c r="AY144" s="226"/>
      <c r="AZ144" s="226"/>
      <c r="BA144" s="226"/>
      <c r="BB144" s="226"/>
      <c r="BC144" s="226"/>
      <c r="BD144" s="226"/>
      <c r="BE144" s="226"/>
      <c r="BF144" s="226"/>
      <c r="BG144" s="226"/>
      <c r="BH144" s="226"/>
      <c r="BI144" s="226"/>
      <c r="BJ144" s="226"/>
      <c r="BK144" s="226"/>
      <c r="BL144" s="226"/>
      <c r="BM144" s="226"/>
      <c r="BN144" s="226"/>
      <c r="BO144" s="226"/>
      <c r="BP144" s="226"/>
      <c r="BQ144" s="226"/>
      <c r="BR144" s="226"/>
      <c r="BS144" s="226"/>
      <c r="BT144" s="226"/>
      <c r="BU144" s="226"/>
      <c r="BV144" s="226"/>
    </row>
    <row r="145" spans="1:74" ht="11.25" customHeight="1">
      <c r="A145" s="226"/>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6"/>
      <c r="AB145" s="226"/>
      <c r="AC145" s="226"/>
      <c r="AD145" s="226"/>
      <c r="AE145" s="226"/>
      <c r="AF145" s="226"/>
      <c r="AG145" s="226"/>
      <c r="AH145" s="226"/>
      <c r="AI145" s="226"/>
      <c r="AJ145" s="226"/>
      <c r="AK145" s="226"/>
      <c r="AL145" s="226"/>
      <c r="AM145" s="226"/>
      <c r="AN145" s="226"/>
      <c r="AO145" s="226"/>
      <c r="AP145" s="226"/>
      <c r="AQ145" s="226"/>
      <c r="AR145" s="226"/>
      <c r="AS145" s="226"/>
      <c r="AT145" s="226"/>
      <c r="AU145" s="226"/>
      <c r="AV145" s="226"/>
      <c r="AW145" s="226"/>
      <c r="AX145" s="226"/>
      <c r="AY145" s="226"/>
      <c r="AZ145" s="226"/>
      <c r="BA145" s="226"/>
      <c r="BB145" s="226"/>
      <c r="BC145" s="226"/>
      <c r="BD145" s="226"/>
      <c r="BE145" s="226"/>
      <c r="BF145" s="226"/>
      <c r="BG145" s="226"/>
      <c r="BH145" s="226"/>
      <c r="BI145" s="226"/>
      <c r="BJ145" s="226"/>
      <c r="BK145" s="226"/>
      <c r="BL145" s="226"/>
      <c r="BM145" s="226"/>
      <c r="BN145" s="226"/>
      <c r="BO145" s="226"/>
      <c r="BP145" s="226"/>
      <c r="BQ145" s="226"/>
      <c r="BR145" s="226"/>
      <c r="BS145" s="226"/>
      <c r="BT145" s="226"/>
      <c r="BU145" s="226"/>
      <c r="BV145" s="226"/>
    </row>
    <row r="146" spans="1:74" ht="11.25" customHeight="1">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6"/>
      <c r="AH146" s="226"/>
      <c r="AI146" s="226"/>
      <c r="AJ146" s="226"/>
      <c r="AK146" s="226"/>
      <c r="AL146" s="226"/>
      <c r="AM146" s="226"/>
      <c r="AN146" s="226"/>
      <c r="AO146" s="226"/>
      <c r="AP146" s="226"/>
      <c r="AQ146" s="226"/>
      <c r="AR146" s="226"/>
      <c r="AS146" s="226"/>
      <c r="AT146" s="226"/>
      <c r="AU146" s="226"/>
      <c r="AV146" s="226"/>
      <c r="AW146" s="226"/>
      <c r="AX146" s="226"/>
      <c r="AY146" s="226"/>
      <c r="AZ146" s="226"/>
      <c r="BA146" s="226"/>
      <c r="BB146" s="226"/>
      <c r="BC146" s="226"/>
      <c r="BD146" s="226"/>
      <c r="BE146" s="226"/>
      <c r="BF146" s="226"/>
      <c r="BG146" s="226"/>
      <c r="BH146" s="226"/>
      <c r="BI146" s="226"/>
      <c r="BJ146" s="226"/>
      <c r="BK146" s="226"/>
      <c r="BL146" s="226"/>
      <c r="BM146" s="226"/>
      <c r="BN146" s="226"/>
      <c r="BO146" s="226"/>
      <c r="BP146" s="226"/>
      <c r="BQ146" s="226"/>
      <c r="BR146" s="226"/>
      <c r="BS146" s="226"/>
      <c r="BT146" s="226"/>
      <c r="BU146" s="226"/>
      <c r="BV146" s="226"/>
    </row>
    <row r="147" spans="1:74" ht="11.25" customHeight="1">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c r="BA147" s="226"/>
      <c r="BB147" s="226"/>
      <c r="BC147" s="226"/>
      <c r="BD147" s="226"/>
      <c r="BE147" s="226"/>
      <c r="BF147" s="226"/>
      <c r="BG147" s="226"/>
      <c r="BH147" s="226"/>
      <c r="BI147" s="226"/>
      <c r="BJ147" s="226"/>
      <c r="BK147" s="226"/>
      <c r="BL147" s="226"/>
      <c r="BM147" s="226"/>
      <c r="BN147" s="226"/>
      <c r="BO147" s="226"/>
      <c r="BP147" s="226"/>
      <c r="BQ147" s="226"/>
      <c r="BR147" s="226"/>
      <c r="BS147" s="226"/>
      <c r="BT147" s="226"/>
      <c r="BU147" s="226"/>
      <c r="BV147" s="226"/>
    </row>
    <row r="148" spans="1:74" ht="11.25" customHeight="1">
      <c r="A148" s="226"/>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c r="AA148" s="226"/>
      <c r="AB148" s="226"/>
      <c r="AC148" s="226"/>
      <c r="AD148" s="226"/>
      <c r="AE148" s="226"/>
      <c r="AF148" s="226"/>
      <c r="AG148" s="226"/>
      <c r="AH148" s="226"/>
      <c r="AI148" s="226"/>
      <c r="AJ148" s="226"/>
      <c r="AK148" s="226"/>
      <c r="AL148" s="226"/>
      <c r="AM148" s="226"/>
      <c r="AN148" s="226"/>
      <c r="AO148" s="226"/>
      <c r="AP148" s="226"/>
      <c r="AQ148" s="226"/>
      <c r="AR148" s="226"/>
      <c r="AS148" s="226"/>
      <c r="AT148" s="226"/>
      <c r="AU148" s="226"/>
      <c r="AV148" s="226"/>
      <c r="AW148" s="226"/>
      <c r="AX148" s="226"/>
      <c r="AY148" s="226"/>
      <c r="AZ148" s="226"/>
      <c r="BA148" s="226"/>
      <c r="BB148" s="226"/>
      <c r="BC148" s="226"/>
      <c r="BD148" s="226"/>
      <c r="BE148" s="226"/>
      <c r="BF148" s="226"/>
      <c r="BG148" s="226"/>
      <c r="BH148" s="226"/>
      <c r="BI148" s="226"/>
      <c r="BJ148" s="226"/>
      <c r="BK148" s="226"/>
      <c r="BL148" s="226"/>
      <c r="BM148" s="226"/>
      <c r="BN148" s="226"/>
      <c r="BO148" s="226"/>
      <c r="BP148" s="226"/>
      <c r="BQ148" s="226"/>
      <c r="BR148" s="226"/>
      <c r="BS148" s="226"/>
      <c r="BT148" s="226"/>
      <c r="BU148" s="226"/>
      <c r="BV148" s="226"/>
    </row>
    <row r="149" spans="1:74" ht="11.25" customHeight="1">
      <c r="A149" s="226"/>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c r="AA149" s="226"/>
      <c r="AB149" s="226"/>
      <c r="AC149" s="226"/>
      <c r="AD149" s="226"/>
      <c r="AE149" s="226"/>
      <c r="AF149" s="226"/>
      <c r="AG149" s="226"/>
      <c r="AH149" s="226"/>
      <c r="AI149" s="226"/>
      <c r="AJ149" s="226"/>
      <c r="AK149" s="226"/>
      <c r="AL149" s="226"/>
      <c r="AM149" s="226"/>
      <c r="AN149" s="226"/>
      <c r="AO149" s="226"/>
      <c r="AP149" s="226"/>
      <c r="AQ149" s="226"/>
      <c r="AR149" s="226"/>
      <c r="AS149" s="226"/>
      <c r="AT149" s="226"/>
      <c r="AU149" s="226"/>
      <c r="AV149" s="226"/>
      <c r="AW149" s="226"/>
      <c r="AX149" s="226"/>
      <c r="AY149" s="226"/>
      <c r="AZ149" s="226"/>
      <c r="BA149" s="226"/>
      <c r="BB149" s="226"/>
      <c r="BC149" s="226"/>
      <c r="BD149" s="226"/>
      <c r="BE149" s="226"/>
      <c r="BF149" s="226"/>
      <c r="BG149" s="226"/>
      <c r="BH149" s="226"/>
      <c r="BI149" s="226"/>
      <c r="BJ149" s="226"/>
      <c r="BK149" s="226"/>
      <c r="BL149" s="226"/>
      <c r="BM149" s="226"/>
      <c r="BN149" s="226"/>
      <c r="BO149" s="226"/>
      <c r="BP149" s="226"/>
      <c r="BQ149" s="226"/>
      <c r="BR149" s="226"/>
      <c r="BS149" s="226"/>
      <c r="BT149" s="226"/>
      <c r="BU149" s="226"/>
      <c r="BV149" s="226"/>
    </row>
    <row r="150" spans="1:74" ht="11.25" customHeight="1">
      <c r="A150" s="226"/>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226"/>
      <c r="AG150" s="226"/>
      <c r="AH150" s="226"/>
      <c r="AI150" s="226"/>
      <c r="AJ150" s="226"/>
      <c r="AK150" s="226"/>
      <c r="AL150" s="226"/>
      <c r="AM150" s="226"/>
      <c r="AN150" s="226"/>
      <c r="AO150" s="226"/>
      <c r="AP150" s="226"/>
      <c r="AQ150" s="226"/>
      <c r="AR150" s="226"/>
      <c r="AS150" s="226"/>
      <c r="AT150" s="226"/>
      <c r="AU150" s="226"/>
      <c r="AV150" s="226"/>
      <c r="AW150" s="226"/>
      <c r="AX150" s="226"/>
      <c r="AY150" s="226"/>
      <c r="AZ150" s="226"/>
      <c r="BA150" s="226"/>
      <c r="BB150" s="226"/>
      <c r="BC150" s="226"/>
      <c r="BD150" s="226"/>
      <c r="BE150" s="226"/>
      <c r="BF150" s="226"/>
      <c r="BG150" s="226"/>
      <c r="BH150" s="226"/>
      <c r="BI150" s="226"/>
      <c r="BJ150" s="226"/>
      <c r="BK150" s="226"/>
      <c r="BL150" s="226"/>
      <c r="BM150" s="226"/>
      <c r="BN150" s="226"/>
      <c r="BO150" s="226"/>
      <c r="BP150" s="226"/>
      <c r="BQ150" s="226"/>
      <c r="BR150" s="226"/>
      <c r="BS150" s="226"/>
      <c r="BT150" s="226"/>
      <c r="BU150" s="226"/>
      <c r="BV150" s="226"/>
    </row>
    <row r="151" spans="1:74" ht="11.25" customHeight="1">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c r="AG151" s="226"/>
      <c r="AH151" s="226"/>
      <c r="AI151" s="226"/>
      <c r="AJ151" s="226"/>
      <c r="AK151" s="226"/>
      <c r="AL151" s="226"/>
      <c r="AM151" s="226"/>
      <c r="AN151" s="226"/>
      <c r="AO151" s="226"/>
      <c r="AP151" s="226"/>
      <c r="AQ151" s="226"/>
      <c r="AR151" s="226"/>
      <c r="AS151" s="226"/>
      <c r="AT151" s="226"/>
      <c r="AU151" s="226"/>
      <c r="AV151" s="226"/>
      <c r="AW151" s="226"/>
      <c r="AX151" s="226"/>
      <c r="AY151" s="226"/>
      <c r="AZ151" s="226"/>
      <c r="BA151" s="226"/>
      <c r="BB151" s="226"/>
      <c r="BC151" s="226"/>
      <c r="BD151" s="226"/>
      <c r="BE151" s="226"/>
      <c r="BF151" s="226"/>
      <c r="BG151" s="226"/>
      <c r="BH151" s="226"/>
      <c r="BI151" s="226"/>
      <c r="BJ151" s="226"/>
      <c r="BK151" s="226"/>
      <c r="BL151" s="226"/>
      <c r="BM151" s="226"/>
      <c r="BN151" s="226"/>
      <c r="BO151" s="226"/>
      <c r="BP151" s="226"/>
      <c r="BQ151" s="226"/>
      <c r="BR151" s="226"/>
      <c r="BS151" s="226"/>
      <c r="BT151" s="226"/>
      <c r="BU151" s="226"/>
      <c r="BV151" s="226"/>
    </row>
    <row r="152" spans="1:74" ht="11.25" customHeight="1">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c r="AG152" s="226"/>
      <c r="AH152" s="226"/>
      <c r="AI152" s="226"/>
      <c r="AJ152" s="226"/>
      <c r="AK152" s="226"/>
      <c r="AL152" s="226"/>
      <c r="AM152" s="226"/>
      <c r="AN152" s="226"/>
      <c r="AO152" s="226"/>
      <c r="AP152" s="226"/>
      <c r="AQ152" s="226"/>
      <c r="AR152" s="226"/>
      <c r="AS152" s="226"/>
      <c r="AT152" s="226"/>
      <c r="AU152" s="226"/>
      <c r="AV152" s="226"/>
      <c r="AW152" s="226"/>
      <c r="AX152" s="226"/>
      <c r="AY152" s="226"/>
      <c r="AZ152" s="226"/>
      <c r="BA152" s="226"/>
      <c r="BB152" s="226"/>
      <c r="BC152" s="226"/>
      <c r="BD152" s="226"/>
      <c r="BE152" s="226"/>
      <c r="BF152" s="226"/>
      <c r="BG152" s="226"/>
      <c r="BH152" s="226"/>
      <c r="BI152" s="226"/>
      <c r="BJ152" s="226"/>
      <c r="BK152" s="226"/>
      <c r="BL152" s="226"/>
      <c r="BM152" s="226"/>
      <c r="BN152" s="226"/>
      <c r="BO152" s="226"/>
      <c r="BP152" s="226"/>
      <c r="BQ152" s="226"/>
      <c r="BR152" s="226"/>
      <c r="BS152" s="226"/>
      <c r="BT152" s="226"/>
      <c r="BU152" s="226"/>
      <c r="BV152" s="226"/>
    </row>
    <row r="153" spans="1:74" ht="11.25" customHeight="1">
      <c r="A153" s="226"/>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6"/>
      <c r="AX153" s="226"/>
      <c r="AY153" s="226"/>
      <c r="AZ153" s="226"/>
      <c r="BA153" s="226"/>
      <c r="BB153" s="226"/>
      <c r="BC153" s="226"/>
      <c r="BD153" s="226"/>
      <c r="BE153" s="226"/>
      <c r="BF153" s="226"/>
      <c r="BG153" s="226"/>
      <c r="BH153" s="226"/>
      <c r="BI153" s="226"/>
      <c r="BJ153" s="226"/>
      <c r="BK153" s="226"/>
      <c r="BL153" s="226"/>
      <c r="BM153" s="226"/>
      <c r="BN153" s="226"/>
      <c r="BO153" s="226"/>
      <c r="BP153" s="226"/>
      <c r="BQ153" s="226"/>
      <c r="BR153" s="226"/>
      <c r="BS153" s="226"/>
      <c r="BT153" s="226"/>
      <c r="BU153" s="226"/>
      <c r="BV153" s="226"/>
    </row>
    <row r="154" spans="1:74" ht="11.25" customHeight="1">
      <c r="A154" s="226"/>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c r="AG154" s="226"/>
      <c r="AH154" s="226"/>
      <c r="AI154" s="226"/>
      <c r="AJ154" s="226"/>
      <c r="AK154" s="226"/>
      <c r="AL154" s="226"/>
      <c r="AM154" s="226"/>
      <c r="AN154" s="226"/>
      <c r="AO154" s="226"/>
      <c r="AP154" s="226"/>
      <c r="AQ154" s="226"/>
      <c r="AR154" s="226"/>
      <c r="AS154" s="226"/>
      <c r="AT154" s="226"/>
      <c r="AU154" s="226"/>
      <c r="AV154" s="226"/>
      <c r="AW154" s="226"/>
      <c r="AX154" s="226"/>
      <c r="AY154" s="226"/>
      <c r="AZ154" s="226"/>
      <c r="BA154" s="226"/>
      <c r="BB154" s="226"/>
      <c r="BC154" s="226"/>
      <c r="BD154" s="226"/>
      <c r="BE154" s="226"/>
      <c r="BF154" s="226"/>
      <c r="BG154" s="226"/>
      <c r="BH154" s="226"/>
      <c r="BI154" s="226"/>
      <c r="BJ154" s="226"/>
      <c r="BK154" s="226"/>
      <c r="BL154" s="226"/>
      <c r="BM154" s="226"/>
      <c r="BN154" s="226"/>
      <c r="BO154" s="226"/>
      <c r="BP154" s="226"/>
      <c r="BQ154" s="226"/>
      <c r="BR154" s="226"/>
      <c r="BS154" s="226"/>
      <c r="BT154" s="226"/>
      <c r="BU154" s="226"/>
      <c r="BV154" s="226"/>
    </row>
    <row r="155" spans="1:74" ht="11.25" customHeight="1">
      <c r="A155" s="226"/>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row>
    <row r="156" spans="1:74" ht="11.25" customHeight="1">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6"/>
      <c r="AN156" s="226"/>
      <c r="AO156" s="226"/>
      <c r="AP156" s="226"/>
      <c r="AQ156" s="226"/>
      <c r="AR156" s="226"/>
      <c r="AS156" s="226"/>
      <c r="AT156" s="226"/>
      <c r="AU156" s="226"/>
      <c r="AV156" s="226"/>
      <c r="AW156" s="226"/>
      <c r="AX156" s="226"/>
      <c r="AY156" s="226"/>
      <c r="AZ156" s="226"/>
      <c r="BA156" s="226"/>
      <c r="BB156" s="226"/>
      <c r="BC156" s="226"/>
      <c r="BD156" s="226"/>
      <c r="BE156" s="226"/>
      <c r="BF156" s="226"/>
      <c r="BG156" s="226"/>
      <c r="BH156" s="226"/>
      <c r="BI156" s="226"/>
      <c r="BJ156" s="226"/>
      <c r="BK156" s="226"/>
      <c r="BL156" s="226"/>
      <c r="BM156" s="226"/>
      <c r="BN156" s="226"/>
      <c r="BO156" s="226"/>
      <c r="BP156" s="226"/>
      <c r="BQ156" s="226"/>
      <c r="BR156" s="226"/>
      <c r="BS156" s="226"/>
      <c r="BT156" s="226"/>
      <c r="BU156" s="226"/>
      <c r="BV156" s="226"/>
    </row>
    <row r="157" spans="1:74" ht="11.25" customHeight="1">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c r="AL157" s="226"/>
      <c r="AM157" s="226"/>
      <c r="AN157" s="226"/>
      <c r="AO157" s="226"/>
      <c r="AP157" s="226"/>
      <c r="AQ157" s="226"/>
      <c r="AR157" s="226"/>
      <c r="AS157" s="226"/>
      <c r="AT157" s="226"/>
      <c r="AU157" s="226"/>
      <c r="AV157" s="226"/>
      <c r="AW157" s="226"/>
      <c r="AX157" s="226"/>
      <c r="AY157" s="226"/>
      <c r="AZ157" s="226"/>
      <c r="BA157" s="226"/>
      <c r="BB157" s="226"/>
      <c r="BC157" s="226"/>
      <c r="BD157" s="226"/>
      <c r="BE157" s="226"/>
      <c r="BF157" s="226"/>
      <c r="BG157" s="226"/>
      <c r="BH157" s="226"/>
      <c r="BI157" s="226"/>
      <c r="BJ157" s="226"/>
      <c r="BK157" s="226"/>
      <c r="BL157" s="226"/>
      <c r="BM157" s="226"/>
      <c r="BN157" s="226"/>
      <c r="BO157" s="226"/>
      <c r="BP157" s="226"/>
      <c r="BQ157" s="226"/>
      <c r="BR157" s="226"/>
      <c r="BS157" s="226"/>
      <c r="BT157" s="226"/>
      <c r="BU157" s="226"/>
      <c r="BV157" s="226"/>
    </row>
    <row r="158" spans="1:74" ht="11.25" customHeight="1">
      <c r="A158" s="226"/>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c r="AZ158" s="226"/>
      <c r="BA158" s="226"/>
      <c r="BB158" s="226"/>
      <c r="BC158" s="226"/>
      <c r="BD158" s="226"/>
      <c r="BE158" s="226"/>
      <c r="BF158" s="226"/>
      <c r="BG158" s="226"/>
      <c r="BH158" s="226"/>
      <c r="BI158" s="226"/>
      <c r="BJ158" s="226"/>
      <c r="BK158" s="226"/>
      <c r="BL158" s="226"/>
      <c r="BM158" s="226"/>
      <c r="BN158" s="226"/>
      <c r="BO158" s="226"/>
      <c r="BP158" s="226"/>
      <c r="BQ158" s="226"/>
      <c r="BR158" s="226"/>
      <c r="BS158" s="226"/>
      <c r="BT158" s="226"/>
      <c r="BU158" s="226"/>
      <c r="BV158" s="226"/>
    </row>
    <row r="159" spans="1:74" ht="11.25" customHeight="1">
      <c r="A159" s="226"/>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c r="AA159" s="226"/>
      <c r="AB159" s="226"/>
      <c r="AC159" s="226"/>
      <c r="AD159" s="226"/>
      <c r="AE159" s="226"/>
      <c r="AF159" s="226"/>
      <c r="AG159" s="226"/>
      <c r="AH159" s="226"/>
      <c r="AI159" s="226"/>
      <c r="AJ159" s="226"/>
      <c r="AK159" s="226"/>
      <c r="AL159" s="226"/>
      <c r="AM159" s="226"/>
      <c r="AN159" s="226"/>
      <c r="AO159" s="226"/>
      <c r="AP159" s="226"/>
      <c r="AQ159" s="226"/>
      <c r="AR159" s="226"/>
      <c r="AS159" s="226"/>
      <c r="AT159" s="226"/>
      <c r="AU159" s="226"/>
      <c r="AV159" s="226"/>
      <c r="AW159" s="226"/>
      <c r="AX159" s="226"/>
      <c r="AY159" s="226"/>
      <c r="AZ159" s="226"/>
      <c r="BA159" s="226"/>
      <c r="BB159" s="226"/>
      <c r="BC159" s="226"/>
      <c r="BD159" s="226"/>
      <c r="BE159" s="226"/>
      <c r="BF159" s="226"/>
      <c r="BG159" s="226"/>
      <c r="BH159" s="226"/>
      <c r="BI159" s="226"/>
      <c r="BJ159" s="226"/>
      <c r="BK159" s="226"/>
      <c r="BL159" s="226"/>
      <c r="BM159" s="226"/>
      <c r="BN159" s="226"/>
      <c r="BO159" s="226"/>
      <c r="BP159" s="226"/>
      <c r="BQ159" s="226"/>
      <c r="BR159" s="226"/>
      <c r="BS159" s="226"/>
      <c r="BT159" s="226"/>
      <c r="BU159" s="226"/>
      <c r="BV159" s="226"/>
    </row>
    <row r="160" spans="1:74" ht="11.25" customHeight="1">
      <c r="A160" s="226"/>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226"/>
      <c r="BE160" s="226"/>
      <c r="BF160" s="226"/>
      <c r="BG160" s="226"/>
      <c r="BH160" s="226"/>
      <c r="BI160" s="226"/>
      <c r="BJ160" s="226"/>
      <c r="BK160" s="226"/>
      <c r="BL160" s="226"/>
      <c r="BM160" s="226"/>
      <c r="BN160" s="226"/>
      <c r="BO160" s="226"/>
      <c r="BP160" s="226"/>
      <c r="BQ160" s="226"/>
      <c r="BR160" s="226"/>
      <c r="BS160" s="226"/>
      <c r="BT160" s="226"/>
      <c r="BU160" s="226"/>
      <c r="BV160" s="226"/>
    </row>
    <row r="161" spans="1:74" ht="11.25" customHeight="1">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c r="AA161" s="226"/>
      <c r="AB161" s="226"/>
      <c r="AC161" s="226"/>
      <c r="AD161" s="226"/>
      <c r="AE161" s="226"/>
      <c r="AF161" s="226"/>
      <c r="AG161" s="226"/>
      <c r="AH161" s="226"/>
      <c r="AI161" s="226"/>
      <c r="AJ161" s="226"/>
      <c r="AK161" s="226"/>
      <c r="AL161" s="226"/>
      <c r="AM161" s="226"/>
      <c r="AN161" s="226"/>
      <c r="AO161" s="226"/>
      <c r="AP161" s="226"/>
      <c r="AQ161" s="226"/>
      <c r="AR161" s="226"/>
      <c r="AS161" s="226"/>
      <c r="AT161" s="226"/>
      <c r="AU161" s="226"/>
      <c r="AV161" s="226"/>
      <c r="AW161" s="226"/>
      <c r="AX161" s="226"/>
      <c r="AY161" s="226"/>
      <c r="AZ161" s="226"/>
      <c r="BA161" s="226"/>
      <c r="BB161" s="226"/>
      <c r="BC161" s="226"/>
      <c r="BD161" s="226"/>
      <c r="BE161" s="226"/>
      <c r="BF161" s="226"/>
      <c r="BG161" s="226"/>
      <c r="BH161" s="226"/>
      <c r="BI161" s="226"/>
      <c r="BJ161" s="226"/>
      <c r="BK161" s="226"/>
      <c r="BL161" s="226"/>
      <c r="BM161" s="226"/>
      <c r="BN161" s="226"/>
      <c r="BO161" s="226"/>
      <c r="BP161" s="226"/>
      <c r="BQ161" s="226"/>
      <c r="BR161" s="226"/>
      <c r="BS161" s="226"/>
      <c r="BT161" s="226"/>
      <c r="BU161" s="226"/>
      <c r="BV161" s="226"/>
    </row>
    <row r="162" spans="1:74" ht="11.25" customHeight="1">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c r="BE162" s="226"/>
      <c r="BF162" s="226"/>
      <c r="BG162" s="226"/>
      <c r="BH162" s="226"/>
      <c r="BI162" s="226"/>
      <c r="BJ162" s="226"/>
      <c r="BK162" s="226"/>
      <c r="BL162" s="226"/>
      <c r="BM162" s="226"/>
      <c r="BN162" s="226"/>
      <c r="BO162" s="226"/>
      <c r="BP162" s="226"/>
      <c r="BQ162" s="226"/>
      <c r="BR162" s="226"/>
      <c r="BS162" s="226"/>
      <c r="BT162" s="226"/>
      <c r="BU162" s="226"/>
      <c r="BV162" s="226"/>
    </row>
    <row r="163" spans="1:74" ht="11.25" customHeight="1">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c r="AG163" s="226"/>
      <c r="AH163" s="226"/>
      <c r="AI163" s="226"/>
      <c r="AJ163" s="226"/>
      <c r="AK163" s="226"/>
      <c r="AL163" s="226"/>
      <c r="AM163" s="226"/>
      <c r="AN163" s="226"/>
      <c r="AO163" s="226"/>
      <c r="AP163" s="226"/>
      <c r="AQ163" s="226"/>
      <c r="AR163" s="226"/>
      <c r="AS163" s="226"/>
      <c r="AT163" s="226"/>
      <c r="AU163" s="226"/>
      <c r="AV163" s="226"/>
      <c r="AW163" s="226"/>
      <c r="AX163" s="226"/>
      <c r="AY163" s="226"/>
      <c r="AZ163" s="226"/>
      <c r="BA163" s="226"/>
      <c r="BB163" s="226"/>
      <c r="BC163" s="226"/>
      <c r="BD163" s="226"/>
      <c r="BE163" s="226"/>
      <c r="BF163" s="226"/>
      <c r="BG163" s="226"/>
      <c r="BH163" s="226"/>
      <c r="BI163" s="226"/>
      <c r="BJ163" s="226"/>
      <c r="BK163" s="226"/>
      <c r="BL163" s="226"/>
      <c r="BM163" s="226"/>
      <c r="BN163" s="226"/>
      <c r="BO163" s="226"/>
      <c r="BP163" s="226"/>
      <c r="BQ163" s="226"/>
      <c r="BR163" s="226"/>
      <c r="BS163" s="226"/>
      <c r="BT163" s="226"/>
      <c r="BU163" s="226"/>
      <c r="BV163" s="226"/>
    </row>
    <row r="164" spans="1:74" ht="11.25" customHeight="1">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c r="BF164" s="226"/>
      <c r="BG164" s="226"/>
      <c r="BH164" s="226"/>
      <c r="BI164" s="226"/>
      <c r="BJ164" s="226"/>
      <c r="BK164" s="226"/>
      <c r="BL164" s="226"/>
      <c r="BM164" s="226"/>
      <c r="BN164" s="226"/>
      <c r="BO164" s="226"/>
      <c r="BP164" s="226"/>
      <c r="BQ164" s="226"/>
      <c r="BR164" s="226"/>
      <c r="BS164" s="226"/>
      <c r="BT164" s="226"/>
      <c r="BU164" s="226"/>
      <c r="BV164" s="226"/>
    </row>
    <row r="165" spans="1:74" ht="11.25" customHeight="1">
      <c r="A165" s="226"/>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26"/>
      <c r="BK165" s="226"/>
      <c r="BL165" s="226"/>
      <c r="BM165" s="226"/>
      <c r="BN165" s="226"/>
      <c r="BO165" s="226"/>
      <c r="BP165" s="226"/>
      <c r="BQ165" s="226"/>
      <c r="BR165" s="226"/>
      <c r="BS165" s="226"/>
      <c r="BT165" s="226"/>
      <c r="BU165" s="226"/>
      <c r="BV165" s="226"/>
    </row>
    <row r="166" spans="1:74" ht="11.25" customHeight="1">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c r="AG166" s="226"/>
      <c r="AH166" s="226"/>
      <c r="AI166" s="226"/>
      <c r="AJ166" s="226"/>
      <c r="AK166" s="226"/>
      <c r="AL166" s="226"/>
      <c r="AM166" s="226"/>
      <c r="AN166" s="226"/>
      <c r="AO166" s="226"/>
      <c r="AP166" s="226"/>
      <c r="AQ166" s="226"/>
      <c r="AR166" s="226"/>
      <c r="AS166" s="226"/>
      <c r="AT166" s="226"/>
      <c r="AU166" s="226"/>
      <c r="AV166" s="226"/>
      <c r="AW166" s="226"/>
      <c r="AX166" s="226"/>
      <c r="AY166" s="226"/>
      <c r="AZ166" s="226"/>
      <c r="BA166" s="226"/>
      <c r="BB166" s="226"/>
      <c r="BC166" s="226"/>
      <c r="BD166" s="226"/>
      <c r="BE166" s="226"/>
      <c r="BF166" s="226"/>
      <c r="BG166" s="226"/>
      <c r="BH166" s="226"/>
      <c r="BI166" s="226"/>
      <c r="BJ166" s="226"/>
      <c r="BK166" s="226"/>
      <c r="BL166" s="226"/>
      <c r="BM166" s="226"/>
      <c r="BN166" s="226"/>
      <c r="BO166" s="226"/>
      <c r="BP166" s="226"/>
      <c r="BQ166" s="226"/>
      <c r="BR166" s="226"/>
      <c r="BS166" s="226"/>
      <c r="BT166" s="226"/>
      <c r="BU166" s="226"/>
      <c r="BV166" s="226"/>
    </row>
    <row r="167" spans="1:74" ht="11.25" customHeight="1">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c r="BF167" s="226"/>
      <c r="BG167" s="226"/>
      <c r="BH167" s="226"/>
      <c r="BI167" s="226"/>
      <c r="BJ167" s="226"/>
      <c r="BK167" s="226"/>
      <c r="BL167" s="226"/>
      <c r="BM167" s="226"/>
      <c r="BN167" s="226"/>
      <c r="BO167" s="226"/>
      <c r="BP167" s="226"/>
      <c r="BQ167" s="226"/>
      <c r="BR167" s="226"/>
      <c r="BS167" s="226"/>
      <c r="BT167" s="226"/>
      <c r="BU167" s="226"/>
      <c r="BV167" s="226"/>
    </row>
    <row r="168" spans="1:74" ht="11.25" customHeight="1">
      <c r="A168" s="226"/>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c r="BE168" s="226"/>
      <c r="BF168" s="226"/>
      <c r="BG168" s="226"/>
      <c r="BH168" s="226"/>
      <c r="BI168" s="226"/>
      <c r="BJ168" s="226"/>
      <c r="BK168" s="226"/>
      <c r="BL168" s="226"/>
      <c r="BM168" s="226"/>
      <c r="BN168" s="226"/>
      <c r="BO168" s="226"/>
      <c r="BP168" s="226"/>
      <c r="BQ168" s="226"/>
      <c r="BR168" s="226"/>
      <c r="BS168" s="226"/>
      <c r="BT168" s="226"/>
      <c r="BU168" s="226"/>
      <c r="BV168" s="226"/>
    </row>
    <row r="169" spans="1:74" ht="11.25" customHeight="1">
      <c r="A169" s="226"/>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c r="AZ169" s="226"/>
      <c r="BA169" s="226"/>
      <c r="BB169" s="226"/>
      <c r="BC169" s="226"/>
      <c r="BD169" s="226"/>
      <c r="BE169" s="226"/>
      <c r="BF169" s="226"/>
      <c r="BG169" s="226"/>
      <c r="BH169" s="226"/>
      <c r="BI169" s="226"/>
      <c r="BJ169" s="226"/>
      <c r="BK169" s="226"/>
      <c r="BL169" s="226"/>
      <c r="BM169" s="226"/>
      <c r="BN169" s="226"/>
      <c r="BO169" s="226"/>
      <c r="BP169" s="226"/>
      <c r="BQ169" s="226"/>
      <c r="BR169" s="226"/>
      <c r="BS169" s="226"/>
      <c r="BT169" s="226"/>
      <c r="BU169" s="226"/>
      <c r="BV169" s="226"/>
    </row>
    <row r="170" spans="1:74" ht="11.25" customHeight="1">
      <c r="A170" s="226"/>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c r="BE170" s="226"/>
      <c r="BF170" s="226"/>
      <c r="BG170" s="226"/>
      <c r="BH170" s="226"/>
      <c r="BI170" s="226"/>
      <c r="BJ170" s="226"/>
      <c r="BK170" s="226"/>
      <c r="BL170" s="226"/>
      <c r="BM170" s="226"/>
      <c r="BN170" s="226"/>
      <c r="BO170" s="226"/>
      <c r="BP170" s="226"/>
      <c r="BQ170" s="226"/>
      <c r="BR170" s="226"/>
      <c r="BS170" s="226"/>
      <c r="BT170" s="226"/>
      <c r="BU170" s="226"/>
      <c r="BV170" s="226"/>
    </row>
    <row r="171" spans="1:74" ht="11.25" customHeight="1">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c r="AZ171" s="226"/>
      <c r="BA171" s="226"/>
      <c r="BB171" s="226"/>
      <c r="BC171" s="226"/>
      <c r="BD171" s="226"/>
      <c r="BE171" s="226"/>
      <c r="BF171" s="226"/>
      <c r="BG171" s="226"/>
      <c r="BH171" s="226"/>
      <c r="BI171" s="226"/>
      <c r="BJ171" s="226"/>
      <c r="BK171" s="226"/>
      <c r="BL171" s="226"/>
      <c r="BM171" s="226"/>
      <c r="BN171" s="226"/>
      <c r="BO171" s="226"/>
      <c r="BP171" s="226"/>
      <c r="BQ171" s="226"/>
      <c r="BR171" s="226"/>
      <c r="BS171" s="226"/>
      <c r="BT171" s="226"/>
      <c r="BU171" s="226"/>
      <c r="BV171" s="226"/>
    </row>
    <row r="172" spans="1:74" ht="11.25" customHeight="1">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T172" s="226"/>
      <c r="BU172" s="226"/>
      <c r="BV172" s="226"/>
    </row>
    <row r="173" spans="1:74" ht="11.25" customHeight="1">
      <c r="A173" s="226"/>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T173" s="226"/>
      <c r="BU173" s="226"/>
      <c r="BV173" s="226"/>
    </row>
    <row r="174" spans="1:74" ht="11.25" customHeight="1">
      <c r="A174" s="226"/>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T174" s="226"/>
      <c r="BU174" s="226"/>
      <c r="BV174" s="226"/>
    </row>
    <row r="175" spans="1:74" ht="11.25" customHeight="1">
      <c r="A175" s="226"/>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26"/>
      <c r="BL175" s="226"/>
      <c r="BM175" s="226"/>
      <c r="BN175" s="226"/>
      <c r="BO175" s="226"/>
      <c r="BP175" s="226"/>
      <c r="BQ175" s="226"/>
      <c r="BR175" s="226"/>
      <c r="BS175" s="226"/>
      <c r="BT175" s="226"/>
      <c r="BU175" s="226"/>
      <c r="BV175" s="226"/>
    </row>
    <row r="176" spans="1:74" ht="11.25" customHeight="1">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c r="BM176" s="226"/>
      <c r="BN176" s="226"/>
      <c r="BO176" s="226"/>
      <c r="BP176" s="226"/>
      <c r="BQ176" s="226"/>
      <c r="BR176" s="226"/>
      <c r="BS176" s="226"/>
      <c r="BT176" s="226"/>
      <c r="BU176" s="226"/>
      <c r="BV176" s="226"/>
    </row>
    <row r="177" spans="1:74" ht="11.25" customHeight="1">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c r="AZ177" s="226"/>
      <c r="BA177" s="226"/>
      <c r="BB177" s="226"/>
      <c r="BC177" s="226"/>
      <c r="BD177" s="226"/>
      <c r="BE177" s="226"/>
      <c r="BF177" s="226"/>
      <c r="BG177" s="226"/>
      <c r="BH177" s="226"/>
      <c r="BI177" s="226"/>
      <c r="BJ177" s="226"/>
      <c r="BK177" s="226"/>
      <c r="BL177" s="226"/>
      <c r="BM177" s="226"/>
      <c r="BN177" s="226"/>
      <c r="BO177" s="226"/>
      <c r="BP177" s="226"/>
      <c r="BQ177" s="226"/>
      <c r="BR177" s="226"/>
      <c r="BS177" s="226"/>
      <c r="BT177" s="226"/>
      <c r="BU177" s="226"/>
      <c r="BV177" s="226"/>
    </row>
    <row r="178" spans="1:74" ht="11.25" customHeight="1">
      <c r="A178" s="226"/>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c r="AZ178" s="226"/>
      <c r="BA178" s="226"/>
      <c r="BB178" s="226"/>
      <c r="BC178" s="226"/>
      <c r="BD178" s="226"/>
      <c r="BE178" s="226"/>
      <c r="BF178" s="226"/>
      <c r="BG178" s="226"/>
      <c r="BH178" s="226"/>
      <c r="BI178" s="226"/>
      <c r="BJ178" s="226"/>
      <c r="BK178" s="226"/>
      <c r="BL178" s="226"/>
      <c r="BM178" s="226"/>
      <c r="BN178" s="226"/>
      <c r="BO178" s="226"/>
      <c r="BP178" s="226"/>
      <c r="BQ178" s="226"/>
      <c r="BR178" s="226"/>
      <c r="BS178" s="226"/>
      <c r="BT178" s="226"/>
      <c r="BU178" s="226"/>
      <c r="BV178" s="226"/>
    </row>
    <row r="179" spans="1:74" ht="11.25" customHeight="1">
      <c r="A179" s="226"/>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26"/>
      <c r="AW179" s="226"/>
      <c r="AX179" s="226"/>
      <c r="AY179" s="226"/>
      <c r="AZ179" s="226"/>
      <c r="BA179" s="226"/>
      <c r="BB179" s="226"/>
      <c r="BC179" s="226"/>
      <c r="BD179" s="226"/>
      <c r="BE179" s="226"/>
      <c r="BF179" s="226"/>
      <c r="BG179" s="226"/>
      <c r="BH179" s="226"/>
      <c r="BI179" s="226"/>
      <c r="BJ179" s="226"/>
      <c r="BK179" s="226"/>
      <c r="BL179" s="226"/>
      <c r="BM179" s="226"/>
      <c r="BN179" s="226"/>
      <c r="BO179" s="226"/>
      <c r="BP179" s="226"/>
      <c r="BQ179" s="226"/>
      <c r="BR179" s="226"/>
      <c r="BS179" s="226"/>
      <c r="BT179" s="226"/>
      <c r="BU179" s="226"/>
      <c r="BV179" s="226"/>
    </row>
    <row r="180" spans="1:74" ht="11.25" customHeight="1">
      <c r="A180" s="226"/>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c r="AA180" s="226"/>
      <c r="AB180" s="226"/>
      <c r="AC180" s="226"/>
      <c r="AD180" s="226"/>
      <c r="AE180" s="226"/>
      <c r="AF180" s="226"/>
      <c r="AG180" s="226"/>
      <c r="AH180" s="226"/>
      <c r="AI180" s="226"/>
      <c r="AJ180" s="226"/>
      <c r="AK180" s="226"/>
      <c r="AL180" s="226"/>
      <c r="AM180" s="226"/>
      <c r="AN180" s="226"/>
      <c r="AO180" s="226"/>
      <c r="AP180" s="226"/>
      <c r="AQ180" s="226"/>
      <c r="AR180" s="226"/>
      <c r="AS180" s="226"/>
      <c r="AT180" s="226"/>
      <c r="AU180" s="226"/>
      <c r="AV180" s="226"/>
      <c r="AW180" s="226"/>
      <c r="AX180" s="226"/>
      <c r="AY180" s="226"/>
      <c r="AZ180" s="226"/>
      <c r="BA180" s="226"/>
      <c r="BB180" s="226"/>
      <c r="BC180" s="226"/>
      <c r="BD180" s="226"/>
      <c r="BE180" s="226"/>
      <c r="BF180" s="226"/>
      <c r="BG180" s="226"/>
      <c r="BH180" s="226"/>
      <c r="BI180" s="226"/>
      <c r="BJ180" s="226"/>
      <c r="BK180" s="226"/>
      <c r="BL180" s="226"/>
      <c r="BM180" s="226"/>
      <c r="BN180" s="226"/>
      <c r="BO180" s="226"/>
      <c r="BP180" s="226"/>
      <c r="BQ180" s="226"/>
      <c r="BR180" s="226"/>
      <c r="BS180" s="226"/>
      <c r="BT180" s="226"/>
      <c r="BU180" s="226"/>
      <c r="BV180" s="226"/>
    </row>
    <row r="181" spans="1:74" ht="11.25" customHeight="1">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c r="AZ181" s="226"/>
      <c r="BA181" s="226"/>
      <c r="BB181" s="226"/>
      <c r="BC181" s="226"/>
      <c r="BD181" s="226"/>
      <c r="BE181" s="226"/>
      <c r="BF181" s="226"/>
      <c r="BG181" s="226"/>
      <c r="BH181" s="226"/>
      <c r="BI181" s="226"/>
      <c r="BJ181" s="226"/>
      <c r="BK181" s="226"/>
      <c r="BL181" s="226"/>
      <c r="BM181" s="226"/>
      <c r="BN181" s="226"/>
      <c r="BO181" s="226"/>
      <c r="BP181" s="226"/>
      <c r="BQ181" s="226"/>
      <c r="BR181" s="226"/>
      <c r="BS181" s="226"/>
      <c r="BT181" s="226"/>
      <c r="BU181" s="226"/>
      <c r="BV181" s="226"/>
    </row>
    <row r="182" spans="1:74" ht="11.25" customHeight="1">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26"/>
      <c r="BK182" s="226"/>
      <c r="BL182" s="226"/>
      <c r="BM182" s="226"/>
      <c r="BN182" s="226"/>
      <c r="BO182" s="226"/>
      <c r="BP182" s="226"/>
      <c r="BQ182" s="226"/>
      <c r="BR182" s="226"/>
      <c r="BS182" s="226"/>
      <c r="BT182" s="226"/>
      <c r="BU182" s="226"/>
      <c r="BV182" s="226"/>
    </row>
    <row r="183" spans="1:74" ht="11.25" customHeight="1">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6"/>
      <c r="AW183" s="226"/>
      <c r="AX183" s="226"/>
      <c r="AY183" s="226"/>
      <c r="AZ183" s="226"/>
      <c r="BA183" s="226"/>
      <c r="BB183" s="226"/>
      <c r="BC183" s="226"/>
      <c r="BD183" s="226"/>
      <c r="BE183" s="226"/>
      <c r="BF183" s="226"/>
      <c r="BG183" s="226"/>
      <c r="BH183" s="226"/>
      <c r="BI183" s="226"/>
      <c r="BJ183" s="226"/>
      <c r="BK183" s="226"/>
      <c r="BL183" s="226"/>
      <c r="BM183" s="226"/>
      <c r="BN183" s="226"/>
      <c r="BO183" s="226"/>
      <c r="BP183" s="226"/>
      <c r="BQ183" s="226"/>
      <c r="BR183" s="226"/>
      <c r="BS183" s="226"/>
      <c r="BT183" s="226"/>
      <c r="BU183" s="226"/>
      <c r="BV183" s="226"/>
    </row>
    <row r="184" spans="1:74" ht="11.25" customHeight="1">
      <c r="A184" s="226"/>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c r="BF184" s="226"/>
      <c r="BG184" s="226"/>
      <c r="BH184" s="226"/>
      <c r="BI184" s="226"/>
      <c r="BJ184" s="226"/>
      <c r="BK184" s="226"/>
      <c r="BL184" s="226"/>
      <c r="BM184" s="226"/>
      <c r="BN184" s="226"/>
      <c r="BO184" s="226"/>
      <c r="BP184" s="226"/>
      <c r="BQ184" s="226"/>
      <c r="BR184" s="226"/>
      <c r="BS184" s="226"/>
      <c r="BT184" s="226"/>
      <c r="BU184" s="226"/>
      <c r="BV184" s="226"/>
    </row>
    <row r="185" spans="1:74" ht="11.25" customHeight="1">
      <c r="A185" s="226"/>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c r="BF185" s="226"/>
      <c r="BG185" s="226"/>
      <c r="BH185" s="226"/>
      <c r="BI185" s="226"/>
      <c r="BJ185" s="226"/>
      <c r="BK185" s="226"/>
      <c r="BL185" s="226"/>
      <c r="BM185" s="226"/>
      <c r="BN185" s="226"/>
      <c r="BO185" s="226"/>
      <c r="BP185" s="226"/>
      <c r="BQ185" s="226"/>
      <c r="BR185" s="226"/>
      <c r="BS185" s="226"/>
      <c r="BT185" s="226"/>
      <c r="BU185" s="226"/>
      <c r="BV185" s="226"/>
    </row>
    <row r="186" spans="1:74" ht="11.25" customHeight="1">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26"/>
      <c r="BK186" s="226"/>
      <c r="BL186" s="226"/>
      <c r="BM186" s="226"/>
      <c r="BN186" s="226"/>
      <c r="BO186" s="226"/>
      <c r="BP186" s="226"/>
      <c r="BQ186" s="226"/>
      <c r="BR186" s="226"/>
      <c r="BS186" s="226"/>
      <c r="BT186" s="226"/>
      <c r="BU186" s="226"/>
      <c r="BV186" s="226"/>
    </row>
    <row r="187" spans="1:74" ht="11.25" customHeight="1">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c r="AG187" s="226"/>
      <c r="AH187" s="226"/>
      <c r="AI187" s="226"/>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c r="BF187" s="226"/>
      <c r="BG187" s="226"/>
      <c r="BH187" s="226"/>
      <c r="BI187" s="226"/>
      <c r="BJ187" s="226"/>
      <c r="BK187" s="226"/>
      <c r="BL187" s="226"/>
      <c r="BM187" s="226"/>
      <c r="BN187" s="226"/>
      <c r="BO187" s="226"/>
      <c r="BP187" s="226"/>
      <c r="BQ187" s="226"/>
      <c r="BR187" s="226"/>
      <c r="BS187" s="226"/>
      <c r="BT187" s="226"/>
      <c r="BU187" s="226"/>
      <c r="BV187" s="226"/>
    </row>
    <row r="188" spans="1:74" ht="11.25" customHeight="1">
      <c r="A188" s="226"/>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226"/>
      <c r="BL188" s="226"/>
      <c r="BM188" s="226"/>
      <c r="BN188" s="226"/>
      <c r="BO188" s="226"/>
      <c r="BP188" s="226"/>
      <c r="BQ188" s="226"/>
      <c r="BR188" s="226"/>
      <c r="BS188" s="226"/>
      <c r="BT188" s="226"/>
      <c r="BU188" s="226"/>
      <c r="BV188" s="226"/>
    </row>
    <row r="189" spans="1:74" ht="11.25" customHeight="1">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c r="BF189" s="226"/>
      <c r="BG189" s="226"/>
      <c r="BH189" s="226"/>
      <c r="BI189" s="226"/>
      <c r="BJ189" s="226"/>
      <c r="BK189" s="226"/>
      <c r="BL189" s="226"/>
      <c r="BM189" s="226"/>
      <c r="BN189" s="226"/>
      <c r="BO189" s="226"/>
      <c r="BP189" s="226"/>
      <c r="BQ189" s="226"/>
      <c r="BR189" s="226"/>
      <c r="BS189" s="226"/>
      <c r="BT189" s="226"/>
      <c r="BU189" s="226"/>
      <c r="BV189" s="226"/>
    </row>
    <row r="190" spans="1:74" ht="11.25" customHeight="1">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c r="BK190" s="226"/>
      <c r="BL190" s="226"/>
      <c r="BM190" s="226"/>
      <c r="BN190" s="226"/>
      <c r="BO190" s="226"/>
      <c r="BP190" s="226"/>
      <c r="BQ190" s="226"/>
      <c r="BR190" s="226"/>
      <c r="BS190" s="226"/>
      <c r="BT190" s="226"/>
      <c r="BU190" s="226"/>
      <c r="BV190" s="226"/>
    </row>
    <row r="191" spans="1:74" ht="11.25" customHeight="1">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c r="BF191" s="226"/>
      <c r="BG191" s="226"/>
      <c r="BH191" s="226"/>
      <c r="BI191" s="226"/>
      <c r="BJ191" s="226"/>
      <c r="BK191" s="226"/>
      <c r="BL191" s="226"/>
      <c r="BM191" s="226"/>
      <c r="BN191" s="226"/>
      <c r="BO191" s="226"/>
      <c r="BP191" s="226"/>
      <c r="BQ191" s="226"/>
      <c r="BR191" s="226"/>
      <c r="BS191" s="226"/>
      <c r="BT191" s="226"/>
      <c r="BU191" s="226"/>
      <c r="BV191" s="226"/>
    </row>
    <row r="192" spans="1:74" ht="11.25" customHeight="1">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c r="BF192" s="226"/>
      <c r="BG192" s="226"/>
      <c r="BH192" s="226"/>
      <c r="BI192" s="226"/>
      <c r="BJ192" s="226"/>
      <c r="BK192" s="226"/>
      <c r="BL192" s="226"/>
      <c r="BM192" s="226"/>
      <c r="BN192" s="226"/>
      <c r="BO192" s="226"/>
      <c r="BP192" s="226"/>
      <c r="BQ192" s="226"/>
      <c r="BR192" s="226"/>
      <c r="BS192" s="226"/>
      <c r="BT192" s="226"/>
      <c r="BU192" s="226"/>
      <c r="BV192" s="226"/>
    </row>
    <row r="193" spans="1:74" ht="11.25" customHeight="1">
      <c r="A193" s="226"/>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c r="AA193" s="226"/>
      <c r="AB193" s="226"/>
      <c r="AC193" s="226"/>
      <c r="AD193" s="226"/>
      <c r="AE193" s="226"/>
      <c r="AF193" s="226"/>
      <c r="AG193" s="226"/>
      <c r="AH193" s="226"/>
      <c r="AI193" s="226"/>
      <c r="AJ193" s="226"/>
      <c r="AK193" s="226"/>
      <c r="AL193" s="226"/>
      <c r="AM193" s="226"/>
      <c r="AN193" s="226"/>
      <c r="AO193" s="226"/>
      <c r="AP193" s="226"/>
      <c r="AQ193" s="226"/>
      <c r="AR193" s="226"/>
      <c r="AS193" s="226"/>
      <c r="AT193" s="226"/>
      <c r="AU193" s="226"/>
      <c r="AV193" s="226"/>
      <c r="AW193" s="226"/>
      <c r="AX193" s="226"/>
      <c r="AY193" s="226"/>
      <c r="AZ193" s="226"/>
      <c r="BA193" s="226"/>
      <c r="BB193" s="226"/>
      <c r="BC193" s="226"/>
      <c r="BD193" s="226"/>
      <c r="BE193" s="226"/>
      <c r="BF193" s="226"/>
      <c r="BG193" s="226"/>
      <c r="BH193" s="226"/>
      <c r="BI193" s="226"/>
      <c r="BJ193" s="226"/>
      <c r="BK193" s="226"/>
      <c r="BL193" s="226"/>
      <c r="BM193" s="226"/>
      <c r="BN193" s="226"/>
      <c r="BO193" s="226"/>
      <c r="BP193" s="226"/>
      <c r="BQ193" s="226"/>
      <c r="BR193" s="226"/>
      <c r="BS193" s="226"/>
      <c r="BT193" s="226"/>
      <c r="BU193" s="226"/>
      <c r="BV193" s="226"/>
    </row>
    <row r="194" spans="1:74" ht="11.25" customHeight="1">
      <c r="A194" s="22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c r="BE194" s="226"/>
      <c r="BF194" s="226"/>
      <c r="BG194" s="226"/>
      <c r="BH194" s="226"/>
      <c r="BI194" s="226"/>
      <c r="BJ194" s="226"/>
      <c r="BK194" s="226"/>
      <c r="BL194" s="226"/>
      <c r="BM194" s="226"/>
      <c r="BN194" s="226"/>
      <c r="BO194" s="226"/>
      <c r="BP194" s="226"/>
      <c r="BQ194" s="226"/>
      <c r="BR194" s="226"/>
      <c r="BS194" s="226"/>
      <c r="BT194" s="226"/>
      <c r="BU194" s="226"/>
      <c r="BV194" s="226"/>
    </row>
    <row r="195" spans="1:74" ht="11.25" customHeight="1">
      <c r="A195" s="226"/>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c r="AA195" s="226"/>
      <c r="AB195" s="226"/>
      <c r="AC195" s="226"/>
      <c r="AD195" s="226"/>
      <c r="AE195" s="226"/>
      <c r="AF195" s="226"/>
      <c r="AG195" s="226"/>
      <c r="AH195" s="226"/>
      <c r="AI195" s="226"/>
      <c r="AJ195" s="226"/>
      <c r="AK195" s="226"/>
      <c r="AL195" s="226"/>
      <c r="AM195" s="226"/>
      <c r="AN195" s="226"/>
      <c r="AO195" s="226"/>
      <c r="AP195" s="226"/>
      <c r="AQ195" s="226"/>
      <c r="AR195" s="226"/>
      <c r="AS195" s="226"/>
      <c r="AT195" s="226"/>
      <c r="AU195" s="226"/>
      <c r="AV195" s="226"/>
      <c r="AW195" s="226"/>
      <c r="AX195" s="226"/>
      <c r="AY195" s="226"/>
      <c r="AZ195" s="226"/>
      <c r="BA195" s="226"/>
      <c r="BB195" s="226"/>
      <c r="BC195" s="226"/>
      <c r="BD195" s="226"/>
      <c r="BE195" s="226"/>
      <c r="BF195" s="226"/>
      <c r="BG195" s="226"/>
      <c r="BH195" s="226"/>
      <c r="BI195" s="226"/>
      <c r="BJ195" s="226"/>
      <c r="BK195" s="226"/>
      <c r="BL195" s="226"/>
      <c r="BM195" s="226"/>
      <c r="BN195" s="226"/>
      <c r="BO195" s="226"/>
      <c r="BP195" s="226"/>
      <c r="BQ195" s="226"/>
      <c r="BR195" s="226"/>
      <c r="BS195" s="226"/>
      <c r="BT195" s="226"/>
      <c r="BU195" s="226"/>
      <c r="BV195" s="226"/>
    </row>
    <row r="196" spans="1:74" ht="11.25" customHeight="1">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c r="AA196" s="226"/>
      <c r="AB196" s="226"/>
      <c r="AC196" s="226"/>
      <c r="AD196" s="226"/>
      <c r="AE196" s="226"/>
      <c r="AF196" s="226"/>
      <c r="AG196" s="226"/>
      <c r="AH196" s="226"/>
      <c r="AI196" s="226"/>
      <c r="AJ196" s="226"/>
      <c r="AK196" s="226"/>
      <c r="AL196" s="226"/>
      <c r="AM196" s="226"/>
      <c r="AN196" s="226"/>
      <c r="AO196" s="226"/>
      <c r="AP196" s="226"/>
      <c r="AQ196" s="226"/>
      <c r="AR196" s="226"/>
      <c r="AS196" s="226"/>
      <c r="AT196" s="226"/>
      <c r="AU196" s="226"/>
      <c r="AV196" s="226"/>
      <c r="AW196" s="226"/>
      <c r="AX196" s="226"/>
      <c r="AY196" s="226"/>
      <c r="AZ196" s="226"/>
      <c r="BA196" s="226"/>
      <c r="BB196" s="226"/>
      <c r="BC196" s="226"/>
      <c r="BD196" s="226"/>
      <c r="BE196" s="226"/>
      <c r="BF196" s="226"/>
      <c r="BG196" s="226"/>
      <c r="BH196" s="226"/>
      <c r="BI196" s="226"/>
      <c r="BJ196" s="226"/>
      <c r="BK196" s="226"/>
      <c r="BL196" s="226"/>
      <c r="BM196" s="226"/>
      <c r="BN196" s="226"/>
      <c r="BO196" s="226"/>
      <c r="BP196" s="226"/>
      <c r="BQ196" s="226"/>
      <c r="BR196" s="226"/>
      <c r="BS196" s="226"/>
      <c r="BT196" s="226"/>
      <c r="BU196" s="226"/>
      <c r="BV196" s="226"/>
    </row>
    <row r="197" spans="1:74" ht="11.25" customHeight="1">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c r="AA197" s="226"/>
      <c r="AB197" s="226"/>
      <c r="AC197" s="226"/>
      <c r="AD197" s="226"/>
      <c r="AE197" s="226"/>
      <c r="AF197" s="226"/>
      <c r="AG197" s="226"/>
      <c r="AH197" s="226"/>
      <c r="AI197" s="226"/>
      <c r="AJ197" s="226"/>
      <c r="AK197" s="226"/>
      <c r="AL197" s="226"/>
      <c r="AM197" s="226"/>
      <c r="AN197" s="226"/>
      <c r="AO197" s="226"/>
      <c r="AP197" s="226"/>
      <c r="AQ197" s="226"/>
      <c r="AR197" s="226"/>
      <c r="AS197" s="226"/>
      <c r="AT197" s="226"/>
      <c r="AU197" s="226"/>
      <c r="AV197" s="226"/>
      <c r="AW197" s="226"/>
      <c r="AX197" s="226"/>
      <c r="AY197" s="226"/>
      <c r="AZ197" s="226"/>
      <c r="BA197" s="226"/>
      <c r="BB197" s="226"/>
      <c r="BC197" s="226"/>
      <c r="BD197" s="226"/>
      <c r="BE197" s="226"/>
      <c r="BF197" s="226"/>
      <c r="BG197" s="226"/>
      <c r="BH197" s="226"/>
      <c r="BI197" s="226"/>
      <c r="BJ197" s="226"/>
      <c r="BK197" s="226"/>
      <c r="BL197" s="226"/>
      <c r="BM197" s="226"/>
      <c r="BN197" s="226"/>
      <c r="BO197" s="226"/>
      <c r="BP197" s="226"/>
      <c r="BQ197" s="226"/>
      <c r="BR197" s="226"/>
      <c r="BS197" s="226"/>
      <c r="BT197" s="226"/>
      <c r="BU197" s="226"/>
      <c r="BV197" s="226"/>
    </row>
    <row r="198" spans="1:74" ht="11.25" customHeight="1">
      <c r="A198" s="226"/>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26"/>
      <c r="BK198" s="226"/>
      <c r="BL198" s="226"/>
      <c r="BM198" s="226"/>
      <c r="BN198" s="226"/>
      <c r="BO198" s="226"/>
      <c r="BP198" s="226"/>
      <c r="BQ198" s="226"/>
      <c r="BR198" s="226"/>
      <c r="BS198" s="226"/>
      <c r="BT198" s="226"/>
      <c r="BU198" s="226"/>
      <c r="BV198" s="226"/>
    </row>
    <row r="199" spans="1:74" ht="11.25" customHeight="1">
      <c r="A199" s="226"/>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c r="AA199" s="226"/>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6"/>
      <c r="BC199" s="226"/>
      <c r="BD199" s="226"/>
      <c r="BE199" s="226"/>
      <c r="BF199" s="226"/>
      <c r="BG199" s="226"/>
      <c r="BH199" s="226"/>
      <c r="BI199" s="226"/>
      <c r="BJ199" s="226"/>
      <c r="BK199" s="226"/>
      <c r="BL199" s="226"/>
      <c r="BM199" s="226"/>
      <c r="BN199" s="226"/>
      <c r="BO199" s="226"/>
      <c r="BP199" s="226"/>
      <c r="BQ199" s="226"/>
      <c r="BR199" s="226"/>
      <c r="BS199" s="226"/>
      <c r="BT199" s="226"/>
      <c r="BU199" s="226"/>
      <c r="BV199" s="226"/>
    </row>
    <row r="200" spans="1:74" ht="11.25" customHeight="1">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c r="AA200" s="226"/>
      <c r="AB200" s="226"/>
      <c r="AC200" s="226"/>
      <c r="AD200" s="226"/>
      <c r="AE200" s="226"/>
      <c r="AF200" s="226"/>
      <c r="AG200" s="226"/>
      <c r="AH200" s="226"/>
      <c r="AI200" s="226"/>
      <c r="AJ200" s="226"/>
      <c r="AK200" s="226"/>
      <c r="AL200" s="226"/>
      <c r="AM200" s="226"/>
      <c r="AN200" s="226"/>
      <c r="AO200" s="226"/>
      <c r="AP200" s="226"/>
      <c r="AQ200" s="226"/>
      <c r="AR200" s="226"/>
      <c r="AS200" s="226"/>
      <c r="AT200" s="226"/>
      <c r="AU200" s="226"/>
      <c r="AV200" s="226"/>
      <c r="AW200" s="226"/>
      <c r="AX200" s="226"/>
      <c r="AY200" s="226"/>
      <c r="AZ200" s="226"/>
      <c r="BA200" s="226"/>
      <c r="BB200" s="226"/>
      <c r="BC200" s="226"/>
      <c r="BD200" s="226"/>
      <c r="BE200" s="226"/>
      <c r="BF200" s="226"/>
      <c r="BG200" s="226"/>
      <c r="BH200" s="226"/>
      <c r="BI200" s="226"/>
      <c r="BJ200" s="226"/>
      <c r="BK200" s="226"/>
      <c r="BL200" s="226"/>
      <c r="BM200" s="226"/>
      <c r="BN200" s="226"/>
      <c r="BO200" s="226"/>
      <c r="BP200" s="226"/>
      <c r="BQ200" s="226"/>
      <c r="BR200" s="226"/>
      <c r="BS200" s="226"/>
      <c r="BT200" s="226"/>
      <c r="BU200" s="226"/>
      <c r="BV200" s="226"/>
    </row>
    <row r="201" spans="1:74" ht="11.25" customHeight="1">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c r="BF201" s="226"/>
      <c r="BG201" s="226"/>
      <c r="BH201" s="226"/>
      <c r="BI201" s="226"/>
      <c r="BJ201" s="226"/>
      <c r="BK201" s="226"/>
      <c r="BL201" s="226"/>
      <c r="BM201" s="226"/>
      <c r="BN201" s="226"/>
      <c r="BO201" s="226"/>
      <c r="BP201" s="226"/>
      <c r="BQ201" s="226"/>
      <c r="BR201" s="226"/>
      <c r="BS201" s="226"/>
      <c r="BT201" s="226"/>
      <c r="BU201" s="226"/>
      <c r="BV201" s="226"/>
    </row>
    <row r="202" spans="1:74" ht="11.25" customHeight="1">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c r="AS202" s="226"/>
      <c r="AT202" s="226"/>
      <c r="AU202" s="226"/>
      <c r="AV202" s="226"/>
      <c r="AW202" s="226"/>
      <c r="AX202" s="226"/>
      <c r="AY202" s="226"/>
      <c r="AZ202" s="226"/>
      <c r="BA202" s="226"/>
      <c r="BB202" s="226"/>
      <c r="BC202" s="226"/>
      <c r="BD202" s="226"/>
      <c r="BE202" s="226"/>
      <c r="BF202" s="226"/>
      <c r="BG202" s="226"/>
      <c r="BH202" s="226"/>
      <c r="BI202" s="226"/>
      <c r="BJ202" s="226"/>
      <c r="BK202" s="226"/>
      <c r="BL202" s="226"/>
      <c r="BM202" s="226"/>
      <c r="BN202" s="226"/>
      <c r="BO202" s="226"/>
      <c r="BP202" s="226"/>
      <c r="BQ202" s="226"/>
      <c r="BR202" s="226"/>
      <c r="BS202" s="226"/>
      <c r="BT202" s="226"/>
      <c r="BU202" s="226"/>
      <c r="BV202" s="226"/>
    </row>
    <row r="203" spans="1:74" ht="11.25" customHeight="1">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c r="AS203" s="226"/>
      <c r="AT203" s="226"/>
      <c r="AU203" s="226"/>
      <c r="AV203" s="226"/>
      <c r="AW203" s="226"/>
      <c r="AX203" s="226"/>
      <c r="AY203" s="226"/>
      <c r="AZ203" s="226"/>
      <c r="BA203" s="226"/>
      <c r="BB203" s="226"/>
      <c r="BC203" s="226"/>
      <c r="BD203" s="226"/>
      <c r="BE203" s="226"/>
      <c r="BF203" s="226"/>
      <c r="BG203" s="226"/>
      <c r="BH203" s="226"/>
      <c r="BI203" s="226"/>
      <c r="BJ203" s="226"/>
      <c r="BK203" s="226"/>
      <c r="BL203" s="226"/>
      <c r="BM203" s="226"/>
      <c r="BN203" s="226"/>
      <c r="BO203" s="226"/>
      <c r="BP203" s="226"/>
      <c r="BQ203" s="226"/>
      <c r="BR203" s="226"/>
      <c r="BS203" s="226"/>
      <c r="BT203" s="226"/>
      <c r="BU203" s="226"/>
      <c r="BV203" s="226"/>
    </row>
    <row r="204" spans="1:74" ht="11.25" customHeight="1">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26"/>
      <c r="BD204" s="226"/>
      <c r="BE204" s="226"/>
      <c r="BF204" s="226"/>
      <c r="BG204" s="226"/>
      <c r="BH204" s="226"/>
      <c r="BI204" s="226"/>
      <c r="BJ204" s="226"/>
      <c r="BK204" s="226"/>
      <c r="BL204" s="226"/>
      <c r="BM204" s="226"/>
      <c r="BN204" s="226"/>
      <c r="BO204" s="226"/>
      <c r="BP204" s="226"/>
      <c r="BQ204" s="226"/>
      <c r="BR204" s="226"/>
      <c r="BS204" s="226"/>
      <c r="BT204" s="226"/>
      <c r="BU204" s="226"/>
      <c r="BV204" s="226"/>
    </row>
    <row r="205" spans="1:74" ht="11.25" customHeight="1">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c r="BF205" s="226"/>
      <c r="BG205" s="226"/>
      <c r="BH205" s="226"/>
      <c r="BI205" s="226"/>
      <c r="BJ205" s="226"/>
      <c r="BK205" s="226"/>
      <c r="BL205" s="226"/>
      <c r="BM205" s="226"/>
      <c r="BN205" s="226"/>
      <c r="BO205" s="226"/>
      <c r="BP205" s="226"/>
      <c r="BQ205" s="226"/>
      <c r="BR205" s="226"/>
      <c r="BS205" s="226"/>
      <c r="BT205" s="226"/>
      <c r="BU205" s="226"/>
      <c r="BV205" s="226"/>
    </row>
    <row r="206" spans="1:74" ht="11.25" customHeight="1">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c r="AS206" s="226"/>
      <c r="AT206" s="226"/>
      <c r="AU206" s="226"/>
      <c r="AV206" s="226"/>
      <c r="AW206" s="226"/>
      <c r="AX206" s="226"/>
      <c r="AY206" s="226"/>
      <c r="AZ206" s="226"/>
      <c r="BA206" s="226"/>
      <c r="BB206" s="226"/>
      <c r="BC206" s="226"/>
      <c r="BD206" s="226"/>
      <c r="BE206" s="226"/>
      <c r="BF206" s="226"/>
      <c r="BG206" s="226"/>
      <c r="BH206" s="226"/>
      <c r="BI206" s="226"/>
      <c r="BJ206" s="226"/>
      <c r="BK206" s="226"/>
      <c r="BL206" s="226"/>
      <c r="BM206" s="226"/>
      <c r="BN206" s="226"/>
      <c r="BO206" s="226"/>
      <c r="BP206" s="226"/>
      <c r="BQ206" s="226"/>
      <c r="BR206" s="226"/>
      <c r="BS206" s="226"/>
      <c r="BT206" s="226"/>
      <c r="BU206" s="226"/>
      <c r="BV206" s="226"/>
    </row>
    <row r="207" spans="1:74" ht="11.25" customHeight="1">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c r="AS207" s="226"/>
      <c r="AT207" s="226"/>
      <c r="AU207" s="226"/>
      <c r="AV207" s="226"/>
      <c r="AW207" s="226"/>
      <c r="AX207" s="226"/>
      <c r="AY207" s="226"/>
      <c r="AZ207" s="226"/>
      <c r="BA207" s="226"/>
      <c r="BB207" s="226"/>
      <c r="BC207" s="226"/>
      <c r="BD207" s="226"/>
      <c r="BE207" s="226"/>
      <c r="BF207" s="226"/>
      <c r="BG207" s="226"/>
      <c r="BH207" s="226"/>
      <c r="BI207" s="226"/>
      <c r="BJ207" s="226"/>
      <c r="BK207" s="226"/>
      <c r="BL207" s="226"/>
      <c r="BM207" s="226"/>
      <c r="BN207" s="226"/>
      <c r="BO207" s="226"/>
      <c r="BP207" s="226"/>
      <c r="BQ207" s="226"/>
      <c r="BR207" s="226"/>
      <c r="BS207" s="226"/>
      <c r="BT207" s="226"/>
      <c r="BU207" s="226"/>
      <c r="BV207" s="226"/>
    </row>
    <row r="208" spans="1:74" ht="11.25" customHeight="1">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6"/>
      <c r="BH208" s="226"/>
      <c r="BI208" s="226"/>
      <c r="BJ208" s="226"/>
      <c r="BK208" s="226"/>
      <c r="BL208" s="226"/>
      <c r="BM208" s="226"/>
      <c r="BN208" s="226"/>
      <c r="BO208" s="226"/>
      <c r="BP208" s="226"/>
      <c r="BQ208" s="226"/>
      <c r="BR208" s="226"/>
      <c r="BS208" s="226"/>
      <c r="BT208" s="226"/>
      <c r="BU208" s="226"/>
      <c r="BV208" s="226"/>
    </row>
    <row r="209" spans="1:74" ht="11.25" customHeight="1">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c r="BE209" s="226"/>
      <c r="BF209" s="226"/>
      <c r="BG209" s="226"/>
      <c r="BH209" s="226"/>
      <c r="BI209" s="226"/>
      <c r="BJ209" s="226"/>
      <c r="BK209" s="226"/>
      <c r="BL209" s="226"/>
      <c r="BM209" s="226"/>
      <c r="BN209" s="226"/>
      <c r="BO209" s="226"/>
      <c r="BP209" s="226"/>
      <c r="BQ209" s="226"/>
      <c r="BR209" s="226"/>
      <c r="BS209" s="226"/>
      <c r="BT209" s="226"/>
      <c r="BU209" s="226"/>
      <c r="BV209" s="226"/>
    </row>
    <row r="210" spans="1:74" ht="11.25" customHeight="1">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26"/>
      <c r="BL210" s="226"/>
      <c r="BM210" s="226"/>
      <c r="BN210" s="226"/>
      <c r="BO210" s="226"/>
      <c r="BP210" s="226"/>
      <c r="BQ210" s="226"/>
      <c r="BR210" s="226"/>
      <c r="BS210" s="226"/>
      <c r="BT210" s="226"/>
      <c r="BU210" s="226"/>
      <c r="BV210" s="226"/>
    </row>
    <row r="211" spans="1:74" ht="11.25" customHeight="1">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c r="AS211" s="226"/>
      <c r="AT211" s="226"/>
      <c r="AU211" s="226"/>
      <c r="AV211" s="226"/>
      <c r="AW211" s="226"/>
      <c r="AX211" s="226"/>
      <c r="AY211" s="226"/>
      <c r="AZ211" s="226"/>
      <c r="BA211" s="226"/>
      <c r="BB211" s="226"/>
      <c r="BC211" s="226"/>
      <c r="BD211" s="226"/>
      <c r="BE211" s="226"/>
      <c r="BF211" s="226"/>
      <c r="BG211" s="226"/>
      <c r="BH211" s="226"/>
      <c r="BI211" s="226"/>
      <c r="BJ211" s="226"/>
      <c r="BK211" s="226"/>
      <c r="BL211" s="226"/>
      <c r="BM211" s="226"/>
      <c r="BN211" s="226"/>
      <c r="BO211" s="226"/>
      <c r="BP211" s="226"/>
      <c r="BQ211" s="226"/>
      <c r="BR211" s="226"/>
      <c r="BS211" s="226"/>
      <c r="BT211" s="226"/>
      <c r="BU211" s="226"/>
      <c r="BV211" s="226"/>
    </row>
    <row r="212" spans="1:74" ht="11.25" customHeight="1">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226"/>
      <c r="BE212" s="226"/>
      <c r="BF212" s="226"/>
      <c r="BG212" s="226"/>
      <c r="BH212" s="226"/>
      <c r="BI212" s="226"/>
      <c r="BJ212" s="226"/>
      <c r="BK212" s="226"/>
      <c r="BL212" s="226"/>
      <c r="BM212" s="226"/>
      <c r="BN212" s="226"/>
      <c r="BO212" s="226"/>
      <c r="BP212" s="226"/>
      <c r="BQ212" s="226"/>
      <c r="BR212" s="226"/>
      <c r="BS212" s="226"/>
      <c r="BT212" s="226"/>
      <c r="BU212" s="226"/>
      <c r="BV212" s="226"/>
    </row>
    <row r="213" spans="1:74" ht="11.25" customHeight="1">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c r="AS213" s="226"/>
      <c r="AT213" s="226"/>
      <c r="AU213" s="226"/>
      <c r="AV213" s="226"/>
      <c r="AW213" s="226"/>
      <c r="AX213" s="226"/>
      <c r="AY213" s="226"/>
      <c r="AZ213" s="226"/>
      <c r="BA213" s="226"/>
      <c r="BB213" s="226"/>
      <c r="BC213" s="226"/>
      <c r="BD213" s="226"/>
      <c r="BE213" s="226"/>
      <c r="BF213" s="226"/>
      <c r="BG213" s="226"/>
      <c r="BH213" s="226"/>
      <c r="BI213" s="226"/>
      <c r="BJ213" s="226"/>
      <c r="BK213" s="226"/>
      <c r="BL213" s="226"/>
      <c r="BM213" s="226"/>
      <c r="BN213" s="226"/>
      <c r="BO213" s="226"/>
      <c r="BP213" s="226"/>
      <c r="BQ213" s="226"/>
      <c r="BR213" s="226"/>
      <c r="BS213" s="226"/>
      <c r="BT213" s="226"/>
      <c r="BU213" s="226"/>
      <c r="BV213" s="226"/>
    </row>
    <row r="214" spans="1:74" ht="11.25" customHeight="1">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c r="AS214" s="226"/>
      <c r="AT214" s="226"/>
      <c r="AU214" s="226"/>
      <c r="AV214" s="226"/>
      <c r="AW214" s="226"/>
      <c r="AX214" s="226"/>
      <c r="AY214" s="226"/>
      <c r="AZ214" s="226"/>
      <c r="BA214" s="226"/>
      <c r="BB214" s="226"/>
      <c r="BC214" s="226"/>
      <c r="BD214" s="226"/>
      <c r="BE214" s="226"/>
      <c r="BF214" s="226"/>
      <c r="BG214" s="226"/>
      <c r="BH214" s="226"/>
      <c r="BI214" s="226"/>
      <c r="BJ214" s="226"/>
      <c r="BK214" s="226"/>
      <c r="BL214" s="226"/>
      <c r="BM214" s="226"/>
      <c r="BN214" s="226"/>
      <c r="BO214" s="226"/>
      <c r="BP214" s="226"/>
      <c r="BQ214" s="226"/>
      <c r="BR214" s="226"/>
      <c r="BS214" s="226"/>
      <c r="BT214" s="226"/>
      <c r="BU214" s="226"/>
      <c r="BV214" s="226"/>
    </row>
    <row r="215" spans="1:74" ht="11.25" customHeight="1">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c r="BA215" s="226"/>
      <c r="BB215" s="226"/>
      <c r="BC215" s="226"/>
      <c r="BD215" s="226"/>
      <c r="BE215" s="226"/>
      <c r="BF215" s="226"/>
      <c r="BG215" s="226"/>
      <c r="BH215" s="226"/>
      <c r="BI215" s="226"/>
      <c r="BJ215" s="226"/>
      <c r="BK215" s="226"/>
      <c r="BL215" s="226"/>
      <c r="BM215" s="226"/>
      <c r="BN215" s="226"/>
      <c r="BO215" s="226"/>
      <c r="BP215" s="226"/>
      <c r="BQ215" s="226"/>
      <c r="BR215" s="226"/>
      <c r="BS215" s="226"/>
      <c r="BT215" s="226"/>
      <c r="BU215" s="226"/>
      <c r="BV215" s="226"/>
    </row>
    <row r="216" spans="1:74" ht="11.25" customHeight="1">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c r="BF216" s="226"/>
      <c r="BG216" s="226"/>
      <c r="BH216" s="226"/>
      <c r="BI216" s="226"/>
      <c r="BJ216" s="226"/>
      <c r="BK216" s="226"/>
      <c r="BL216" s="226"/>
      <c r="BM216" s="226"/>
      <c r="BN216" s="226"/>
      <c r="BO216" s="226"/>
      <c r="BP216" s="226"/>
      <c r="BQ216" s="226"/>
      <c r="BR216" s="226"/>
      <c r="BS216" s="226"/>
      <c r="BT216" s="226"/>
      <c r="BU216" s="226"/>
      <c r="BV216" s="226"/>
    </row>
    <row r="217" spans="1:74" ht="11.25" customHeight="1">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c r="AS217" s="226"/>
      <c r="AT217" s="226"/>
      <c r="AU217" s="226"/>
      <c r="AV217" s="226"/>
      <c r="AW217" s="226"/>
      <c r="AX217" s="226"/>
      <c r="AY217" s="226"/>
      <c r="AZ217" s="226"/>
      <c r="BA217" s="226"/>
      <c r="BB217" s="226"/>
      <c r="BC217" s="226"/>
      <c r="BD217" s="226"/>
      <c r="BE217" s="226"/>
      <c r="BF217" s="226"/>
      <c r="BG217" s="226"/>
      <c r="BH217" s="226"/>
      <c r="BI217" s="226"/>
      <c r="BJ217" s="226"/>
      <c r="BK217" s="226"/>
      <c r="BL217" s="226"/>
      <c r="BM217" s="226"/>
      <c r="BN217" s="226"/>
      <c r="BO217" s="226"/>
      <c r="BP217" s="226"/>
      <c r="BQ217" s="226"/>
      <c r="BR217" s="226"/>
      <c r="BS217" s="226"/>
      <c r="BT217" s="226"/>
      <c r="BU217" s="226"/>
      <c r="BV217" s="226"/>
    </row>
    <row r="218" spans="1:74" ht="11.25" customHeight="1">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c r="BE218" s="226"/>
      <c r="BF218" s="226"/>
      <c r="BG218" s="226"/>
      <c r="BH218" s="226"/>
      <c r="BI218" s="226"/>
      <c r="BJ218" s="226"/>
      <c r="BK218" s="226"/>
      <c r="BL218" s="226"/>
      <c r="BM218" s="226"/>
      <c r="BN218" s="226"/>
      <c r="BO218" s="226"/>
      <c r="BP218" s="226"/>
      <c r="BQ218" s="226"/>
      <c r="BR218" s="226"/>
      <c r="BS218" s="226"/>
      <c r="BT218" s="226"/>
      <c r="BU218" s="226"/>
      <c r="BV218" s="226"/>
    </row>
    <row r="219" spans="1:74" ht="11.25" customHeight="1">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c r="AS219" s="226"/>
      <c r="AT219" s="226"/>
      <c r="AU219" s="226"/>
      <c r="AV219" s="226"/>
      <c r="AW219" s="226"/>
      <c r="AX219" s="226"/>
      <c r="AY219" s="226"/>
      <c r="AZ219" s="226"/>
      <c r="BA219" s="226"/>
      <c r="BB219" s="226"/>
      <c r="BC219" s="226"/>
      <c r="BD219" s="226"/>
      <c r="BE219" s="226"/>
      <c r="BF219" s="226"/>
      <c r="BG219" s="226"/>
      <c r="BH219" s="226"/>
      <c r="BI219" s="226"/>
      <c r="BJ219" s="226"/>
      <c r="BK219" s="226"/>
      <c r="BL219" s="226"/>
      <c r="BM219" s="226"/>
      <c r="BN219" s="226"/>
      <c r="BO219" s="226"/>
      <c r="BP219" s="226"/>
      <c r="BQ219" s="226"/>
      <c r="BR219" s="226"/>
      <c r="BS219" s="226"/>
      <c r="BT219" s="226"/>
      <c r="BU219" s="226"/>
      <c r="BV219" s="226"/>
    </row>
    <row r="220" spans="1:74" ht="11.25" customHeight="1">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AV220" s="226"/>
      <c r="AW220" s="226"/>
      <c r="AX220" s="226"/>
      <c r="AY220" s="226"/>
      <c r="AZ220" s="226"/>
      <c r="BA220" s="226"/>
      <c r="BB220" s="226"/>
      <c r="BC220" s="226"/>
      <c r="BD220" s="226"/>
      <c r="BE220" s="226"/>
      <c r="BF220" s="226"/>
      <c r="BG220" s="226"/>
      <c r="BH220" s="226"/>
      <c r="BI220" s="226"/>
      <c r="BJ220" s="226"/>
      <c r="BK220" s="226"/>
      <c r="BL220" s="226"/>
      <c r="BM220" s="226"/>
      <c r="BN220" s="226"/>
      <c r="BO220" s="226"/>
      <c r="BP220" s="226"/>
      <c r="BQ220" s="226"/>
      <c r="BR220" s="226"/>
      <c r="BS220" s="226"/>
      <c r="BT220" s="226"/>
      <c r="BU220" s="226"/>
      <c r="BV220" s="226"/>
    </row>
    <row r="221" spans="1:74" ht="11.25" customHeight="1">
      <c r="A221" s="22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AV221" s="226"/>
      <c r="AW221" s="226"/>
      <c r="AX221" s="226"/>
      <c r="AY221" s="226"/>
      <c r="AZ221" s="226"/>
      <c r="BA221" s="226"/>
      <c r="BB221" s="226"/>
      <c r="BC221" s="226"/>
      <c r="BD221" s="226"/>
      <c r="BE221" s="226"/>
      <c r="BF221" s="226"/>
      <c r="BG221" s="226"/>
      <c r="BH221" s="226"/>
      <c r="BI221" s="226"/>
      <c r="BJ221" s="226"/>
      <c r="BK221" s="226"/>
      <c r="BL221" s="226"/>
      <c r="BM221" s="226"/>
      <c r="BN221" s="226"/>
      <c r="BO221" s="226"/>
      <c r="BP221" s="226"/>
      <c r="BQ221" s="226"/>
      <c r="BR221" s="226"/>
      <c r="BS221" s="226"/>
      <c r="BT221" s="226"/>
      <c r="BU221" s="226"/>
      <c r="BV221" s="226"/>
    </row>
    <row r="222" spans="1:74" ht="11.25" customHeight="1">
      <c r="A222" s="226"/>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c r="AS222" s="226"/>
      <c r="AT222" s="226"/>
      <c r="AU222" s="226"/>
      <c r="AV222" s="226"/>
      <c r="AW222" s="226"/>
      <c r="AX222" s="226"/>
      <c r="AY222" s="226"/>
      <c r="AZ222" s="226"/>
      <c r="BA222" s="226"/>
      <c r="BB222" s="226"/>
      <c r="BC222" s="226"/>
      <c r="BD222" s="226"/>
      <c r="BE222" s="226"/>
      <c r="BF222" s="226"/>
      <c r="BG222" s="226"/>
      <c r="BH222" s="226"/>
      <c r="BI222" s="226"/>
      <c r="BJ222" s="226"/>
      <c r="BK222" s="226"/>
      <c r="BL222" s="226"/>
      <c r="BM222" s="226"/>
      <c r="BN222" s="226"/>
      <c r="BO222" s="226"/>
      <c r="BP222" s="226"/>
      <c r="BQ222" s="226"/>
      <c r="BR222" s="226"/>
      <c r="BS222" s="226"/>
      <c r="BT222" s="226"/>
      <c r="BU222" s="226"/>
      <c r="BV222" s="226"/>
    </row>
    <row r="223" spans="1:74" ht="15.75" customHeight="1"/>
    <row r="224" spans="1:7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AL6:AO6"/>
    <mergeCell ref="AP6:AS6"/>
    <mergeCell ref="AT6:AW6"/>
    <mergeCell ref="AX6:BA6"/>
    <mergeCell ref="BB6:BE6"/>
    <mergeCell ref="BF6:BI6"/>
    <mergeCell ref="BJ6:BM6"/>
    <mergeCell ref="BN6:BQ6"/>
    <mergeCell ref="BR6:BS6"/>
    <mergeCell ref="BT6:BU6"/>
    <mergeCell ref="A2:AK2"/>
    <mergeCell ref="A3:AK3"/>
    <mergeCell ref="A4:AK4"/>
    <mergeCell ref="B6:G6"/>
    <mergeCell ref="H6:M6"/>
    <mergeCell ref="N6:S6"/>
    <mergeCell ref="AF6:AK6"/>
    <mergeCell ref="T6:Y6"/>
    <mergeCell ref="Z6:AE6"/>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9CC00"/>
  </sheetPr>
  <dimension ref="A1:AF1000"/>
  <sheetViews>
    <sheetView showGridLines="0" workbookViewId="0">
      <pane xSplit="1" ySplit="7" topLeftCell="B8" activePane="bottomRight" state="frozen"/>
      <selection activeCell="E1" sqref="E1"/>
      <selection pane="topRight" activeCell="E1" sqref="E1"/>
      <selection pane="bottomLeft" activeCell="E1" sqref="E1"/>
      <selection pane="bottomRight" activeCell="E1" sqref="E1"/>
    </sheetView>
  </sheetViews>
  <sheetFormatPr defaultColWidth="14.44140625" defaultRowHeight="15" customHeight="1"/>
  <cols>
    <col min="1" max="1" width="16.21875" customWidth="1"/>
    <col min="2" max="30" width="4.44140625" customWidth="1"/>
    <col min="31" max="31" width="5.109375" customWidth="1"/>
    <col min="32" max="32" width="4.77734375" customWidth="1"/>
  </cols>
  <sheetData>
    <row r="1" spans="1:32" ht="15" customHeight="1">
      <c r="A1" s="553" t="s">
        <v>470</v>
      </c>
      <c r="B1" s="549"/>
      <c r="C1" s="549"/>
      <c r="D1" s="549"/>
      <c r="E1" s="549"/>
      <c r="F1" s="549"/>
      <c r="G1" s="554" t="s">
        <v>573</v>
      </c>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row>
    <row r="2" spans="1:32" ht="15" customHeight="1">
      <c r="A2" s="582" t="s">
        <v>521</v>
      </c>
      <c r="B2" s="561"/>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row>
    <row r="3" spans="1:32" ht="15" customHeight="1">
      <c r="A3" s="582" t="s">
        <v>420</v>
      </c>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row>
    <row r="4" spans="1:32" ht="15" customHeight="1">
      <c r="A4" s="582" t="s">
        <v>78</v>
      </c>
      <c r="B4" s="561"/>
      <c r="C4" s="561"/>
      <c r="D4" s="561"/>
      <c r="E4" s="561"/>
      <c r="F4" s="561"/>
      <c r="G4" s="561"/>
      <c r="H4" s="561"/>
      <c r="I4" s="561"/>
      <c r="J4" s="561"/>
      <c r="K4" s="561"/>
      <c r="L4" s="561"/>
      <c r="M4" s="561"/>
      <c r="N4" s="561"/>
      <c r="O4" s="561"/>
      <c r="P4" s="561"/>
      <c r="Q4" s="561"/>
      <c r="R4" s="561"/>
      <c r="S4" s="561"/>
      <c r="T4" s="561"/>
      <c r="U4" s="561"/>
      <c r="V4" s="561"/>
      <c r="W4" s="561"/>
      <c r="X4" s="561"/>
      <c r="Y4" s="561"/>
      <c r="Z4" s="561"/>
      <c r="AA4" s="561"/>
      <c r="AB4" s="561"/>
      <c r="AC4" s="561"/>
      <c r="AD4" s="561"/>
      <c r="AE4" s="561"/>
      <c r="AF4" s="561"/>
    </row>
    <row r="5" spans="1:32" ht="11.25" customHeight="1">
      <c r="A5" s="226"/>
      <c r="B5" s="226">
        <v>5</v>
      </c>
      <c r="C5" s="226"/>
      <c r="D5" s="226">
        <v>3</v>
      </c>
      <c r="E5" s="226"/>
      <c r="F5" s="226">
        <v>3</v>
      </c>
      <c r="G5" s="226"/>
      <c r="H5" s="226">
        <v>3</v>
      </c>
      <c r="I5" s="226"/>
      <c r="J5" s="226">
        <v>2</v>
      </c>
      <c r="K5" s="226"/>
      <c r="L5" s="226">
        <v>4</v>
      </c>
      <c r="M5" s="226"/>
      <c r="N5" s="226">
        <v>3</v>
      </c>
      <c r="O5" s="226"/>
      <c r="P5" s="226">
        <v>3</v>
      </c>
      <c r="Q5" s="226"/>
      <c r="R5" s="226">
        <v>3</v>
      </c>
      <c r="S5" s="226"/>
      <c r="T5" s="226">
        <v>3</v>
      </c>
      <c r="U5" s="226"/>
      <c r="V5" s="226">
        <v>2</v>
      </c>
      <c r="W5" s="226"/>
      <c r="X5" s="226">
        <v>2</v>
      </c>
      <c r="Y5" s="226"/>
      <c r="Z5" s="226">
        <v>2</v>
      </c>
      <c r="AA5" s="226"/>
      <c r="AB5" s="226">
        <v>1</v>
      </c>
      <c r="AC5" s="226"/>
      <c r="AD5" s="226">
        <v>1</v>
      </c>
      <c r="AE5" s="226">
        <v>0</v>
      </c>
      <c r="AF5" s="226"/>
    </row>
    <row r="6" spans="1:32" ht="11.25" customHeight="1">
      <c r="A6" s="414" t="s">
        <v>333</v>
      </c>
      <c r="B6" s="415" t="s">
        <v>297</v>
      </c>
      <c r="C6" s="585" t="s">
        <v>334</v>
      </c>
      <c r="D6" s="573"/>
      <c r="E6" s="585" t="s">
        <v>335</v>
      </c>
      <c r="F6" s="573"/>
      <c r="G6" s="585" t="s">
        <v>336</v>
      </c>
      <c r="H6" s="573"/>
      <c r="I6" s="585" t="s">
        <v>337</v>
      </c>
      <c r="J6" s="573"/>
      <c r="K6" s="585" t="s">
        <v>338</v>
      </c>
      <c r="L6" s="573"/>
      <c r="M6" s="585" t="s">
        <v>339</v>
      </c>
      <c r="N6" s="573"/>
      <c r="O6" s="585" t="s">
        <v>340</v>
      </c>
      <c r="P6" s="573"/>
      <c r="Q6" s="585" t="s">
        <v>300</v>
      </c>
      <c r="R6" s="573"/>
      <c r="S6" s="585" t="s">
        <v>298</v>
      </c>
      <c r="T6" s="573"/>
      <c r="U6" s="585" t="s">
        <v>341</v>
      </c>
      <c r="V6" s="573"/>
      <c r="W6" s="585" t="s">
        <v>299</v>
      </c>
      <c r="X6" s="573"/>
      <c r="Y6" s="585" t="s">
        <v>342</v>
      </c>
      <c r="Z6" s="573"/>
      <c r="AA6" s="585" t="s">
        <v>343</v>
      </c>
      <c r="AB6" s="572"/>
      <c r="AC6" s="585" t="s">
        <v>343</v>
      </c>
      <c r="AD6" s="573"/>
      <c r="AE6" s="415" t="s">
        <v>446</v>
      </c>
      <c r="AF6" s="417" t="s">
        <v>183</v>
      </c>
    </row>
    <row r="7" spans="1:32" ht="11.25" customHeight="1">
      <c r="A7" s="418" t="s">
        <v>268</v>
      </c>
      <c r="B7" s="415" t="s">
        <v>392</v>
      </c>
      <c r="C7" s="394" t="s">
        <v>347</v>
      </c>
      <c r="D7" s="395" t="s">
        <v>349</v>
      </c>
      <c r="E7" s="394" t="s">
        <v>351</v>
      </c>
      <c r="F7" s="395" t="s">
        <v>353</v>
      </c>
      <c r="G7" s="394" t="s">
        <v>355</v>
      </c>
      <c r="H7" s="395" t="s">
        <v>357</v>
      </c>
      <c r="I7" s="394" t="s">
        <v>359</v>
      </c>
      <c r="J7" s="395" t="s">
        <v>394</v>
      </c>
      <c r="K7" s="394" t="s">
        <v>360</v>
      </c>
      <c r="L7" s="395" t="s">
        <v>397</v>
      </c>
      <c r="M7" s="394" t="s">
        <v>361</v>
      </c>
      <c r="N7" s="395" t="s">
        <v>400</v>
      </c>
      <c r="O7" s="394" t="s">
        <v>362</v>
      </c>
      <c r="P7" s="395" t="s">
        <v>403</v>
      </c>
      <c r="Q7" s="394" t="s">
        <v>363</v>
      </c>
      <c r="R7" s="395" t="s">
        <v>406</v>
      </c>
      <c r="S7" s="394" t="s">
        <v>364</v>
      </c>
      <c r="T7" s="395" t="s">
        <v>365</v>
      </c>
      <c r="U7" s="394" t="s">
        <v>367</v>
      </c>
      <c r="V7" s="395" t="s">
        <v>369</v>
      </c>
      <c r="W7" s="394" t="s">
        <v>371</v>
      </c>
      <c r="X7" s="395" t="s">
        <v>410</v>
      </c>
      <c r="Y7" s="394" t="s">
        <v>372</v>
      </c>
      <c r="Z7" s="395" t="s">
        <v>374</v>
      </c>
      <c r="AA7" s="396" t="s">
        <v>412</v>
      </c>
      <c r="AB7" s="396" t="s">
        <v>413</v>
      </c>
      <c r="AC7" s="394" t="s">
        <v>414</v>
      </c>
      <c r="AD7" s="396" t="s">
        <v>415</v>
      </c>
      <c r="AE7" s="415" t="s">
        <v>522</v>
      </c>
      <c r="AF7" s="420"/>
    </row>
    <row r="8" spans="1:32" ht="15.75" customHeight="1">
      <c r="A8" s="422" t="s">
        <v>380</v>
      </c>
      <c r="B8" s="423"/>
      <c r="C8" s="423"/>
      <c r="D8" s="423"/>
      <c r="E8" s="423"/>
      <c r="F8" s="423"/>
      <c r="G8" s="423"/>
      <c r="H8" s="423"/>
      <c r="I8" s="423"/>
      <c r="J8" s="423"/>
      <c r="K8" s="423"/>
      <c r="L8" s="423"/>
      <c r="M8" s="423"/>
      <c r="N8" s="423"/>
      <c r="O8" s="423"/>
      <c r="P8" s="423"/>
      <c r="Q8" s="423"/>
      <c r="R8" s="423"/>
      <c r="S8" s="423"/>
      <c r="T8" s="423"/>
      <c r="U8" s="423"/>
      <c r="V8" s="423"/>
      <c r="W8" s="423"/>
      <c r="X8" s="423"/>
      <c r="Y8" s="423"/>
      <c r="Z8" s="423"/>
      <c r="AA8" s="423"/>
      <c r="AB8" s="423"/>
      <c r="AC8" s="431"/>
      <c r="AD8" s="423"/>
      <c r="AE8" s="423"/>
      <c r="AF8" s="424"/>
    </row>
    <row r="9" spans="1:32" ht="11.25" customHeight="1">
      <c r="A9" s="227" t="s">
        <v>67</v>
      </c>
      <c r="B9" s="227"/>
      <c r="C9" s="228"/>
      <c r="D9" s="400"/>
      <c r="E9" s="228"/>
      <c r="F9" s="400"/>
      <c r="G9" s="228"/>
      <c r="H9" s="400"/>
      <c r="I9" s="228"/>
      <c r="J9" s="400"/>
      <c r="K9" s="228"/>
      <c r="L9" s="400"/>
      <c r="M9" s="228"/>
      <c r="N9" s="400"/>
      <c r="O9" s="228"/>
      <c r="P9" s="400"/>
      <c r="Q9" s="228"/>
      <c r="R9" s="400"/>
      <c r="S9" s="432"/>
      <c r="T9" s="450"/>
      <c r="U9" s="432"/>
      <c r="V9" s="450"/>
      <c r="W9" s="432"/>
      <c r="X9" s="450"/>
      <c r="Y9" s="432"/>
      <c r="Z9" s="450"/>
      <c r="AA9" s="226"/>
      <c r="AB9" s="226"/>
      <c r="AC9" s="228"/>
      <c r="AD9" s="226"/>
      <c r="AE9" s="227"/>
      <c r="AF9" s="227">
        <f t="shared" ref="AF9:AF18" si="0">SUM(B9:AE9)</f>
        <v>0</v>
      </c>
    </row>
    <row r="10" spans="1:32" ht="11.25" customHeight="1">
      <c r="A10" s="228" t="s">
        <v>517</v>
      </c>
      <c r="B10" s="227"/>
      <c r="C10" s="228"/>
      <c r="D10" s="400"/>
      <c r="E10" s="228"/>
      <c r="F10" s="400"/>
      <c r="G10" s="228"/>
      <c r="H10" s="400"/>
      <c r="I10" s="228"/>
      <c r="J10" s="400"/>
      <c r="K10" s="228"/>
      <c r="L10" s="400"/>
      <c r="M10" s="228"/>
      <c r="N10" s="400"/>
      <c r="O10" s="228"/>
      <c r="P10" s="400"/>
      <c r="Q10" s="228"/>
      <c r="R10" s="400"/>
      <c r="S10" s="228"/>
      <c r="T10" s="400"/>
      <c r="U10" s="228"/>
      <c r="V10" s="400"/>
      <c r="W10" s="228"/>
      <c r="X10" s="400"/>
      <c r="Y10" s="228"/>
      <c r="Z10" s="400"/>
      <c r="AA10" s="226"/>
      <c r="AB10" s="226"/>
      <c r="AC10" s="228"/>
      <c r="AD10" s="226"/>
      <c r="AE10" s="227"/>
      <c r="AF10" s="227">
        <f t="shared" si="0"/>
        <v>0</v>
      </c>
    </row>
    <row r="11" spans="1:32" ht="11.25" customHeight="1">
      <c r="A11" s="406" t="s">
        <v>518</v>
      </c>
      <c r="B11" s="405">
        <f>SUM(B9:B10)</f>
        <v>0</v>
      </c>
      <c r="C11" s="406"/>
      <c r="D11" s="407">
        <f>SUM(C9:D10)</f>
        <v>0</v>
      </c>
      <c r="E11" s="406"/>
      <c r="F11" s="407">
        <f>SUM(E9:F10)</f>
        <v>0</v>
      </c>
      <c r="G11" s="406"/>
      <c r="H11" s="407">
        <f>SUM(G9:H10)</f>
        <v>0</v>
      </c>
      <c r="I11" s="406"/>
      <c r="J11" s="407">
        <f>SUM(I9:J10)</f>
        <v>0</v>
      </c>
      <c r="K11" s="406"/>
      <c r="L11" s="407">
        <f>SUM(K9:L10)</f>
        <v>0</v>
      </c>
      <c r="M11" s="406"/>
      <c r="N11" s="407">
        <f>SUM(M9:N10)</f>
        <v>0</v>
      </c>
      <c r="O11" s="406"/>
      <c r="P11" s="407">
        <f>SUM(O9:P10)</f>
        <v>0</v>
      </c>
      <c r="Q11" s="406"/>
      <c r="R11" s="407">
        <f>SUM(Q9:R10)</f>
        <v>0</v>
      </c>
      <c r="S11" s="406"/>
      <c r="T11" s="407">
        <f>SUM(S9:T10)</f>
        <v>0</v>
      </c>
      <c r="U11" s="406"/>
      <c r="V11" s="407">
        <f>SUM(U9:V10)</f>
        <v>0</v>
      </c>
      <c r="W11" s="406"/>
      <c r="X11" s="407">
        <f>SUM(W9:X10)</f>
        <v>0</v>
      </c>
      <c r="Y11" s="406"/>
      <c r="Z11" s="407">
        <f>SUM(Y9:Z10)</f>
        <v>0</v>
      </c>
      <c r="AA11" s="408"/>
      <c r="AB11" s="408">
        <f>SUM(AA9:AB10)</f>
        <v>0</v>
      </c>
      <c r="AC11" s="406"/>
      <c r="AD11" s="408">
        <f>SUM(AC9:AD10)</f>
        <v>0</v>
      </c>
      <c r="AE11" s="405">
        <f>SUM(AE9:AE10)</f>
        <v>0</v>
      </c>
      <c r="AF11" s="405">
        <f t="shared" si="0"/>
        <v>0</v>
      </c>
    </row>
    <row r="12" spans="1:32" ht="11.25" customHeight="1">
      <c r="A12" s="227" t="s">
        <v>67</v>
      </c>
      <c r="B12" s="227"/>
      <c r="C12" s="228"/>
      <c r="D12" s="400"/>
      <c r="E12" s="228"/>
      <c r="F12" s="400"/>
      <c r="G12" s="228"/>
      <c r="H12" s="400"/>
      <c r="I12" s="228"/>
      <c r="J12" s="400"/>
      <c r="K12" s="228"/>
      <c r="L12" s="400"/>
      <c r="M12" s="228"/>
      <c r="N12" s="400"/>
      <c r="O12" s="228"/>
      <c r="P12" s="400"/>
      <c r="Q12" s="228"/>
      <c r="R12" s="400"/>
      <c r="S12" s="432"/>
      <c r="T12" s="450"/>
      <c r="U12" s="432"/>
      <c r="V12" s="450"/>
      <c r="W12" s="432"/>
      <c r="X12" s="450"/>
      <c r="Y12" s="432"/>
      <c r="Z12" s="450"/>
      <c r="AA12" s="226"/>
      <c r="AB12" s="226"/>
      <c r="AC12" s="228"/>
      <c r="AD12" s="226"/>
      <c r="AE12" s="227"/>
      <c r="AF12" s="227">
        <f t="shared" si="0"/>
        <v>0</v>
      </c>
    </row>
    <row r="13" spans="1:32" ht="11.25" customHeight="1">
      <c r="A13" s="228" t="s">
        <v>517</v>
      </c>
      <c r="B13" s="227"/>
      <c r="C13" s="228"/>
      <c r="D13" s="400"/>
      <c r="E13" s="228"/>
      <c r="F13" s="400"/>
      <c r="G13" s="228"/>
      <c r="H13" s="400"/>
      <c r="I13" s="228"/>
      <c r="J13" s="400"/>
      <c r="K13" s="228"/>
      <c r="L13" s="400"/>
      <c r="M13" s="228"/>
      <c r="N13" s="400"/>
      <c r="O13" s="228"/>
      <c r="P13" s="400"/>
      <c r="Q13" s="228"/>
      <c r="R13" s="400"/>
      <c r="S13" s="228"/>
      <c r="T13" s="400"/>
      <c r="U13" s="228"/>
      <c r="V13" s="400"/>
      <c r="W13" s="228"/>
      <c r="X13" s="400"/>
      <c r="Y13" s="228"/>
      <c r="Z13" s="400"/>
      <c r="AA13" s="226"/>
      <c r="AB13" s="226"/>
      <c r="AC13" s="228"/>
      <c r="AD13" s="226"/>
      <c r="AE13" s="227"/>
      <c r="AF13" s="227">
        <f t="shared" si="0"/>
        <v>0</v>
      </c>
    </row>
    <row r="14" spans="1:32" ht="11.25" customHeight="1">
      <c r="A14" s="406" t="s">
        <v>519</v>
      </c>
      <c r="B14" s="405">
        <f>SUM(B12:B13)</f>
        <v>0</v>
      </c>
      <c r="C14" s="406"/>
      <c r="D14" s="407">
        <f>SUM(C12:D13)</f>
        <v>0</v>
      </c>
      <c r="E14" s="406"/>
      <c r="F14" s="407">
        <f>SUM(E12:F13)</f>
        <v>0</v>
      </c>
      <c r="G14" s="406"/>
      <c r="H14" s="407">
        <f>SUM(G12:H13)</f>
        <v>0</v>
      </c>
      <c r="I14" s="406"/>
      <c r="J14" s="407">
        <f>SUM(I12:J13)</f>
        <v>0</v>
      </c>
      <c r="K14" s="406"/>
      <c r="L14" s="407">
        <f>SUM(K12:L13)</f>
        <v>0</v>
      </c>
      <c r="M14" s="406"/>
      <c r="N14" s="407">
        <f>SUM(M12:N13)</f>
        <v>0</v>
      </c>
      <c r="O14" s="406"/>
      <c r="P14" s="407">
        <f>SUM(O12:P13)</f>
        <v>0</v>
      </c>
      <c r="Q14" s="406"/>
      <c r="R14" s="407">
        <f>SUM(Q12:R13)</f>
        <v>0</v>
      </c>
      <c r="S14" s="406"/>
      <c r="T14" s="407">
        <f>SUM(S12:T13)</f>
        <v>0</v>
      </c>
      <c r="U14" s="406"/>
      <c r="V14" s="407">
        <f>SUM(U12:V13)</f>
        <v>0</v>
      </c>
      <c r="W14" s="406"/>
      <c r="X14" s="407">
        <f>SUM(W12:X13)</f>
        <v>0</v>
      </c>
      <c r="Y14" s="406"/>
      <c r="Z14" s="407">
        <f>SUM(Y12:Z13)</f>
        <v>0</v>
      </c>
      <c r="AA14" s="408"/>
      <c r="AB14" s="408">
        <f>SUM(AA12:AB13)</f>
        <v>0</v>
      </c>
      <c r="AC14" s="406"/>
      <c r="AD14" s="408">
        <f>SUM(AC12:AD13)</f>
        <v>0</v>
      </c>
      <c r="AE14" s="405">
        <f>SUM(AE12:AE13)</f>
        <v>0</v>
      </c>
      <c r="AF14" s="405">
        <f t="shared" si="0"/>
        <v>0</v>
      </c>
    </row>
    <row r="15" spans="1:32" ht="11.25" customHeight="1">
      <c r="A15" s="227" t="s">
        <v>67</v>
      </c>
      <c r="B15" s="227"/>
      <c r="C15" s="228"/>
      <c r="D15" s="400"/>
      <c r="E15" s="228"/>
      <c r="F15" s="400"/>
      <c r="G15" s="228"/>
      <c r="H15" s="400"/>
      <c r="I15" s="228"/>
      <c r="J15" s="400"/>
      <c r="K15" s="228"/>
      <c r="L15" s="400"/>
      <c r="M15" s="228"/>
      <c r="N15" s="400"/>
      <c r="O15" s="228"/>
      <c r="P15" s="400"/>
      <c r="Q15" s="228"/>
      <c r="R15" s="400"/>
      <c r="S15" s="432"/>
      <c r="T15" s="450"/>
      <c r="U15" s="432"/>
      <c r="V15" s="450"/>
      <c r="W15" s="432"/>
      <c r="X15" s="450"/>
      <c r="Y15" s="432"/>
      <c r="Z15" s="450"/>
      <c r="AA15" s="226"/>
      <c r="AB15" s="226"/>
      <c r="AC15" s="228"/>
      <c r="AD15" s="226"/>
      <c r="AE15" s="227"/>
      <c r="AF15" s="227">
        <f t="shared" si="0"/>
        <v>0</v>
      </c>
    </row>
    <row r="16" spans="1:32" ht="11.25" customHeight="1">
      <c r="A16" s="228" t="s">
        <v>517</v>
      </c>
      <c r="B16" s="227"/>
      <c r="C16" s="228"/>
      <c r="D16" s="400"/>
      <c r="E16" s="228"/>
      <c r="F16" s="400"/>
      <c r="G16" s="228"/>
      <c r="H16" s="400"/>
      <c r="I16" s="228"/>
      <c r="J16" s="400"/>
      <c r="K16" s="228"/>
      <c r="L16" s="400"/>
      <c r="M16" s="228"/>
      <c r="N16" s="400"/>
      <c r="O16" s="228"/>
      <c r="P16" s="400"/>
      <c r="Q16" s="228"/>
      <c r="R16" s="400"/>
      <c r="S16" s="228"/>
      <c r="T16" s="400"/>
      <c r="U16" s="228"/>
      <c r="V16" s="400"/>
      <c r="W16" s="228"/>
      <c r="X16" s="400"/>
      <c r="Y16" s="228"/>
      <c r="Z16" s="400"/>
      <c r="AA16" s="226"/>
      <c r="AB16" s="226"/>
      <c r="AC16" s="228"/>
      <c r="AD16" s="226"/>
      <c r="AE16" s="227"/>
      <c r="AF16" s="227">
        <f t="shared" si="0"/>
        <v>0</v>
      </c>
    </row>
    <row r="17" spans="1:32" ht="11.25" customHeight="1">
      <c r="A17" s="406" t="s">
        <v>520</v>
      </c>
      <c r="B17" s="405">
        <f>SUM(B15:B16)</f>
        <v>0</v>
      </c>
      <c r="C17" s="406"/>
      <c r="D17" s="407">
        <f>SUM(C15:D16)</f>
        <v>0</v>
      </c>
      <c r="E17" s="406"/>
      <c r="F17" s="407">
        <f>SUM(E15:F16)</f>
        <v>0</v>
      </c>
      <c r="G17" s="406"/>
      <c r="H17" s="407">
        <f>SUM(G15:H16)</f>
        <v>0</v>
      </c>
      <c r="I17" s="406"/>
      <c r="J17" s="407">
        <f>SUM(I15:J16)</f>
        <v>0</v>
      </c>
      <c r="K17" s="406"/>
      <c r="L17" s="407">
        <f>SUM(K15:L16)</f>
        <v>0</v>
      </c>
      <c r="M17" s="406"/>
      <c r="N17" s="407">
        <f>SUM(M15:N16)</f>
        <v>0</v>
      </c>
      <c r="O17" s="406"/>
      <c r="P17" s="407">
        <f>SUM(O15:P16)</f>
        <v>0</v>
      </c>
      <c r="Q17" s="406"/>
      <c r="R17" s="407">
        <f>SUM(Q15:R16)</f>
        <v>0</v>
      </c>
      <c r="S17" s="406"/>
      <c r="T17" s="407">
        <f>SUM(S15:T16)</f>
        <v>0</v>
      </c>
      <c r="U17" s="406"/>
      <c r="V17" s="407">
        <f>SUM(U15:V16)</f>
        <v>0</v>
      </c>
      <c r="W17" s="406"/>
      <c r="X17" s="407">
        <f>SUM(W15:X16)</f>
        <v>0</v>
      </c>
      <c r="Y17" s="406"/>
      <c r="Z17" s="407">
        <f>SUM(Y15:Z16)</f>
        <v>0</v>
      </c>
      <c r="AA17" s="408"/>
      <c r="AB17" s="408">
        <f>SUM(AA15:AB16)</f>
        <v>0</v>
      </c>
      <c r="AC17" s="406"/>
      <c r="AD17" s="408">
        <f>SUM(AC15:AD16)</f>
        <v>0</v>
      </c>
      <c r="AE17" s="405">
        <f>SUM(AE15:AE16)</f>
        <v>0</v>
      </c>
      <c r="AF17" s="405">
        <f t="shared" si="0"/>
        <v>0</v>
      </c>
    </row>
    <row r="18" spans="1:32" ht="11.25" customHeight="1">
      <c r="A18" s="406" t="s">
        <v>183</v>
      </c>
      <c r="B18" s="405">
        <f>SUM(B11,B14,B17)</f>
        <v>0</v>
      </c>
      <c r="C18" s="406"/>
      <c r="D18" s="407">
        <f>SUM(D11,D14,D17)</f>
        <v>0</v>
      </c>
      <c r="E18" s="406"/>
      <c r="F18" s="407">
        <f>SUM(F11,F14,F17)</f>
        <v>0</v>
      </c>
      <c r="G18" s="406"/>
      <c r="H18" s="407">
        <f>SUM(H11,H14,H17)</f>
        <v>0</v>
      </c>
      <c r="I18" s="406"/>
      <c r="J18" s="407">
        <f>SUM(J11,J14,J17)</f>
        <v>0</v>
      </c>
      <c r="K18" s="406"/>
      <c r="L18" s="407">
        <f>SUM(L11,L14,L17)</f>
        <v>0</v>
      </c>
      <c r="M18" s="406"/>
      <c r="N18" s="407">
        <f>SUM(N11,N14,N17)</f>
        <v>0</v>
      </c>
      <c r="O18" s="406"/>
      <c r="P18" s="407">
        <f>SUM(P11,P14,P17)</f>
        <v>0</v>
      </c>
      <c r="Q18" s="406"/>
      <c r="R18" s="407">
        <f>SUM(R11,R14,R17)</f>
        <v>0</v>
      </c>
      <c r="S18" s="406"/>
      <c r="T18" s="407">
        <f>SUM(T11,T14,T17)</f>
        <v>0</v>
      </c>
      <c r="U18" s="406"/>
      <c r="V18" s="407">
        <f>SUM(V11,V14,V17)</f>
        <v>0</v>
      </c>
      <c r="W18" s="406"/>
      <c r="X18" s="407">
        <f>SUM(X11,X14,X17)</f>
        <v>0</v>
      </c>
      <c r="Y18" s="406"/>
      <c r="Z18" s="407">
        <f>SUM(Z11,Z14,Z17)</f>
        <v>0</v>
      </c>
      <c r="AA18" s="406"/>
      <c r="AB18" s="408">
        <f>SUM(AB11,AB14,AB17)</f>
        <v>0</v>
      </c>
      <c r="AC18" s="406"/>
      <c r="AD18" s="407">
        <f t="shared" ref="AD18:AE18" si="1">SUM(AD11,AD14,AD17)</f>
        <v>0</v>
      </c>
      <c r="AE18" s="405">
        <f t="shared" si="1"/>
        <v>0</v>
      </c>
      <c r="AF18" s="405">
        <f t="shared" si="0"/>
        <v>0</v>
      </c>
    </row>
    <row r="19" spans="1:32" ht="11.25" customHeight="1">
      <c r="A19" s="226"/>
      <c r="B19" s="226"/>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226"/>
      <c r="AA19" s="226"/>
      <c r="AB19" s="226"/>
      <c r="AC19" s="226"/>
      <c r="AD19" s="226"/>
      <c r="AE19" s="226"/>
      <c r="AF19" s="226"/>
    </row>
    <row r="20" spans="1:32" ht="11.25" customHeight="1">
      <c r="A20" s="226"/>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c r="AE20" s="226"/>
      <c r="AF20" s="226"/>
    </row>
    <row r="21" spans="1:32" ht="11.25" customHeight="1">
      <c r="A21" s="226"/>
      <c r="B21" s="226"/>
      <c r="C21" s="413">
        <v>0.25</v>
      </c>
      <c r="D21" s="413">
        <v>0.29166666666666669</v>
      </c>
      <c r="E21" s="413">
        <v>0.33333333333333331</v>
      </c>
      <c r="F21" s="413">
        <v>0.375</v>
      </c>
      <c r="G21" s="413">
        <v>0.41666666666666669</v>
      </c>
      <c r="H21" s="413">
        <v>0.45833333333333331</v>
      </c>
      <c r="I21" s="413">
        <v>0.5</v>
      </c>
      <c r="J21" s="413">
        <v>0.54166666666666663</v>
      </c>
      <c r="K21" s="413">
        <v>0.58333333333333337</v>
      </c>
      <c r="L21" s="413">
        <v>0.625</v>
      </c>
      <c r="M21" s="413">
        <v>0.66666666666666663</v>
      </c>
      <c r="N21" s="413">
        <v>0.70833333333333337</v>
      </c>
      <c r="O21" s="413">
        <v>0.75</v>
      </c>
      <c r="P21" s="413">
        <v>0.79166666666666663</v>
      </c>
      <c r="Q21" s="413">
        <v>0.83333333333333337</v>
      </c>
      <c r="R21" s="226"/>
      <c r="S21" s="226"/>
      <c r="T21" s="226"/>
      <c r="U21" s="226"/>
      <c r="V21" s="226"/>
      <c r="W21" s="226"/>
      <c r="X21" s="226"/>
      <c r="Y21" s="226"/>
      <c r="Z21" s="226"/>
      <c r="AA21" s="226"/>
      <c r="AB21" s="226"/>
      <c r="AC21" s="226"/>
      <c r="AD21" s="226"/>
      <c r="AE21" s="226"/>
      <c r="AF21" s="226"/>
    </row>
    <row r="22" spans="1:32" ht="11.25" customHeight="1">
      <c r="A22" s="226"/>
      <c r="B22" s="226" t="s">
        <v>197</v>
      </c>
      <c r="C22" s="226">
        <f>B5</f>
        <v>5</v>
      </c>
      <c r="D22" s="226">
        <f>D5</f>
        <v>3</v>
      </c>
      <c r="E22" s="226">
        <f>F5</f>
        <v>3</v>
      </c>
      <c r="F22" s="226">
        <f>H5</f>
        <v>3</v>
      </c>
      <c r="G22" s="226">
        <f>J5</f>
        <v>2</v>
      </c>
      <c r="H22" s="226">
        <f>L5</f>
        <v>4</v>
      </c>
      <c r="I22" s="226">
        <f>N5</f>
        <v>3</v>
      </c>
      <c r="J22" s="226">
        <f>P5</f>
        <v>3</v>
      </c>
      <c r="K22" s="226">
        <f>R5</f>
        <v>3</v>
      </c>
      <c r="L22" s="226">
        <f>T5</f>
        <v>3</v>
      </c>
      <c r="M22" s="226">
        <f>V5</f>
        <v>2</v>
      </c>
      <c r="N22" s="226">
        <f>X5</f>
        <v>2</v>
      </c>
      <c r="O22" s="226">
        <f>Z5</f>
        <v>2</v>
      </c>
      <c r="P22" s="226">
        <f>AB5</f>
        <v>1</v>
      </c>
      <c r="Q22" s="226">
        <f>AD5</f>
        <v>1</v>
      </c>
      <c r="R22" s="226"/>
      <c r="S22" s="226"/>
      <c r="T22" s="226"/>
      <c r="U22" s="226"/>
      <c r="V22" s="226"/>
      <c r="W22" s="226"/>
      <c r="X22" s="226"/>
      <c r="Y22" s="226"/>
      <c r="Z22" s="226"/>
      <c r="AA22" s="226"/>
      <c r="AB22" s="226"/>
      <c r="AC22" s="226"/>
      <c r="AD22" s="226"/>
      <c r="AE22" s="226"/>
      <c r="AF22" s="226"/>
    </row>
    <row r="23" spans="1:32" ht="11.25" customHeight="1">
      <c r="A23" s="226"/>
      <c r="B23" s="226" t="s">
        <v>418</v>
      </c>
      <c r="C23" s="226">
        <f>B18</f>
        <v>0</v>
      </c>
      <c r="D23" s="226">
        <f>D18</f>
        <v>0</v>
      </c>
      <c r="E23" s="226">
        <f>F18</f>
        <v>0</v>
      </c>
      <c r="F23" s="226">
        <f>H18</f>
        <v>0</v>
      </c>
      <c r="G23" s="226">
        <f>J18</f>
        <v>0</v>
      </c>
      <c r="H23" s="226">
        <f>L18</f>
        <v>0</v>
      </c>
      <c r="I23" s="226">
        <f>N18</f>
        <v>0</v>
      </c>
      <c r="J23" s="226">
        <f>P18</f>
        <v>0</v>
      </c>
      <c r="K23" s="226">
        <f>R18</f>
        <v>0</v>
      </c>
      <c r="L23" s="226">
        <f>T18</f>
        <v>0</v>
      </c>
      <c r="M23" s="226">
        <f>V18</f>
        <v>0</v>
      </c>
      <c r="N23" s="226">
        <f>X18</f>
        <v>0</v>
      </c>
      <c r="O23" s="226">
        <f>Z18</f>
        <v>0</v>
      </c>
      <c r="P23" s="226">
        <f>AB18</f>
        <v>0</v>
      </c>
      <c r="Q23" s="226">
        <f>AD18</f>
        <v>0</v>
      </c>
      <c r="R23" s="226"/>
      <c r="S23" s="226"/>
      <c r="T23" s="226"/>
      <c r="U23" s="226"/>
      <c r="V23" s="226"/>
      <c r="W23" s="226"/>
      <c r="X23" s="226"/>
      <c r="Y23" s="226"/>
      <c r="Z23" s="226"/>
      <c r="AA23" s="226"/>
      <c r="AB23" s="226"/>
      <c r="AC23" s="226"/>
      <c r="AD23" s="226"/>
      <c r="AE23" s="226"/>
      <c r="AF23" s="226"/>
    </row>
    <row r="24" spans="1:32" ht="11.25" customHeight="1">
      <c r="A24" s="226"/>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row>
    <row r="25" spans="1:32" ht="11.25" customHeight="1">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c r="AA25" s="226"/>
      <c r="AB25" s="226"/>
      <c r="AC25" s="226"/>
      <c r="AD25" s="226"/>
      <c r="AE25" s="226"/>
      <c r="AF25" s="226"/>
    </row>
    <row r="26" spans="1:32" ht="11.25" customHeight="1">
      <c r="A26" s="226"/>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row>
    <row r="27" spans="1:32" ht="11.25" customHeight="1">
      <c r="A27" s="226"/>
      <c r="B27" s="226"/>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row>
    <row r="28" spans="1:32" ht="11.25" customHeigh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row>
    <row r="29" spans="1:32" ht="11.25" customHeight="1">
      <c r="A29" s="22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row>
    <row r="30" spans="1:32" ht="11.25" customHeight="1">
      <c r="A30" s="226"/>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226"/>
      <c r="AF30" s="226"/>
    </row>
    <row r="31" spans="1:32" ht="11.25" customHeight="1">
      <c r="A31" s="226"/>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row>
    <row r="32" spans="1:32" ht="11.25" customHeight="1">
      <c r="A32" s="226"/>
      <c r="B32" s="226"/>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226"/>
      <c r="AF32" s="226"/>
    </row>
    <row r="33" spans="1:32" ht="11.25" customHeight="1">
      <c r="A33" s="226"/>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row>
    <row r="34" spans="1:32" ht="11.25" customHeight="1">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row>
    <row r="35" spans="1:32" ht="11.25" customHeight="1">
      <c r="A35" s="226"/>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row>
    <row r="36" spans="1:32" ht="11.25" customHeight="1">
      <c r="A36" s="226"/>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226"/>
      <c r="AF36" s="226"/>
    </row>
    <row r="37" spans="1:32" ht="11.25" customHeight="1">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row>
    <row r="38" spans="1:32" ht="11.2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row>
    <row r="39" spans="1:32" ht="11.25" customHeight="1">
      <c r="A39" s="226"/>
      <c r="B39" s="226"/>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row>
    <row r="40" spans="1:32" ht="11.2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row>
    <row r="41" spans="1:32" ht="11.25" customHeight="1">
      <c r="A41" s="226"/>
      <c r="B41" s="226"/>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row>
    <row r="42" spans="1:32" ht="11.2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row>
    <row r="43" spans="1:32" ht="11.25" customHeight="1">
      <c r="A43" s="226"/>
      <c r="B43" s="226"/>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row>
    <row r="44" spans="1:32" ht="11.2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row>
    <row r="45" spans="1:32" ht="11.25" customHeight="1">
      <c r="A45" s="226"/>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row>
    <row r="46" spans="1:32" ht="11.25" customHeight="1">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row>
    <row r="47" spans="1:32" ht="11.25" customHeight="1">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E47" s="226"/>
      <c r="AF47" s="226"/>
    </row>
    <row r="48" spans="1:32" ht="11.25" customHeight="1">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row>
    <row r="49" spans="1:32" ht="11.2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row>
    <row r="50" spans="1:32" ht="11.25" customHeight="1">
      <c r="A50" s="226"/>
      <c r="B50" s="226"/>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row>
    <row r="51" spans="1:32" ht="11.25" customHeight="1">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row>
    <row r="52" spans="1:32" ht="11.25" customHeight="1">
      <c r="A52" s="226"/>
      <c r="B52" s="226"/>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row>
    <row r="53" spans="1:32" ht="11.25" customHeight="1">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row>
    <row r="54" spans="1:32" ht="11.25" customHeight="1">
      <c r="A54" s="226"/>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row>
    <row r="55" spans="1:32" ht="11.25" customHeight="1">
      <c r="A55" s="226"/>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row>
    <row r="56" spans="1:32" ht="11.25" customHeight="1">
      <c r="A56" s="226"/>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row>
    <row r="57" spans="1:32" ht="11.25" customHeight="1">
      <c r="A57" s="226"/>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row>
    <row r="58" spans="1:32" ht="11.25" customHeight="1">
      <c r="A58" s="226"/>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row>
    <row r="59" spans="1:32" ht="11.25" customHeight="1">
      <c r="A59" s="226"/>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row>
    <row r="60" spans="1:32" ht="11.25" customHeight="1">
      <c r="A60" s="226"/>
      <c r="B60" s="226"/>
      <c r="C60" s="226"/>
      <c r="D60" s="226"/>
      <c r="E60" s="226"/>
      <c r="F60" s="226"/>
      <c r="G60" s="226"/>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row>
    <row r="61" spans="1:32" ht="11.25" customHeight="1">
      <c r="A61" s="226"/>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row>
    <row r="62" spans="1:32" ht="11.25" customHeight="1">
      <c r="A62" s="226"/>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row>
    <row r="63" spans="1:32" ht="11.25" customHeight="1">
      <c r="A63" s="226"/>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row>
    <row r="64" spans="1:32" ht="11.25" customHeight="1">
      <c r="A64" s="226"/>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row>
    <row r="65" spans="1:32" ht="11.2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row>
    <row r="66" spans="1:32" ht="11.25" customHeight="1">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row>
    <row r="67" spans="1:32" ht="11.25" customHeight="1">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row>
    <row r="68" spans="1:32" ht="11.25" customHeight="1">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c r="AA68" s="226"/>
      <c r="AB68" s="226"/>
      <c r="AC68" s="226"/>
      <c r="AD68" s="226"/>
      <c r="AE68" s="226"/>
      <c r="AF68" s="226"/>
    </row>
    <row r="69" spans="1:32" ht="11.25" customHeight="1">
      <c r="A69" s="226"/>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c r="AA69" s="226"/>
      <c r="AB69" s="226"/>
      <c r="AC69" s="226"/>
      <c r="AD69" s="226"/>
      <c r="AE69" s="226"/>
      <c r="AF69" s="226"/>
    </row>
    <row r="70" spans="1:32" ht="11.25" customHeight="1">
      <c r="A70" s="226"/>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c r="AA70" s="226"/>
      <c r="AB70" s="226"/>
      <c r="AC70" s="226"/>
      <c r="AD70" s="226"/>
      <c r="AE70" s="226"/>
      <c r="AF70" s="226"/>
    </row>
    <row r="71" spans="1:32" ht="11.25" customHeight="1">
      <c r="A71" s="226"/>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c r="AA71" s="226"/>
      <c r="AB71" s="226"/>
      <c r="AC71" s="226"/>
      <c r="AD71" s="226"/>
      <c r="AE71" s="226"/>
      <c r="AF71" s="226"/>
    </row>
    <row r="72" spans="1:32" ht="11.25" customHeight="1">
      <c r="A72" s="226"/>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c r="AA72" s="226"/>
      <c r="AB72" s="226"/>
      <c r="AC72" s="226"/>
      <c r="AD72" s="226"/>
      <c r="AE72" s="226"/>
      <c r="AF72" s="226"/>
    </row>
    <row r="73" spans="1:32" ht="11.25" customHeight="1">
      <c r="A73" s="226"/>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row>
    <row r="74" spans="1:32" ht="11.25" customHeight="1">
      <c r="A74" s="226"/>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226"/>
      <c r="AB74" s="226"/>
      <c r="AC74" s="226"/>
      <c r="AD74" s="226"/>
      <c r="AE74" s="226"/>
      <c r="AF74" s="226"/>
    </row>
    <row r="75" spans="1:32" ht="11.25" customHeight="1">
      <c r="A75" s="226"/>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row>
    <row r="76" spans="1:32" ht="11.25" customHeight="1">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row>
    <row r="77" spans="1:32" ht="11.25" customHeight="1">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row>
    <row r="78" spans="1:32" ht="11.25" customHeight="1">
      <c r="A78" s="226"/>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6"/>
    </row>
    <row r="79" spans="1:32" ht="11.25" customHeight="1">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26"/>
      <c r="AE79" s="226"/>
      <c r="AF79" s="226"/>
    </row>
    <row r="80" spans="1:32" ht="11.25" customHeight="1">
      <c r="A80" s="226"/>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row>
    <row r="81" spans="1:32" ht="11.25" customHeight="1">
      <c r="A81" s="226"/>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row>
    <row r="82" spans="1:32" ht="11.25" customHeight="1">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6"/>
      <c r="AE82" s="226"/>
      <c r="AF82" s="226"/>
    </row>
    <row r="83" spans="1:32" ht="11.25" customHeight="1">
      <c r="A83" s="226"/>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row>
    <row r="84" spans="1:32" ht="11.25" customHeight="1">
      <c r="A84" s="226"/>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c r="AA84" s="226"/>
      <c r="AB84" s="226"/>
      <c r="AC84" s="226"/>
      <c r="AD84" s="226"/>
      <c r="AE84" s="226"/>
      <c r="AF84" s="226"/>
    </row>
    <row r="85" spans="1:32" ht="11.25" customHeight="1">
      <c r="A85" s="226"/>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c r="AA85" s="226"/>
      <c r="AB85" s="226"/>
      <c r="AC85" s="226"/>
      <c r="AD85" s="226"/>
      <c r="AE85" s="226"/>
      <c r="AF85" s="226"/>
    </row>
    <row r="86" spans="1:32" ht="11.25" customHeight="1">
      <c r="A86" s="226"/>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row>
    <row r="87" spans="1:32" ht="11.25" customHeight="1">
      <c r="A87" s="226"/>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226"/>
      <c r="AC87" s="226"/>
      <c r="AD87" s="226"/>
      <c r="AE87" s="226"/>
      <c r="AF87" s="226"/>
    </row>
    <row r="88" spans="1:32" ht="11.25" customHeight="1">
      <c r="A88" s="226"/>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c r="AA88" s="226"/>
      <c r="AB88" s="226"/>
      <c r="AC88" s="226"/>
      <c r="AD88" s="226"/>
      <c r="AE88" s="226"/>
      <c r="AF88" s="226"/>
    </row>
    <row r="89" spans="1:32" ht="11.25" customHeight="1">
      <c r="A89" s="226"/>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c r="AB89" s="226"/>
      <c r="AC89" s="226"/>
      <c r="AD89" s="226"/>
      <c r="AE89" s="226"/>
      <c r="AF89" s="226"/>
    </row>
    <row r="90" spans="1:32" ht="11.25" customHeight="1">
      <c r="A90" s="226"/>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226"/>
    </row>
    <row r="91" spans="1:32" ht="11.25" customHeight="1">
      <c r="A91" s="226"/>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c r="AA91" s="226"/>
      <c r="AB91" s="226"/>
      <c r="AC91" s="226"/>
      <c r="AD91" s="226"/>
      <c r="AE91" s="226"/>
      <c r="AF91" s="226"/>
    </row>
    <row r="92" spans="1:32" ht="11.25" customHeight="1">
      <c r="A92" s="22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row>
    <row r="93" spans="1:32" ht="11.25" customHeight="1">
      <c r="A93" s="226"/>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row>
    <row r="94" spans="1:32" ht="11.25" customHeight="1">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6"/>
      <c r="AE94" s="226"/>
      <c r="AF94" s="226"/>
    </row>
    <row r="95" spans="1:32" ht="11.25" customHeight="1">
      <c r="A95" s="226"/>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c r="AA95" s="226"/>
      <c r="AB95" s="226"/>
      <c r="AC95" s="226"/>
      <c r="AD95" s="226"/>
      <c r="AE95" s="226"/>
      <c r="AF95" s="226"/>
    </row>
    <row r="96" spans="1:32" ht="11.25" customHeight="1">
      <c r="A96" s="226"/>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c r="AA96" s="226"/>
      <c r="AB96" s="226"/>
      <c r="AC96" s="226"/>
      <c r="AD96" s="226"/>
      <c r="AE96" s="226"/>
      <c r="AF96" s="226"/>
    </row>
    <row r="97" spans="1:32" ht="11.25" customHeight="1">
      <c r="A97" s="226"/>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row>
    <row r="98" spans="1:32" ht="11.25" customHeight="1">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row>
    <row r="99" spans="1:32" ht="11.25" customHeight="1">
      <c r="A99" s="226"/>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c r="AA99" s="226"/>
      <c r="AB99" s="226"/>
      <c r="AC99" s="226"/>
      <c r="AD99" s="226"/>
      <c r="AE99" s="226"/>
      <c r="AF99" s="226"/>
    </row>
    <row r="100" spans="1:32" ht="11.25" customHeight="1">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row>
    <row r="101" spans="1:32" ht="11.25" customHeight="1">
      <c r="A101" s="226"/>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row>
    <row r="102" spans="1:32" ht="11.25" customHeight="1">
      <c r="A102" s="22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row>
    <row r="103" spans="1:32" ht="11.25" customHeight="1">
      <c r="A103" s="226"/>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row>
    <row r="104" spans="1:32" ht="11.25" customHeight="1">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row>
    <row r="105" spans="1:32" ht="11.25" customHeight="1">
      <c r="A105" s="226"/>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row>
    <row r="106" spans="1:32" ht="11.25" customHeight="1">
      <c r="A106" s="22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row>
    <row r="107" spans="1:32" ht="11.25" customHeight="1">
      <c r="A107" s="226"/>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row>
    <row r="108" spans="1:32" ht="11.25" customHeight="1">
      <c r="A108" s="22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row>
    <row r="109" spans="1:32" ht="11.25" customHeight="1">
      <c r="A109" s="226"/>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row>
    <row r="110" spans="1:32" ht="11.25" customHeight="1">
      <c r="A110" s="22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row>
    <row r="111" spans="1:32" ht="11.25" customHeight="1">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row>
    <row r="112" spans="1:32" ht="11.25" customHeight="1">
      <c r="A112" s="226"/>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row>
    <row r="113" spans="1:32" ht="11.25" customHeight="1">
      <c r="A113" s="226"/>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row>
    <row r="114" spans="1:32" ht="11.25" customHeight="1">
      <c r="A114" s="226"/>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row>
    <row r="115" spans="1:32" ht="11.25" customHeight="1">
      <c r="A115" s="226"/>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row>
    <row r="116" spans="1:32" ht="11.25" customHeight="1">
      <c r="A116" s="226"/>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row>
    <row r="117" spans="1:32" ht="11.25" customHeight="1">
      <c r="A117" s="226"/>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row>
    <row r="118" spans="1:32" ht="11.25" customHeight="1">
      <c r="A118" s="226"/>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row>
    <row r="119" spans="1:32" ht="11.25" customHeight="1">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row>
    <row r="120" spans="1:32" ht="11.25" customHeight="1">
      <c r="A120" s="226"/>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c r="AB120" s="226"/>
      <c r="AC120" s="226"/>
      <c r="AD120" s="226"/>
      <c r="AE120" s="226"/>
      <c r="AF120" s="226"/>
    </row>
    <row r="121" spans="1:32" ht="11.25" customHeight="1">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row>
    <row r="122" spans="1:32" ht="11.25" customHeight="1">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row>
    <row r="123" spans="1:32" ht="11.25" customHeight="1">
      <c r="A123" s="226"/>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row>
    <row r="124" spans="1:32" ht="11.25" customHeight="1">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row>
    <row r="125" spans="1:32" ht="11.25" customHeight="1">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row>
    <row r="126" spans="1:32" ht="11.25" customHeight="1">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row>
    <row r="127" spans="1:32" ht="11.25" customHeight="1">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row>
    <row r="128" spans="1:32" ht="11.25" customHeight="1">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6"/>
      <c r="AE128" s="226"/>
      <c r="AF128" s="226"/>
    </row>
    <row r="129" spans="1:32" ht="11.25" customHeight="1">
      <c r="A129" s="22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row>
    <row r="130" spans="1:32" ht="11.25" customHeight="1">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row>
    <row r="131" spans="1:32" ht="11.25" customHeight="1">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row>
    <row r="132" spans="1:32" ht="11.25" customHeight="1">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row>
    <row r="133" spans="1:32" ht="11.25" customHeight="1">
      <c r="A133" s="226"/>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c r="AA133" s="226"/>
      <c r="AB133" s="226"/>
      <c r="AC133" s="226"/>
      <c r="AD133" s="226"/>
      <c r="AE133" s="226"/>
      <c r="AF133" s="226"/>
    </row>
    <row r="134" spans="1:32" ht="11.25" customHeight="1">
      <c r="A134" s="22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row>
    <row r="135" spans="1:32" ht="11.25" customHeight="1">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6"/>
      <c r="AE135" s="226"/>
      <c r="AF135" s="226"/>
    </row>
    <row r="136" spans="1:32" ht="11.25" customHeight="1">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row>
    <row r="137" spans="1:32" ht="11.25" customHeight="1">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c r="AB137" s="226"/>
      <c r="AC137" s="226"/>
      <c r="AD137" s="226"/>
      <c r="AE137" s="226"/>
      <c r="AF137" s="226"/>
    </row>
    <row r="138" spans="1:32" ht="11.25" customHeight="1">
      <c r="A138" s="226"/>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c r="AA138" s="226"/>
      <c r="AB138" s="226"/>
      <c r="AC138" s="226"/>
      <c r="AD138" s="226"/>
      <c r="AE138" s="226"/>
      <c r="AF138" s="226"/>
    </row>
    <row r="139" spans="1:32" ht="11.25" customHeight="1">
      <c r="A139" s="22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row>
    <row r="140" spans="1:32" ht="11.25" customHeight="1">
      <c r="A140" s="226"/>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6"/>
    </row>
    <row r="141" spans="1:32" ht="11.25" customHeight="1">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row>
    <row r="142" spans="1:32" ht="11.25" customHeight="1">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6"/>
      <c r="AE142" s="226"/>
      <c r="AF142" s="226"/>
    </row>
    <row r="143" spans="1:32" ht="11.25" customHeight="1">
      <c r="A143" s="226"/>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c r="AA143" s="226"/>
      <c r="AB143" s="226"/>
      <c r="AC143" s="226"/>
      <c r="AD143" s="226"/>
      <c r="AE143" s="226"/>
      <c r="AF143" s="226"/>
    </row>
    <row r="144" spans="1:32" ht="11.25" customHeight="1">
      <c r="A144" s="226"/>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c r="AA144" s="226"/>
      <c r="AB144" s="226"/>
      <c r="AC144" s="226"/>
      <c r="AD144" s="226"/>
      <c r="AE144" s="226"/>
      <c r="AF144" s="226"/>
    </row>
    <row r="145" spans="1:32" ht="11.25" customHeight="1">
      <c r="A145" s="226"/>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6"/>
      <c r="AB145" s="226"/>
      <c r="AC145" s="226"/>
      <c r="AD145" s="226"/>
      <c r="AE145" s="226"/>
      <c r="AF145" s="226"/>
    </row>
    <row r="146" spans="1:32" ht="11.25" customHeight="1">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row>
    <row r="147" spans="1:32" ht="11.25" customHeight="1">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c r="AB147" s="226"/>
      <c r="AC147" s="226"/>
      <c r="AD147" s="226"/>
      <c r="AE147" s="226"/>
      <c r="AF147" s="226"/>
    </row>
    <row r="148" spans="1:32" ht="11.25" customHeight="1">
      <c r="A148" s="226"/>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c r="AA148" s="226"/>
      <c r="AB148" s="226"/>
      <c r="AC148" s="226"/>
      <c r="AD148" s="226"/>
      <c r="AE148" s="226"/>
      <c r="AF148" s="226"/>
    </row>
    <row r="149" spans="1:32" ht="11.25" customHeight="1">
      <c r="A149" s="226"/>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c r="AA149" s="226"/>
      <c r="AB149" s="226"/>
      <c r="AC149" s="226"/>
      <c r="AD149" s="226"/>
      <c r="AE149" s="226"/>
      <c r="AF149" s="226"/>
    </row>
    <row r="150" spans="1:32" ht="11.25" customHeight="1">
      <c r="A150" s="226"/>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226"/>
    </row>
    <row r="151" spans="1:32" ht="11.25" customHeight="1">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row>
    <row r="152" spans="1:32" ht="11.25" customHeight="1">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row>
    <row r="153" spans="1:32" ht="11.25" customHeight="1">
      <c r="A153" s="226"/>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row>
    <row r="154" spans="1:32" ht="11.25" customHeight="1">
      <c r="A154" s="226"/>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row>
    <row r="155" spans="1:32" ht="11.25" customHeight="1">
      <c r="A155" s="226"/>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row>
    <row r="156" spans="1:32" ht="11.25" customHeight="1">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row>
    <row r="157" spans="1:32" ht="11.25" customHeight="1">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row>
    <row r="158" spans="1:32" ht="11.25" customHeight="1">
      <c r="A158" s="226"/>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row>
    <row r="159" spans="1:32" ht="11.25" customHeight="1">
      <c r="A159" s="226"/>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c r="AA159" s="226"/>
      <c r="AB159" s="226"/>
      <c r="AC159" s="226"/>
      <c r="AD159" s="226"/>
      <c r="AE159" s="226"/>
      <c r="AF159" s="226"/>
    </row>
    <row r="160" spans="1:32" ht="11.25" customHeight="1">
      <c r="A160" s="226"/>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row>
    <row r="161" spans="1:32" ht="11.25" customHeight="1">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c r="AA161" s="226"/>
      <c r="AB161" s="226"/>
      <c r="AC161" s="226"/>
      <c r="AD161" s="226"/>
      <c r="AE161" s="226"/>
      <c r="AF161" s="226"/>
    </row>
    <row r="162" spans="1:32" ht="11.25" customHeight="1">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row>
    <row r="163" spans="1:32" ht="11.25" customHeight="1">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row>
    <row r="164" spans="1:32" ht="11.25" customHeight="1">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row>
    <row r="165" spans="1:32" ht="11.25" customHeight="1">
      <c r="A165" s="226"/>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row>
    <row r="166" spans="1:32" ht="11.25" customHeight="1">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row>
    <row r="167" spans="1:32" ht="11.25" customHeight="1">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row>
    <row r="168" spans="1:32" ht="11.25" customHeight="1">
      <c r="A168" s="226"/>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row>
    <row r="169" spans="1:32" ht="11.25" customHeight="1">
      <c r="A169" s="226"/>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row>
    <row r="170" spans="1:32" ht="11.25" customHeight="1">
      <c r="A170" s="226"/>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row>
    <row r="171" spans="1:32" ht="11.25" customHeight="1">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row>
    <row r="172" spans="1:32" ht="11.25" customHeight="1">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c r="AA172" s="226"/>
      <c r="AB172" s="226"/>
      <c r="AC172" s="226"/>
      <c r="AD172" s="226"/>
      <c r="AE172" s="226"/>
      <c r="AF172" s="226"/>
    </row>
    <row r="173" spans="1:32" ht="11.25" customHeight="1">
      <c r="A173" s="226"/>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c r="AA173" s="226"/>
      <c r="AB173" s="226"/>
      <c r="AC173" s="226"/>
      <c r="AD173" s="226"/>
      <c r="AE173" s="226"/>
      <c r="AF173" s="226"/>
    </row>
    <row r="174" spans="1:32" ht="11.25" customHeight="1">
      <c r="A174" s="226"/>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row>
    <row r="175" spans="1:32" ht="11.25" customHeight="1">
      <c r="A175" s="226"/>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row>
    <row r="176" spans="1:32" ht="11.25" customHeight="1">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row>
    <row r="177" spans="1:32" ht="11.25" customHeight="1">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row>
    <row r="178" spans="1:32" ht="11.25" customHeight="1">
      <c r="A178" s="226"/>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row>
    <row r="179" spans="1:32" ht="11.25" customHeight="1">
      <c r="A179" s="226"/>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row>
    <row r="180" spans="1:32" ht="11.25" customHeight="1">
      <c r="A180" s="226"/>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c r="AA180" s="226"/>
      <c r="AB180" s="226"/>
      <c r="AC180" s="226"/>
      <c r="AD180" s="226"/>
      <c r="AE180" s="226"/>
      <c r="AF180" s="226"/>
    </row>
    <row r="181" spans="1:32" ht="11.25" customHeight="1">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row>
    <row r="182" spans="1:32" ht="11.25" customHeight="1">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row>
    <row r="183" spans="1:32" ht="11.25" customHeight="1">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row>
    <row r="184" spans="1:32" ht="11.25" customHeight="1">
      <c r="A184" s="226"/>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row>
    <row r="185" spans="1:32" ht="11.25" customHeight="1">
      <c r="A185" s="226"/>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row>
    <row r="186" spans="1:32" ht="11.25" customHeight="1">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row>
    <row r="187" spans="1:32" ht="11.25" customHeight="1">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row>
    <row r="188" spans="1:32" ht="11.25" customHeight="1">
      <c r="A188" s="226"/>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row>
    <row r="189" spans="1:32" ht="11.25" customHeight="1">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row>
    <row r="190" spans="1:32" ht="11.25" customHeight="1">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row>
    <row r="191" spans="1:32" ht="11.25" customHeight="1">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c r="AA191" s="226"/>
      <c r="AB191" s="226"/>
      <c r="AC191" s="226"/>
      <c r="AD191" s="226"/>
      <c r="AE191" s="226"/>
      <c r="AF191" s="226"/>
    </row>
    <row r="192" spans="1:32" ht="11.25" customHeight="1">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row>
    <row r="193" spans="1:32" ht="11.25" customHeight="1">
      <c r="A193" s="226"/>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c r="AA193" s="226"/>
      <c r="AB193" s="226"/>
      <c r="AC193" s="226"/>
      <c r="AD193" s="226"/>
      <c r="AE193" s="226"/>
      <c r="AF193" s="226"/>
    </row>
    <row r="194" spans="1:32" ht="11.25" customHeight="1">
      <c r="A194" s="22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row>
    <row r="195" spans="1:32" ht="11.25" customHeight="1">
      <c r="A195" s="226"/>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c r="AA195" s="226"/>
      <c r="AB195" s="226"/>
      <c r="AC195" s="226"/>
      <c r="AD195" s="226"/>
      <c r="AE195" s="226"/>
      <c r="AF195" s="226"/>
    </row>
    <row r="196" spans="1:32" ht="11.25" customHeight="1">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c r="AA196" s="226"/>
      <c r="AB196" s="226"/>
      <c r="AC196" s="226"/>
      <c r="AD196" s="226"/>
      <c r="AE196" s="226"/>
      <c r="AF196" s="226"/>
    </row>
    <row r="197" spans="1:32" ht="11.25" customHeight="1">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c r="AA197" s="226"/>
      <c r="AB197" s="226"/>
      <c r="AC197" s="226"/>
      <c r="AD197" s="226"/>
      <c r="AE197" s="226"/>
      <c r="AF197" s="226"/>
    </row>
    <row r="198" spans="1:32" ht="11.25" customHeight="1">
      <c r="A198" s="226"/>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c r="AA198" s="226"/>
      <c r="AB198" s="226"/>
      <c r="AC198" s="226"/>
      <c r="AD198" s="226"/>
      <c r="AE198" s="226"/>
      <c r="AF198" s="226"/>
    </row>
    <row r="199" spans="1:32" ht="11.25" customHeight="1">
      <c r="A199" s="226"/>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c r="AA199" s="226"/>
      <c r="AB199" s="226"/>
      <c r="AC199" s="226"/>
      <c r="AD199" s="226"/>
      <c r="AE199" s="226"/>
      <c r="AF199" s="226"/>
    </row>
    <row r="200" spans="1:32" ht="11.25" customHeight="1">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c r="AA200" s="226"/>
      <c r="AB200" s="226"/>
      <c r="AC200" s="226"/>
      <c r="AD200" s="226"/>
      <c r="AE200" s="226"/>
      <c r="AF200" s="226"/>
    </row>
    <row r="201" spans="1:32" ht="11.25" customHeight="1">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row>
    <row r="202" spans="1:32" ht="11.25" customHeight="1">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c r="AA202" s="226"/>
      <c r="AB202" s="226"/>
      <c r="AC202" s="226"/>
      <c r="AD202" s="226"/>
      <c r="AE202" s="226"/>
      <c r="AF202" s="226"/>
    </row>
    <row r="203" spans="1:32" ht="11.25" customHeight="1">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AF203" s="226"/>
    </row>
    <row r="204" spans="1:32" ht="11.25" customHeight="1">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row>
    <row r="205" spans="1:32" ht="11.25" customHeight="1">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row>
    <row r="206" spans="1:32" ht="11.25" customHeight="1">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row>
    <row r="207" spans="1:32" ht="11.25" customHeight="1">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row>
    <row r="208" spans="1:32" ht="11.25" customHeight="1">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row>
    <row r="209" spans="1:32" ht="11.25" customHeight="1">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c r="AB209" s="226"/>
      <c r="AC209" s="226"/>
      <c r="AD209" s="226"/>
      <c r="AE209" s="226"/>
      <c r="AF209" s="226"/>
    </row>
    <row r="210" spans="1:32" ht="11.25" customHeight="1">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row>
    <row r="211" spans="1:32" ht="11.25" customHeight="1">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26"/>
      <c r="AB211" s="226"/>
      <c r="AC211" s="226"/>
      <c r="AD211" s="226"/>
      <c r="AE211" s="226"/>
      <c r="AF211" s="226"/>
    </row>
    <row r="212" spans="1:32" ht="11.25" customHeight="1">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c r="AB212" s="226"/>
      <c r="AC212" s="226"/>
      <c r="AD212" s="226"/>
      <c r="AE212" s="226"/>
      <c r="AF212" s="226"/>
    </row>
    <row r="213" spans="1:32" ht="11.25" customHeight="1">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226"/>
      <c r="AB213" s="226"/>
      <c r="AC213" s="226"/>
      <c r="AD213" s="226"/>
      <c r="AE213" s="226"/>
      <c r="AF213" s="226"/>
    </row>
    <row r="214" spans="1:32" ht="11.25" customHeight="1">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c r="AB214" s="226"/>
      <c r="AC214" s="226"/>
      <c r="AD214" s="226"/>
      <c r="AE214" s="226"/>
      <c r="AF214" s="226"/>
    </row>
    <row r="215" spans="1:32" ht="11.25" customHeight="1">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row>
    <row r="216" spans="1:32" ht="11.25" customHeight="1">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row>
    <row r="217" spans="1:32" ht="11.25" customHeight="1">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c r="AB217" s="226"/>
      <c r="AC217" s="226"/>
      <c r="AD217" s="226"/>
      <c r="AE217" s="226"/>
      <c r="AF217" s="226"/>
    </row>
    <row r="218" spans="1:32" ht="11.25" customHeight="1">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row>
    <row r="219" spans="1:32" ht="11.25" customHeight="1">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c r="AB219" s="226"/>
      <c r="AC219" s="226"/>
      <c r="AD219" s="226"/>
      <c r="AE219" s="226"/>
      <c r="AF219" s="226"/>
    </row>
    <row r="220" spans="1:32" ht="11.25" customHeight="1">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row>
    <row r="221" spans="1:32" ht="11.25" customHeight="1">
      <c r="A221" s="22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row>
    <row r="222" spans="1:32" ht="11.25" customHeight="1">
      <c r="A222" s="226"/>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row>
    <row r="223" spans="1:32" ht="11.25" customHeight="1">
      <c r="A223" s="226"/>
      <c r="B223" s="226"/>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c r="AA223" s="226"/>
      <c r="AB223" s="226"/>
      <c r="AC223" s="226"/>
      <c r="AD223" s="226"/>
      <c r="AE223" s="226"/>
      <c r="AF223" s="226"/>
    </row>
    <row r="224" spans="1:32"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2:AF2"/>
    <mergeCell ref="A3:AF3"/>
    <mergeCell ref="A4:AF4"/>
    <mergeCell ref="C6:D6"/>
    <mergeCell ref="E6:F6"/>
    <mergeCell ref="G6:H6"/>
    <mergeCell ref="AC6:AD6"/>
    <mergeCell ref="S6:T6"/>
    <mergeCell ref="U6:V6"/>
    <mergeCell ref="W6:X6"/>
    <mergeCell ref="Y6:Z6"/>
    <mergeCell ref="AA6:AB6"/>
    <mergeCell ref="I6:J6"/>
    <mergeCell ref="K6:L6"/>
    <mergeCell ref="M6:N6"/>
    <mergeCell ref="O6:P6"/>
    <mergeCell ref="Q6:R6"/>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9CC00"/>
  </sheetPr>
  <dimension ref="A1:BJ1000"/>
  <sheetViews>
    <sheetView showGridLines="0" workbookViewId="0">
      <pane xSplit="1" ySplit="7" topLeftCell="B8" activePane="bottomRight" state="frozen"/>
      <selection activeCell="E1" sqref="E1"/>
      <selection pane="topRight" activeCell="E1" sqref="E1"/>
      <selection pane="bottomLeft" activeCell="E1" sqref="E1"/>
      <selection pane="bottomRight" activeCell="E1" sqref="E1"/>
    </sheetView>
  </sheetViews>
  <sheetFormatPr defaultColWidth="14.44140625" defaultRowHeight="15" customHeight="1"/>
  <cols>
    <col min="1" max="1" width="16.21875" customWidth="1"/>
    <col min="2" max="61" width="4.44140625" customWidth="1"/>
    <col min="62" max="62" width="4.77734375" customWidth="1"/>
  </cols>
  <sheetData>
    <row r="1" spans="1:62" ht="15" customHeight="1">
      <c r="A1" s="553" t="s">
        <v>470</v>
      </c>
      <c r="B1" s="549"/>
      <c r="C1" s="549"/>
      <c r="D1" s="549"/>
      <c r="E1" s="549"/>
      <c r="F1" s="549"/>
      <c r="G1" s="554" t="s">
        <v>573</v>
      </c>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c r="AX1" s="549"/>
      <c r="AY1" s="549"/>
      <c r="AZ1" s="549"/>
      <c r="BA1" s="549"/>
      <c r="BB1" s="549"/>
      <c r="BC1" s="549"/>
      <c r="BD1" s="549"/>
      <c r="BE1" s="549"/>
      <c r="BF1" s="549"/>
      <c r="BG1" s="549"/>
      <c r="BH1" s="549"/>
      <c r="BI1" s="549"/>
      <c r="BJ1" s="549"/>
    </row>
    <row r="2" spans="1:62" ht="15" customHeight="1">
      <c r="A2" s="582" t="s">
        <v>523</v>
      </c>
      <c r="B2" s="561"/>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row>
    <row r="3" spans="1:62" ht="15" customHeight="1">
      <c r="A3" s="582" t="s">
        <v>420</v>
      </c>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H3" s="561"/>
      <c r="AI3" s="561"/>
      <c r="AJ3" s="561"/>
      <c r="AK3" s="561"/>
      <c r="AL3" s="561"/>
      <c r="AM3" s="561"/>
      <c r="AN3" s="561"/>
      <c r="AO3" s="561"/>
      <c r="AP3" s="561"/>
      <c r="AQ3" s="561"/>
      <c r="AR3" s="561"/>
      <c r="AS3" s="561"/>
      <c r="AT3" s="561"/>
      <c r="AU3" s="561"/>
      <c r="AV3" s="561"/>
      <c r="AW3" s="561"/>
      <c r="AX3" s="561"/>
      <c r="AY3" s="561"/>
      <c r="AZ3" s="561"/>
      <c r="BA3" s="561"/>
      <c r="BB3" s="561"/>
      <c r="BC3" s="561"/>
      <c r="BD3" s="561"/>
      <c r="BE3" s="561"/>
      <c r="BF3" s="561"/>
      <c r="BG3" s="561"/>
      <c r="BH3" s="561"/>
      <c r="BI3" s="561"/>
      <c r="BJ3" s="561"/>
    </row>
    <row r="4" spans="1:62" ht="15" customHeight="1">
      <c r="A4" s="582" t="s">
        <v>425</v>
      </c>
      <c r="B4" s="561"/>
      <c r="C4" s="561"/>
      <c r="D4" s="561"/>
      <c r="E4" s="561"/>
      <c r="F4" s="561"/>
      <c r="G4" s="561"/>
      <c r="H4" s="561"/>
      <c r="I4" s="561"/>
      <c r="J4" s="561"/>
      <c r="K4" s="561"/>
      <c r="L4" s="561"/>
      <c r="M4" s="561"/>
      <c r="N4" s="561"/>
      <c r="O4" s="561"/>
      <c r="P4" s="561"/>
      <c r="Q4" s="561"/>
      <c r="R4" s="561"/>
      <c r="S4" s="561"/>
      <c r="T4" s="561"/>
      <c r="U4" s="561"/>
      <c r="V4" s="561"/>
      <c r="W4" s="561"/>
      <c r="X4" s="561"/>
      <c r="Y4" s="561"/>
      <c r="Z4" s="561"/>
      <c r="AA4" s="561"/>
      <c r="AB4" s="561"/>
      <c r="AC4" s="561"/>
      <c r="AD4" s="561"/>
      <c r="AE4" s="561"/>
      <c r="AF4" s="561"/>
      <c r="AG4" s="561"/>
      <c r="AH4" s="561"/>
      <c r="AI4" s="561"/>
      <c r="AJ4" s="561"/>
      <c r="AK4" s="561"/>
      <c r="AL4" s="561"/>
      <c r="AM4" s="561"/>
      <c r="AN4" s="561"/>
      <c r="AO4" s="561"/>
      <c r="AP4" s="561"/>
      <c r="AQ4" s="561"/>
      <c r="AR4" s="561"/>
      <c r="AS4" s="561"/>
      <c r="AT4" s="561"/>
      <c r="AU4" s="561"/>
      <c r="AV4" s="561"/>
      <c r="AW4" s="561"/>
      <c r="AX4" s="561"/>
      <c r="AY4" s="561"/>
      <c r="AZ4" s="561"/>
      <c r="BA4" s="561"/>
      <c r="BB4" s="561"/>
      <c r="BC4" s="561"/>
      <c r="BD4" s="561"/>
      <c r="BE4" s="561"/>
      <c r="BF4" s="561"/>
      <c r="BG4" s="561"/>
      <c r="BH4" s="561"/>
      <c r="BI4" s="561"/>
      <c r="BJ4" s="561"/>
    </row>
    <row r="5" spans="1:62" ht="11.25" customHeight="1">
      <c r="A5" s="451"/>
      <c r="B5" s="226"/>
      <c r="C5" s="226"/>
      <c r="D5" s="226"/>
      <c r="E5" s="226"/>
      <c r="F5" s="226"/>
      <c r="G5" s="226">
        <v>1</v>
      </c>
      <c r="H5" s="226"/>
      <c r="I5" s="226"/>
      <c r="J5" s="226"/>
      <c r="K5" s="226">
        <v>2</v>
      </c>
      <c r="L5" s="226"/>
      <c r="M5" s="226"/>
      <c r="N5" s="226"/>
      <c r="O5" s="226">
        <v>2</v>
      </c>
      <c r="P5" s="226"/>
      <c r="Q5" s="226"/>
      <c r="R5" s="226"/>
      <c r="S5" s="226">
        <v>2</v>
      </c>
      <c r="T5" s="226"/>
      <c r="U5" s="226"/>
      <c r="V5" s="226"/>
      <c r="W5" s="226">
        <v>2</v>
      </c>
      <c r="X5" s="226"/>
      <c r="Y5" s="226"/>
      <c r="Z5" s="226"/>
      <c r="AA5" s="226">
        <v>2</v>
      </c>
      <c r="AB5" s="226"/>
      <c r="AC5" s="226"/>
      <c r="AD5" s="226"/>
      <c r="AE5" s="226">
        <v>2</v>
      </c>
      <c r="AF5" s="226"/>
      <c r="AG5" s="226"/>
      <c r="AH5" s="226"/>
      <c r="AI5" s="226">
        <v>2</v>
      </c>
      <c r="AJ5" s="226"/>
      <c r="AK5" s="226"/>
      <c r="AL5" s="226"/>
      <c r="AM5" s="226">
        <v>2</v>
      </c>
      <c r="AN5" s="226"/>
      <c r="AO5" s="226"/>
      <c r="AP5" s="226"/>
      <c r="AQ5" s="226">
        <v>2</v>
      </c>
      <c r="AR5" s="226"/>
      <c r="AS5" s="226"/>
      <c r="AT5" s="226"/>
      <c r="AU5" s="226">
        <v>2</v>
      </c>
      <c r="AV5" s="226"/>
      <c r="AW5" s="226"/>
      <c r="AX5" s="226"/>
      <c r="AY5" s="226">
        <v>2</v>
      </c>
      <c r="AZ5" s="226"/>
      <c r="BA5" s="226"/>
      <c r="BB5" s="226"/>
      <c r="BC5" s="226">
        <v>2</v>
      </c>
      <c r="BD5" s="226"/>
      <c r="BE5" s="226"/>
      <c r="BF5" s="226"/>
      <c r="BG5" s="226">
        <v>2</v>
      </c>
      <c r="BH5" s="226"/>
      <c r="BI5" s="226">
        <v>2</v>
      </c>
      <c r="BJ5" s="226"/>
    </row>
    <row r="6" spans="1:62" ht="11.25" customHeight="1">
      <c r="A6" s="417" t="s">
        <v>333</v>
      </c>
      <c r="B6" s="585" t="s">
        <v>297</v>
      </c>
      <c r="C6" s="572"/>
      <c r="D6" s="572"/>
      <c r="E6" s="572"/>
      <c r="F6" s="572"/>
      <c r="G6" s="573"/>
      <c r="H6" s="585" t="s">
        <v>334</v>
      </c>
      <c r="I6" s="572"/>
      <c r="J6" s="572"/>
      <c r="K6" s="573"/>
      <c r="L6" s="585" t="s">
        <v>335</v>
      </c>
      <c r="M6" s="572"/>
      <c r="N6" s="572"/>
      <c r="O6" s="573"/>
      <c r="P6" s="585" t="s">
        <v>336</v>
      </c>
      <c r="Q6" s="572"/>
      <c r="R6" s="572"/>
      <c r="S6" s="573"/>
      <c r="T6" s="585" t="s">
        <v>337</v>
      </c>
      <c r="U6" s="572"/>
      <c r="V6" s="572"/>
      <c r="W6" s="573"/>
      <c r="X6" s="585" t="s">
        <v>338</v>
      </c>
      <c r="Y6" s="572"/>
      <c r="Z6" s="572"/>
      <c r="AA6" s="573"/>
      <c r="AB6" s="585" t="s">
        <v>339</v>
      </c>
      <c r="AC6" s="572"/>
      <c r="AD6" s="572"/>
      <c r="AE6" s="573"/>
      <c r="AF6" s="585" t="s">
        <v>340</v>
      </c>
      <c r="AG6" s="572"/>
      <c r="AH6" s="572"/>
      <c r="AI6" s="573"/>
      <c r="AJ6" s="585" t="s">
        <v>300</v>
      </c>
      <c r="AK6" s="572"/>
      <c r="AL6" s="572"/>
      <c r="AM6" s="573"/>
      <c r="AN6" s="585" t="s">
        <v>298</v>
      </c>
      <c r="AO6" s="572"/>
      <c r="AP6" s="572"/>
      <c r="AQ6" s="573"/>
      <c r="AR6" s="585" t="s">
        <v>341</v>
      </c>
      <c r="AS6" s="572"/>
      <c r="AT6" s="572"/>
      <c r="AU6" s="573"/>
      <c r="AV6" s="585" t="s">
        <v>299</v>
      </c>
      <c r="AW6" s="572"/>
      <c r="AX6" s="572"/>
      <c r="AY6" s="573"/>
      <c r="AZ6" s="585" t="s">
        <v>342</v>
      </c>
      <c r="BA6" s="572"/>
      <c r="BB6" s="572"/>
      <c r="BC6" s="573"/>
      <c r="BD6" s="585" t="s">
        <v>343</v>
      </c>
      <c r="BE6" s="572"/>
      <c r="BF6" s="572"/>
      <c r="BG6" s="573"/>
      <c r="BH6" s="585" t="s">
        <v>344</v>
      </c>
      <c r="BI6" s="573"/>
      <c r="BJ6" s="417" t="s">
        <v>183</v>
      </c>
    </row>
    <row r="7" spans="1:62" ht="11.25" customHeight="1">
      <c r="A7" s="420" t="s">
        <v>268</v>
      </c>
      <c r="B7" s="440" t="s">
        <v>473</v>
      </c>
      <c r="C7" s="441" t="s">
        <v>474</v>
      </c>
      <c r="D7" s="442" t="s">
        <v>475</v>
      </c>
      <c r="E7" s="442" t="s">
        <v>476</v>
      </c>
      <c r="F7" s="445" t="s">
        <v>477</v>
      </c>
      <c r="G7" s="452" t="s">
        <v>478</v>
      </c>
      <c r="H7" s="440" t="s">
        <v>479</v>
      </c>
      <c r="I7" s="441" t="s">
        <v>480</v>
      </c>
      <c r="J7" s="442" t="s">
        <v>481</v>
      </c>
      <c r="K7" s="443" t="s">
        <v>482</v>
      </c>
      <c r="L7" s="444" t="s">
        <v>483</v>
      </c>
      <c r="M7" s="445" t="s">
        <v>484</v>
      </c>
      <c r="N7" s="441" t="s">
        <v>485</v>
      </c>
      <c r="O7" s="446" t="s">
        <v>486</v>
      </c>
      <c r="P7" s="442" t="s">
        <v>487</v>
      </c>
      <c r="Q7" s="442" t="s">
        <v>488</v>
      </c>
      <c r="R7" s="445" t="s">
        <v>489</v>
      </c>
      <c r="S7" s="452" t="s">
        <v>490</v>
      </c>
      <c r="T7" s="440" t="s">
        <v>491</v>
      </c>
      <c r="U7" s="441" t="s">
        <v>492</v>
      </c>
      <c r="V7" s="442" t="s">
        <v>493</v>
      </c>
      <c r="W7" s="443" t="s">
        <v>494</v>
      </c>
      <c r="X7" s="444" t="s">
        <v>495</v>
      </c>
      <c r="Y7" s="445" t="s">
        <v>496</v>
      </c>
      <c r="Z7" s="441" t="s">
        <v>497</v>
      </c>
      <c r="AA7" s="446" t="s">
        <v>498</v>
      </c>
      <c r="AB7" s="442" t="s">
        <v>399</v>
      </c>
      <c r="AC7" s="442" t="s">
        <v>499</v>
      </c>
      <c r="AD7" s="445" t="s">
        <v>401</v>
      </c>
      <c r="AE7" s="452" t="s">
        <v>500</v>
      </c>
      <c r="AF7" s="440" t="s">
        <v>402</v>
      </c>
      <c r="AG7" s="441" t="s">
        <v>501</v>
      </c>
      <c r="AH7" s="442" t="s">
        <v>404</v>
      </c>
      <c r="AI7" s="443" t="s">
        <v>502</v>
      </c>
      <c r="AJ7" s="444" t="s">
        <v>405</v>
      </c>
      <c r="AK7" s="445" t="s">
        <v>503</v>
      </c>
      <c r="AL7" s="441" t="s">
        <v>407</v>
      </c>
      <c r="AM7" s="446" t="s">
        <v>504</v>
      </c>
      <c r="AN7" s="442" t="s">
        <v>408</v>
      </c>
      <c r="AO7" s="442" t="s">
        <v>505</v>
      </c>
      <c r="AP7" s="445" t="s">
        <v>366</v>
      </c>
      <c r="AQ7" s="452" t="s">
        <v>506</v>
      </c>
      <c r="AR7" s="440" t="s">
        <v>368</v>
      </c>
      <c r="AS7" s="441" t="s">
        <v>507</v>
      </c>
      <c r="AT7" s="442" t="s">
        <v>370</v>
      </c>
      <c r="AU7" s="443" t="s">
        <v>508</v>
      </c>
      <c r="AV7" s="444" t="s">
        <v>409</v>
      </c>
      <c r="AW7" s="445" t="s">
        <v>509</v>
      </c>
      <c r="AX7" s="441" t="s">
        <v>411</v>
      </c>
      <c r="AY7" s="446" t="s">
        <v>510</v>
      </c>
      <c r="AZ7" s="442" t="s">
        <v>373</v>
      </c>
      <c r="BA7" s="442" t="s">
        <v>511</v>
      </c>
      <c r="BB7" s="445" t="s">
        <v>375</v>
      </c>
      <c r="BC7" s="452" t="s">
        <v>512</v>
      </c>
      <c r="BD7" s="440" t="s">
        <v>376</v>
      </c>
      <c r="BE7" s="441" t="s">
        <v>513</v>
      </c>
      <c r="BF7" s="442" t="s">
        <v>377</v>
      </c>
      <c r="BG7" s="443" t="s">
        <v>514</v>
      </c>
      <c r="BH7" s="440" t="s">
        <v>379</v>
      </c>
      <c r="BI7" s="446" t="s">
        <v>515</v>
      </c>
      <c r="BJ7" s="420"/>
    </row>
    <row r="8" spans="1:62" ht="15.75" customHeight="1">
      <c r="A8" s="422" t="s">
        <v>380</v>
      </c>
      <c r="B8" s="448"/>
      <c r="C8" s="448"/>
      <c r="D8" s="448"/>
      <c r="E8" s="448"/>
      <c r="F8" s="448"/>
      <c r="G8" s="448"/>
      <c r="H8" s="448"/>
      <c r="I8" s="448"/>
      <c r="J8" s="448"/>
      <c r="K8" s="448"/>
      <c r="L8" s="448"/>
      <c r="M8" s="448"/>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8"/>
      <c r="AM8" s="448"/>
      <c r="AN8" s="448"/>
      <c r="AO8" s="448"/>
      <c r="AP8" s="448"/>
      <c r="AQ8" s="448"/>
      <c r="AR8" s="448"/>
      <c r="AS8" s="448"/>
      <c r="AT8" s="448"/>
      <c r="AU8" s="448"/>
      <c r="AV8" s="448"/>
      <c r="AW8" s="448"/>
      <c r="AX8" s="448"/>
      <c r="AY8" s="448"/>
      <c r="AZ8" s="448"/>
      <c r="BA8" s="448"/>
      <c r="BB8" s="448"/>
      <c r="BC8" s="448"/>
      <c r="BD8" s="448"/>
      <c r="BE8" s="448"/>
      <c r="BF8" s="448"/>
      <c r="BG8" s="448"/>
      <c r="BH8" s="448"/>
      <c r="BI8" s="448"/>
      <c r="BJ8" s="449"/>
    </row>
    <row r="9" spans="1:62" ht="11.25" customHeight="1">
      <c r="A9" s="227" t="s">
        <v>442</v>
      </c>
      <c r="B9" s="228"/>
      <c r="C9" s="226"/>
      <c r="D9" s="226"/>
      <c r="E9" s="226"/>
      <c r="F9" s="226"/>
      <c r="G9" s="400"/>
      <c r="H9" s="228"/>
      <c r="I9" s="226"/>
      <c r="J9" s="226"/>
      <c r="K9" s="400"/>
      <c r="L9" s="228"/>
      <c r="M9" s="226"/>
      <c r="N9" s="226"/>
      <c r="O9" s="400"/>
      <c r="P9" s="228"/>
      <c r="Q9" s="226"/>
      <c r="R9" s="226"/>
      <c r="S9" s="400"/>
      <c r="T9" s="228"/>
      <c r="U9" s="226"/>
      <c r="V9" s="226"/>
      <c r="W9" s="400"/>
      <c r="X9" s="228"/>
      <c r="Y9" s="226"/>
      <c r="Z9" s="226"/>
      <c r="AA9" s="400"/>
      <c r="AB9" s="228"/>
      <c r="AC9" s="226"/>
      <c r="AD9" s="226"/>
      <c r="AE9" s="400"/>
      <c r="AF9" s="228"/>
      <c r="AG9" s="226"/>
      <c r="AH9" s="226"/>
      <c r="AI9" s="400"/>
      <c r="AJ9" s="228"/>
      <c r="AK9" s="226"/>
      <c r="AL9" s="226"/>
      <c r="AM9" s="400"/>
      <c r="AN9" s="228"/>
      <c r="AO9" s="226"/>
      <c r="AP9" s="226"/>
      <c r="AQ9" s="400"/>
      <c r="AR9" s="228"/>
      <c r="AS9" s="226"/>
      <c r="AT9" s="226"/>
      <c r="AU9" s="400"/>
      <c r="AV9" s="228"/>
      <c r="AW9" s="226"/>
      <c r="AX9" s="226"/>
      <c r="AY9" s="400"/>
      <c r="AZ9" s="228"/>
      <c r="BA9" s="226"/>
      <c r="BB9" s="226"/>
      <c r="BC9" s="400"/>
      <c r="BD9" s="228"/>
      <c r="BE9" s="226"/>
      <c r="BF9" s="226"/>
      <c r="BG9" s="400"/>
      <c r="BH9" s="228"/>
      <c r="BI9" s="400"/>
      <c r="BJ9" s="227">
        <f t="shared" ref="BJ9:BJ18" si="0">SUM(B9:BI9)</f>
        <v>0</v>
      </c>
    </row>
    <row r="10" spans="1:62" ht="11.25" customHeight="1">
      <c r="A10" s="401" t="s">
        <v>516</v>
      </c>
      <c r="B10" s="402"/>
      <c r="C10" s="404"/>
      <c r="D10" s="404"/>
      <c r="E10" s="404"/>
      <c r="F10" s="404"/>
      <c r="G10" s="403"/>
      <c r="H10" s="402"/>
      <c r="I10" s="404"/>
      <c r="J10" s="404"/>
      <c r="K10" s="403"/>
      <c r="L10" s="402"/>
      <c r="M10" s="404"/>
      <c r="N10" s="404"/>
      <c r="O10" s="403"/>
      <c r="P10" s="402"/>
      <c r="Q10" s="404"/>
      <c r="R10" s="404"/>
      <c r="S10" s="403"/>
      <c r="T10" s="402"/>
      <c r="U10" s="404"/>
      <c r="V10" s="404"/>
      <c r="W10" s="403"/>
      <c r="X10" s="402"/>
      <c r="Y10" s="404"/>
      <c r="Z10" s="404"/>
      <c r="AA10" s="403"/>
      <c r="AB10" s="402"/>
      <c r="AC10" s="404"/>
      <c r="AD10" s="404"/>
      <c r="AE10" s="403"/>
      <c r="AF10" s="402"/>
      <c r="AG10" s="404"/>
      <c r="AH10" s="404"/>
      <c r="AI10" s="403"/>
      <c r="AJ10" s="402"/>
      <c r="AK10" s="404"/>
      <c r="AL10" s="404"/>
      <c r="AM10" s="403"/>
      <c r="AN10" s="402"/>
      <c r="AO10" s="404"/>
      <c r="AP10" s="404"/>
      <c r="AQ10" s="403"/>
      <c r="AR10" s="402"/>
      <c r="AS10" s="404"/>
      <c r="AT10" s="404"/>
      <c r="AU10" s="403"/>
      <c r="AV10" s="402"/>
      <c r="AW10" s="404"/>
      <c r="AX10" s="404"/>
      <c r="AY10" s="403"/>
      <c r="AZ10" s="402"/>
      <c r="BA10" s="404"/>
      <c r="BB10" s="404"/>
      <c r="BC10" s="403"/>
      <c r="BD10" s="402"/>
      <c r="BE10" s="404"/>
      <c r="BF10" s="404"/>
      <c r="BG10" s="403"/>
      <c r="BH10" s="402"/>
      <c r="BI10" s="403"/>
      <c r="BJ10" s="401">
        <f t="shared" si="0"/>
        <v>0</v>
      </c>
    </row>
    <row r="11" spans="1:62" ht="11.25" customHeight="1">
      <c r="A11" s="405" t="s">
        <v>518</v>
      </c>
      <c r="B11" s="406"/>
      <c r="C11" s="408"/>
      <c r="D11" s="408"/>
      <c r="E11" s="408"/>
      <c r="F11" s="408"/>
      <c r="G11" s="407">
        <f>SUM(B9:G10)</f>
        <v>0</v>
      </c>
      <c r="H11" s="406"/>
      <c r="I11" s="408"/>
      <c r="J11" s="408"/>
      <c r="K11" s="407">
        <f>SUM(H9:K10)</f>
        <v>0</v>
      </c>
      <c r="L11" s="406"/>
      <c r="M11" s="408"/>
      <c r="N11" s="408"/>
      <c r="O11" s="407">
        <f>SUM(L9:O10)</f>
        <v>0</v>
      </c>
      <c r="P11" s="406"/>
      <c r="Q11" s="408"/>
      <c r="R11" s="408"/>
      <c r="S11" s="407">
        <f>SUM(P9:S10)</f>
        <v>0</v>
      </c>
      <c r="T11" s="406"/>
      <c r="U11" s="408"/>
      <c r="V11" s="408"/>
      <c r="W11" s="407">
        <f>SUM(T9:W10)</f>
        <v>0</v>
      </c>
      <c r="X11" s="406"/>
      <c r="Y11" s="408"/>
      <c r="Z11" s="408"/>
      <c r="AA11" s="407">
        <f>SUM(X9:AA10)</f>
        <v>0</v>
      </c>
      <c r="AB11" s="406"/>
      <c r="AC11" s="408"/>
      <c r="AD11" s="408"/>
      <c r="AE11" s="407">
        <f>SUM(AB9:AE10)</f>
        <v>0</v>
      </c>
      <c r="AF11" s="406"/>
      <c r="AG11" s="408"/>
      <c r="AH11" s="408"/>
      <c r="AI11" s="407">
        <f>SUM(AF9:AI10)</f>
        <v>0</v>
      </c>
      <c r="AJ11" s="406"/>
      <c r="AK11" s="408"/>
      <c r="AL11" s="408"/>
      <c r="AM11" s="407">
        <f>SUM(AJ9:AM10)</f>
        <v>0</v>
      </c>
      <c r="AN11" s="406"/>
      <c r="AO11" s="408"/>
      <c r="AP11" s="408"/>
      <c r="AQ11" s="407">
        <f>SUM(AN9:AQ10)</f>
        <v>0</v>
      </c>
      <c r="AR11" s="406"/>
      <c r="AS11" s="408"/>
      <c r="AT11" s="408"/>
      <c r="AU11" s="407">
        <f>SUM(AR9:AU10)</f>
        <v>0</v>
      </c>
      <c r="AV11" s="406"/>
      <c r="AW11" s="408"/>
      <c r="AX11" s="408"/>
      <c r="AY11" s="407">
        <f>SUM(AV9:AY10)</f>
        <v>0</v>
      </c>
      <c r="AZ11" s="406"/>
      <c r="BA11" s="408"/>
      <c r="BB11" s="408"/>
      <c r="BC11" s="407">
        <f>SUM(AZ9:BC10)</f>
        <v>0</v>
      </c>
      <c r="BD11" s="406"/>
      <c r="BE11" s="408"/>
      <c r="BF11" s="408"/>
      <c r="BG11" s="407">
        <f>SUM(BD9:BG10)</f>
        <v>0</v>
      </c>
      <c r="BH11" s="406"/>
      <c r="BI11" s="407">
        <f>SUM(BH9:BI10)</f>
        <v>0</v>
      </c>
      <c r="BJ11" s="405">
        <f t="shared" si="0"/>
        <v>0</v>
      </c>
    </row>
    <row r="12" spans="1:62" ht="11.25" customHeight="1">
      <c r="A12" s="227" t="s">
        <v>442</v>
      </c>
      <c r="B12" s="228"/>
      <c r="C12" s="226"/>
      <c r="D12" s="226"/>
      <c r="E12" s="226"/>
      <c r="F12" s="226"/>
      <c r="G12" s="400"/>
      <c r="H12" s="228"/>
      <c r="I12" s="226"/>
      <c r="J12" s="226"/>
      <c r="K12" s="400"/>
      <c r="L12" s="228"/>
      <c r="M12" s="226"/>
      <c r="N12" s="226"/>
      <c r="O12" s="400"/>
      <c r="P12" s="228"/>
      <c r="Q12" s="226"/>
      <c r="R12" s="226"/>
      <c r="S12" s="400"/>
      <c r="T12" s="228"/>
      <c r="U12" s="226"/>
      <c r="V12" s="226"/>
      <c r="W12" s="400"/>
      <c r="X12" s="228"/>
      <c r="Y12" s="226"/>
      <c r="Z12" s="226"/>
      <c r="AA12" s="400"/>
      <c r="AB12" s="228"/>
      <c r="AC12" s="226"/>
      <c r="AD12" s="226"/>
      <c r="AE12" s="400"/>
      <c r="AF12" s="228"/>
      <c r="AG12" s="226"/>
      <c r="AH12" s="226"/>
      <c r="AI12" s="400"/>
      <c r="AJ12" s="228"/>
      <c r="AK12" s="226"/>
      <c r="AL12" s="226"/>
      <c r="AM12" s="400"/>
      <c r="AN12" s="228"/>
      <c r="AO12" s="226"/>
      <c r="AP12" s="226"/>
      <c r="AQ12" s="400"/>
      <c r="AR12" s="228"/>
      <c r="AS12" s="226"/>
      <c r="AT12" s="226"/>
      <c r="AU12" s="400"/>
      <c r="AV12" s="228"/>
      <c r="AW12" s="226"/>
      <c r="AX12" s="226"/>
      <c r="AY12" s="400"/>
      <c r="AZ12" s="228"/>
      <c r="BA12" s="226"/>
      <c r="BB12" s="226"/>
      <c r="BC12" s="400"/>
      <c r="BD12" s="228"/>
      <c r="BE12" s="226"/>
      <c r="BF12" s="226"/>
      <c r="BG12" s="400"/>
      <c r="BH12" s="228"/>
      <c r="BI12" s="400"/>
      <c r="BJ12" s="227">
        <f t="shared" si="0"/>
        <v>0</v>
      </c>
    </row>
    <row r="13" spans="1:62" ht="11.25" customHeight="1">
      <c r="A13" s="401" t="s">
        <v>516</v>
      </c>
      <c r="B13" s="402"/>
      <c r="C13" s="404"/>
      <c r="D13" s="404"/>
      <c r="E13" s="404"/>
      <c r="F13" s="404"/>
      <c r="G13" s="403"/>
      <c r="H13" s="402"/>
      <c r="I13" s="404"/>
      <c r="J13" s="404"/>
      <c r="K13" s="403"/>
      <c r="L13" s="402"/>
      <c r="M13" s="404"/>
      <c r="N13" s="404"/>
      <c r="O13" s="403"/>
      <c r="P13" s="402"/>
      <c r="Q13" s="404"/>
      <c r="R13" s="404"/>
      <c r="S13" s="403"/>
      <c r="T13" s="402"/>
      <c r="U13" s="404"/>
      <c r="V13" s="404"/>
      <c r="W13" s="403"/>
      <c r="X13" s="402"/>
      <c r="Y13" s="404"/>
      <c r="Z13" s="404"/>
      <c r="AA13" s="403"/>
      <c r="AB13" s="402"/>
      <c r="AC13" s="404"/>
      <c r="AD13" s="404"/>
      <c r="AE13" s="403"/>
      <c r="AF13" s="402"/>
      <c r="AG13" s="404"/>
      <c r="AH13" s="404"/>
      <c r="AI13" s="403"/>
      <c r="AJ13" s="402"/>
      <c r="AK13" s="404"/>
      <c r="AL13" s="404"/>
      <c r="AM13" s="403"/>
      <c r="AN13" s="402"/>
      <c r="AO13" s="404"/>
      <c r="AP13" s="404"/>
      <c r="AQ13" s="403"/>
      <c r="AR13" s="402"/>
      <c r="AS13" s="404"/>
      <c r="AT13" s="404"/>
      <c r="AU13" s="403"/>
      <c r="AV13" s="402"/>
      <c r="AW13" s="404"/>
      <c r="AX13" s="404"/>
      <c r="AY13" s="403"/>
      <c r="AZ13" s="402"/>
      <c r="BA13" s="404"/>
      <c r="BB13" s="404"/>
      <c r="BC13" s="403"/>
      <c r="BD13" s="402"/>
      <c r="BE13" s="404"/>
      <c r="BF13" s="404"/>
      <c r="BG13" s="403"/>
      <c r="BH13" s="402"/>
      <c r="BI13" s="403"/>
      <c r="BJ13" s="401">
        <f t="shared" si="0"/>
        <v>0</v>
      </c>
    </row>
    <row r="14" spans="1:62" ht="11.25" customHeight="1">
      <c r="A14" s="405" t="s">
        <v>519</v>
      </c>
      <c r="B14" s="406"/>
      <c r="C14" s="408"/>
      <c r="D14" s="408"/>
      <c r="E14" s="408"/>
      <c r="F14" s="408"/>
      <c r="G14" s="407">
        <f>SUM(B12:G13)</f>
        <v>0</v>
      </c>
      <c r="H14" s="406"/>
      <c r="I14" s="408"/>
      <c r="J14" s="408"/>
      <c r="K14" s="407">
        <f>SUM(H12:K13)</f>
        <v>0</v>
      </c>
      <c r="L14" s="406"/>
      <c r="M14" s="408"/>
      <c r="N14" s="408"/>
      <c r="O14" s="407">
        <f>SUM(L12:O13)</f>
        <v>0</v>
      </c>
      <c r="P14" s="406"/>
      <c r="Q14" s="408"/>
      <c r="R14" s="408"/>
      <c r="S14" s="407">
        <f>SUM(P12:S13)</f>
        <v>0</v>
      </c>
      <c r="T14" s="406"/>
      <c r="U14" s="408"/>
      <c r="V14" s="408"/>
      <c r="W14" s="407">
        <f>SUM(T12:W13)</f>
        <v>0</v>
      </c>
      <c r="X14" s="406"/>
      <c r="Y14" s="408"/>
      <c r="Z14" s="408"/>
      <c r="AA14" s="407">
        <f>SUM(X12:AA13)</f>
        <v>0</v>
      </c>
      <c r="AB14" s="406"/>
      <c r="AC14" s="408"/>
      <c r="AD14" s="408"/>
      <c r="AE14" s="407">
        <f>SUM(AB12:AE13)</f>
        <v>0</v>
      </c>
      <c r="AF14" s="406"/>
      <c r="AG14" s="408"/>
      <c r="AH14" s="408"/>
      <c r="AI14" s="407">
        <f>SUM(AF12:AI13)</f>
        <v>0</v>
      </c>
      <c r="AJ14" s="406"/>
      <c r="AK14" s="408"/>
      <c r="AL14" s="408"/>
      <c r="AM14" s="407">
        <f>SUM(AJ12:AM13)</f>
        <v>0</v>
      </c>
      <c r="AN14" s="406"/>
      <c r="AO14" s="408"/>
      <c r="AP14" s="408"/>
      <c r="AQ14" s="407">
        <f>SUM(AN12:AQ13)</f>
        <v>0</v>
      </c>
      <c r="AR14" s="406"/>
      <c r="AS14" s="408"/>
      <c r="AT14" s="408"/>
      <c r="AU14" s="407">
        <f>SUM(AR12:AU13)</f>
        <v>0</v>
      </c>
      <c r="AV14" s="406"/>
      <c r="AW14" s="408"/>
      <c r="AX14" s="408"/>
      <c r="AY14" s="407">
        <f>SUM(AV12:AY13)</f>
        <v>0</v>
      </c>
      <c r="AZ14" s="406"/>
      <c r="BA14" s="408"/>
      <c r="BB14" s="408"/>
      <c r="BC14" s="407">
        <f>SUM(AZ12:BC13)</f>
        <v>0</v>
      </c>
      <c r="BD14" s="406"/>
      <c r="BE14" s="408"/>
      <c r="BF14" s="408"/>
      <c r="BG14" s="407">
        <f>SUM(BD12:BG13)</f>
        <v>0</v>
      </c>
      <c r="BH14" s="406"/>
      <c r="BI14" s="407">
        <f>SUM(BH12:BI13)</f>
        <v>0</v>
      </c>
      <c r="BJ14" s="405">
        <f t="shared" si="0"/>
        <v>0</v>
      </c>
    </row>
    <row r="15" spans="1:62" ht="11.25" customHeight="1">
      <c r="A15" s="227" t="s">
        <v>442</v>
      </c>
      <c r="B15" s="228"/>
      <c r="C15" s="226"/>
      <c r="D15" s="226"/>
      <c r="E15" s="226"/>
      <c r="F15" s="226"/>
      <c r="G15" s="400">
        <v>1</v>
      </c>
      <c r="H15" s="228"/>
      <c r="I15" s="226"/>
      <c r="J15" s="226"/>
      <c r="K15" s="400"/>
      <c r="L15" s="228"/>
      <c r="M15" s="226"/>
      <c r="N15" s="226"/>
      <c r="O15" s="400"/>
      <c r="P15" s="228"/>
      <c r="Q15" s="226"/>
      <c r="R15" s="226"/>
      <c r="S15" s="400"/>
      <c r="T15" s="228"/>
      <c r="U15" s="226"/>
      <c r="V15" s="226"/>
      <c r="W15" s="400"/>
      <c r="X15" s="228"/>
      <c r="Y15" s="226"/>
      <c r="Z15" s="226"/>
      <c r="AA15" s="400"/>
      <c r="AB15" s="228"/>
      <c r="AC15" s="226"/>
      <c r="AD15" s="226"/>
      <c r="AE15" s="400"/>
      <c r="AF15" s="228"/>
      <c r="AG15" s="226"/>
      <c r="AH15" s="226"/>
      <c r="AI15" s="400"/>
      <c r="AJ15" s="228"/>
      <c r="AK15" s="226"/>
      <c r="AL15" s="226"/>
      <c r="AM15" s="400"/>
      <c r="AN15" s="228"/>
      <c r="AO15" s="226"/>
      <c r="AP15" s="226"/>
      <c r="AQ15" s="400"/>
      <c r="AR15" s="228"/>
      <c r="AS15" s="226"/>
      <c r="AT15" s="226"/>
      <c r="AU15" s="400"/>
      <c r="AV15" s="228"/>
      <c r="AW15" s="226"/>
      <c r="AX15" s="226"/>
      <c r="AY15" s="400"/>
      <c r="AZ15" s="228"/>
      <c r="BA15" s="226"/>
      <c r="BB15" s="226"/>
      <c r="BC15" s="400"/>
      <c r="BD15" s="228"/>
      <c r="BE15" s="226"/>
      <c r="BF15" s="226"/>
      <c r="BG15" s="400"/>
      <c r="BH15" s="228"/>
      <c r="BI15" s="400"/>
      <c r="BJ15" s="227">
        <f t="shared" si="0"/>
        <v>1</v>
      </c>
    </row>
    <row r="16" spans="1:62" ht="11.25" customHeight="1">
      <c r="A16" s="401" t="s">
        <v>516</v>
      </c>
      <c r="B16" s="402"/>
      <c r="C16" s="404"/>
      <c r="D16" s="404"/>
      <c r="E16" s="404"/>
      <c r="F16" s="404"/>
      <c r="G16" s="403"/>
      <c r="H16" s="402"/>
      <c r="I16" s="404"/>
      <c r="J16" s="404"/>
      <c r="K16" s="403"/>
      <c r="L16" s="402"/>
      <c r="M16" s="404"/>
      <c r="N16" s="404"/>
      <c r="O16" s="403"/>
      <c r="P16" s="402"/>
      <c r="Q16" s="404"/>
      <c r="R16" s="404"/>
      <c r="S16" s="403"/>
      <c r="T16" s="402"/>
      <c r="U16" s="404"/>
      <c r="V16" s="404"/>
      <c r="W16" s="403"/>
      <c r="X16" s="402"/>
      <c r="Y16" s="404"/>
      <c r="Z16" s="404"/>
      <c r="AA16" s="403"/>
      <c r="AB16" s="402"/>
      <c r="AC16" s="404"/>
      <c r="AD16" s="404"/>
      <c r="AE16" s="403"/>
      <c r="AF16" s="402"/>
      <c r="AG16" s="404"/>
      <c r="AH16" s="404"/>
      <c r="AI16" s="403"/>
      <c r="AJ16" s="402"/>
      <c r="AK16" s="404"/>
      <c r="AL16" s="404"/>
      <c r="AM16" s="403"/>
      <c r="AN16" s="402"/>
      <c r="AO16" s="404"/>
      <c r="AP16" s="404"/>
      <c r="AQ16" s="403"/>
      <c r="AR16" s="402"/>
      <c r="AS16" s="404"/>
      <c r="AT16" s="404"/>
      <c r="AU16" s="403"/>
      <c r="AV16" s="402"/>
      <c r="AW16" s="404"/>
      <c r="AX16" s="404"/>
      <c r="AY16" s="403"/>
      <c r="AZ16" s="402"/>
      <c r="BA16" s="404"/>
      <c r="BB16" s="404"/>
      <c r="BC16" s="403"/>
      <c r="BD16" s="402"/>
      <c r="BE16" s="404"/>
      <c r="BF16" s="404"/>
      <c r="BG16" s="403"/>
      <c r="BH16" s="402"/>
      <c r="BI16" s="403"/>
      <c r="BJ16" s="401">
        <f t="shared" si="0"/>
        <v>0</v>
      </c>
    </row>
    <row r="17" spans="1:62" ht="11.25" customHeight="1">
      <c r="A17" s="405" t="s">
        <v>520</v>
      </c>
      <c r="B17" s="406"/>
      <c r="C17" s="408"/>
      <c r="D17" s="408"/>
      <c r="E17" s="408"/>
      <c r="F17" s="408"/>
      <c r="G17" s="407">
        <f>SUM(B15:G16)</f>
        <v>1</v>
      </c>
      <c r="H17" s="406"/>
      <c r="I17" s="408"/>
      <c r="J17" s="408"/>
      <c r="K17" s="407">
        <f>SUM(H15:K16)</f>
        <v>0</v>
      </c>
      <c r="L17" s="406"/>
      <c r="M17" s="408"/>
      <c r="N17" s="408"/>
      <c r="O17" s="407">
        <f>SUM(L15:O16)</f>
        <v>0</v>
      </c>
      <c r="P17" s="406"/>
      <c r="Q17" s="408"/>
      <c r="R17" s="408"/>
      <c r="S17" s="407">
        <f>SUM(P15:S16)</f>
        <v>0</v>
      </c>
      <c r="T17" s="406"/>
      <c r="U17" s="408"/>
      <c r="V17" s="408"/>
      <c r="W17" s="407">
        <f>SUM(T15:W16)</f>
        <v>0</v>
      </c>
      <c r="X17" s="406"/>
      <c r="Y17" s="408"/>
      <c r="Z17" s="408"/>
      <c r="AA17" s="407">
        <f>SUM(X15:AA16)</f>
        <v>0</v>
      </c>
      <c r="AB17" s="406"/>
      <c r="AC17" s="408"/>
      <c r="AD17" s="408"/>
      <c r="AE17" s="407">
        <f>SUM(AB15:AE16)</f>
        <v>0</v>
      </c>
      <c r="AF17" s="406"/>
      <c r="AG17" s="408"/>
      <c r="AH17" s="408"/>
      <c r="AI17" s="407">
        <f>SUM(AF15:AI16)</f>
        <v>0</v>
      </c>
      <c r="AJ17" s="406"/>
      <c r="AK17" s="408"/>
      <c r="AL17" s="408"/>
      <c r="AM17" s="407">
        <f>SUM(AJ15:AM16)</f>
        <v>0</v>
      </c>
      <c r="AN17" s="406"/>
      <c r="AO17" s="408"/>
      <c r="AP17" s="408"/>
      <c r="AQ17" s="407">
        <f>SUM(AN15:AQ16)</f>
        <v>0</v>
      </c>
      <c r="AR17" s="406"/>
      <c r="AS17" s="408"/>
      <c r="AT17" s="408"/>
      <c r="AU17" s="407">
        <f>SUM(AR15:AU16)</f>
        <v>0</v>
      </c>
      <c r="AV17" s="406"/>
      <c r="AW17" s="408"/>
      <c r="AX17" s="408"/>
      <c r="AY17" s="407">
        <f>SUM(AV15:AY16)</f>
        <v>0</v>
      </c>
      <c r="AZ17" s="406"/>
      <c r="BA17" s="408"/>
      <c r="BB17" s="408"/>
      <c r="BC17" s="407">
        <f>SUM(AZ15:BC16)</f>
        <v>0</v>
      </c>
      <c r="BD17" s="406"/>
      <c r="BE17" s="408"/>
      <c r="BF17" s="408"/>
      <c r="BG17" s="407">
        <f>SUM(BD15:BG16)</f>
        <v>0</v>
      </c>
      <c r="BH17" s="406"/>
      <c r="BI17" s="407">
        <f>SUM(BH15:BI16)</f>
        <v>0</v>
      </c>
      <c r="BJ17" s="405">
        <f t="shared" si="0"/>
        <v>1</v>
      </c>
    </row>
    <row r="18" spans="1:62" ht="11.25" customHeight="1">
      <c r="A18" s="405" t="s">
        <v>183</v>
      </c>
      <c r="B18" s="406"/>
      <c r="C18" s="408"/>
      <c r="D18" s="408"/>
      <c r="E18" s="408"/>
      <c r="F18" s="408"/>
      <c r="G18" s="407">
        <f>SUM(G11,G14,G17)</f>
        <v>1</v>
      </c>
      <c r="H18" s="406"/>
      <c r="I18" s="408"/>
      <c r="J18" s="408"/>
      <c r="K18" s="407">
        <f>SUM(K11,K14,K17)</f>
        <v>0</v>
      </c>
      <c r="L18" s="406"/>
      <c r="M18" s="408"/>
      <c r="N18" s="408"/>
      <c r="O18" s="407">
        <f>SUM(O11,O14,O17)</f>
        <v>0</v>
      </c>
      <c r="P18" s="406"/>
      <c r="Q18" s="408"/>
      <c r="R18" s="408"/>
      <c r="S18" s="407">
        <f>SUM(S11,S14,S17)</f>
        <v>0</v>
      </c>
      <c r="T18" s="406"/>
      <c r="U18" s="408"/>
      <c r="V18" s="408"/>
      <c r="W18" s="407">
        <f>SUM(W11,W14,W17)</f>
        <v>0</v>
      </c>
      <c r="X18" s="406"/>
      <c r="Y18" s="408"/>
      <c r="Z18" s="408"/>
      <c r="AA18" s="407">
        <f>SUM(AA11,AA14,AA17)</f>
        <v>0</v>
      </c>
      <c r="AB18" s="406"/>
      <c r="AC18" s="408"/>
      <c r="AD18" s="408"/>
      <c r="AE18" s="407">
        <f>SUM(AE11,AE14,AE17)</f>
        <v>0</v>
      </c>
      <c r="AF18" s="406"/>
      <c r="AG18" s="408"/>
      <c r="AH18" s="408"/>
      <c r="AI18" s="407">
        <f>SUM(AI11,AI14,AI17)</f>
        <v>0</v>
      </c>
      <c r="AJ18" s="406"/>
      <c r="AK18" s="408"/>
      <c r="AL18" s="408"/>
      <c r="AM18" s="407">
        <f>SUM(AM11,AM14,AM17)</f>
        <v>0</v>
      </c>
      <c r="AN18" s="406"/>
      <c r="AO18" s="408"/>
      <c r="AP18" s="408"/>
      <c r="AQ18" s="407">
        <f>SUM(AQ11,AQ14,AQ17)</f>
        <v>0</v>
      </c>
      <c r="AR18" s="406"/>
      <c r="AS18" s="408"/>
      <c r="AT18" s="408"/>
      <c r="AU18" s="407">
        <f>SUM(AU11,AU14,AU17)</f>
        <v>0</v>
      </c>
      <c r="AV18" s="406"/>
      <c r="AW18" s="408"/>
      <c r="AX18" s="408"/>
      <c r="AY18" s="407">
        <f>SUM(AY11,AY14,AY17)</f>
        <v>0</v>
      </c>
      <c r="AZ18" s="406"/>
      <c r="BA18" s="408"/>
      <c r="BB18" s="408"/>
      <c r="BC18" s="407">
        <f>SUM(BC11,BC14,BC17)</f>
        <v>0</v>
      </c>
      <c r="BD18" s="406"/>
      <c r="BE18" s="408"/>
      <c r="BF18" s="408"/>
      <c r="BG18" s="407">
        <f>SUM(BG11,BG14,BG17)</f>
        <v>0</v>
      </c>
      <c r="BH18" s="406"/>
      <c r="BI18" s="407">
        <f>SUM(BI11,BI14,BI17)</f>
        <v>0</v>
      </c>
      <c r="BJ18" s="405">
        <f t="shared" si="0"/>
        <v>1</v>
      </c>
    </row>
    <row r="19" spans="1:62" ht="11.25" customHeight="1">
      <c r="A19" s="226"/>
      <c r="B19" s="226"/>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226"/>
      <c r="AA19" s="226"/>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row>
    <row r="20" spans="1:62" ht="11.25" customHeight="1">
      <c r="A20" s="226"/>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row>
    <row r="21" spans="1:62" ht="11.25" customHeight="1">
      <c r="B21" s="226"/>
      <c r="C21" s="226"/>
      <c r="D21" s="226"/>
      <c r="E21" s="226"/>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row>
    <row r="22" spans="1:62" ht="11.25" customHeight="1">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row>
    <row r="23" spans="1:62" ht="11.25" customHeight="1">
      <c r="A23" s="226"/>
      <c r="B23" s="226"/>
      <c r="C23" s="226"/>
      <c r="D23" s="226"/>
      <c r="E23" s="226"/>
      <c r="F23" s="226"/>
      <c r="G23" s="226"/>
      <c r="H23" s="226"/>
      <c r="I23" s="226"/>
      <c r="J23" s="226"/>
      <c r="K23" s="226"/>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row>
    <row r="24" spans="1:62" ht="11.25" customHeight="1">
      <c r="A24" s="226"/>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6"/>
    </row>
    <row r="25" spans="1:62" ht="11.25" customHeight="1">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26"/>
    </row>
    <row r="26" spans="1:62" ht="11.25" customHeight="1">
      <c r="A26" s="226"/>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6"/>
    </row>
    <row r="27" spans="1:62" ht="11.25" customHeight="1">
      <c r="A27" s="226"/>
      <c r="B27" s="226"/>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row>
    <row r="28" spans="1:62" ht="11.25" customHeigh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row>
    <row r="29" spans="1:62" ht="11.25" customHeight="1">
      <c r="A29" s="22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row>
    <row r="30" spans="1:62" ht="11.25" customHeight="1">
      <c r="A30" s="226"/>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row>
    <row r="31" spans="1:62" ht="11.25" customHeight="1">
      <c r="A31" s="226"/>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6"/>
    </row>
    <row r="32" spans="1:62" ht="11.25" customHeight="1">
      <c r="A32" s="226"/>
      <c r="B32" s="226"/>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row>
    <row r="33" spans="1:62" ht="11.25" customHeight="1">
      <c r="A33" s="226"/>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row>
    <row r="34" spans="1:62" ht="11.25" customHeight="1">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row>
    <row r="35" spans="1:62" ht="11.25" customHeight="1">
      <c r="A35" s="226"/>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row>
    <row r="36" spans="1:62" ht="11.25" customHeight="1">
      <c r="A36" s="226"/>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6"/>
    </row>
    <row r="37" spans="1:62" ht="11.25" customHeight="1">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row>
    <row r="38" spans="1:62" ht="11.2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row>
    <row r="39" spans="1:62" ht="11.25" customHeight="1">
      <c r="A39" s="226"/>
      <c r="B39" s="226"/>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6"/>
    </row>
    <row r="40" spans="1:62" ht="11.2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row>
    <row r="41" spans="1:62" ht="11.25" customHeight="1">
      <c r="A41" s="226"/>
      <c r="B41" s="226"/>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row>
    <row r="42" spans="1:62" ht="11.2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row>
    <row r="43" spans="1:62" ht="11.25" customHeight="1">
      <c r="A43" s="226"/>
      <c r="B43" s="226"/>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row>
    <row r="44" spans="1:62" ht="11.2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row>
    <row r="45" spans="1:62" ht="11.25" customHeight="1">
      <c r="A45" s="226"/>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row>
    <row r="46" spans="1:62" ht="11.25" customHeight="1">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row>
    <row r="47" spans="1:62" ht="11.25" customHeight="1">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row>
    <row r="48" spans="1:62" ht="11.25" customHeight="1">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row>
    <row r="49" spans="1:62" ht="11.2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row>
    <row r="50" spans="1:62" ht="11.25" customHeight="1">
      <c r="A50" s="226"/>
      <c r="B50" s="226"/>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226"/>
    </row>
    <row r="51" spans="1:62" ht="11.25" customHeight="1">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row>
    <row r="52" spans="1:62" ht="11.25" customHeight="1">
      <c r="A52" s="226"/>
      <c r="B52" s="226"/>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row>
    <row r="53" spans="1:62" ht="11.25" customHeight="1">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row>
    <row r="54" spans="1:62" ht="11.25" customHeight="1">
      <c r="A54" s="226"/>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row>
    <row r="55" spans="1:62" ht="11.25" customHeight="1">
      <c r="A55" s="226"/>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c r="BE55" s="226"/>
      <c r="BF55" s="226"/>
      <c r="BG55" s="226"/>
      <c r="BH55" s="226"/>
      <c r="BI55" s="226"/>
      <c r="BJ55" s="226"/>
    </row>
    <row r="56" spans="1:62" ht="11.25" customHeight="1">
      <c r="A56" s="226"/>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row>
    <row r="57" spans="1:62" ht="11.25" customHeight="1">
      <c r="A57" s="226"/>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AX57" s="226"/>
      <c r="AY57" s="226"/>
      <c r="AZ57" s="226"/>
      <c r="BA57" s="226"/>
      <c r="BB57" s="226"/>
      <c r="BC57" s="226"/>
      <c r="BD57" s="226"/>
      <c r="BE57" s="226"/>
      <c r="BF57" s="226"/>
      <c r="BG57" s="226"/>
      <c r="BH57" s="226"/>
      <c r="BI57" s="226"/>
      <c r="BJ57" s="226"/>
    </row>
    <row r="58" spans="1:62" ht="11.25" customHeight="1">
      <c r="A58" s="226"/>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row>
    <row r="59" spans="1:62" ht="11.25" customHeight="1">
      <c r="A59" s="226"/>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AZ59" s="226"/>
      <c r="BA59" s="226"/>
      <c r="BB59" s="226"/>
      <c r="BC59" s="226"/>
      <c r="BD59" s="226"/>
      <c r="BE59" s="226"/>
      <c r="BF59" s="226"/>
      <c r="BG59" s="226"/>
      <c r="BH59" s="226"/>
      <c r="BI59" s="226"/>
      <c r="BJ59" s="226"/>
    </row>
    <row r="60" spans="1:62" ht="11.25" customHeight="1">
      <c r="A60" s="226"/>
      <c r="B60" s="226"/>
      <c r="C60" s="226"/>
      <c r="D60" s="226"/>
      <c r="E60" s="226"/>
      <c r="F60" s="226"/>
      <c r="G60" s="226"/>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row>
    <row r="61" spans="1:62" ht="11.25" customHeight="1">
      <c r="A61" s="226"/>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AZ61" s="226"/>
      <c r="BA61" s="226"/>
      <c r="BB61" s="226"/>
      <c r="BC61" s="226"/>
      <c r="BD61" s="226"/>
      <c r="BE61" s="226"/>
      <c r="BF61" s="226"/>
      <c r="BG61" s="226"/>
      <c r="BH61" s="226"/>
      <c r="BI61" s="226"/>
      <c r="BJ61" s="226"/>
    </row>
    <row r="62" spans="1:62" ht="11.25" customHeight="1">
      <c r="A62" s="226"/>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226"/>
      <c r="BE62" s="226"/>
      <c r="BF62" s="226"/>
      <c r="BG62" s="226"/>
      <c r="BH62" s="226"/>
      <c r="BI62" s="226"/>
      <c r="BJ62" s="226"/>
    </row>
    <row r="63" spans="1:62" ht="11.25" customHeight="1">
      <c r="A63" s="226"/>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226"/>
      <c r="BE63" s="226"/>
      <c r="BF63" s="226"/>
      <c r="BG63" s="226"/>
      <c r="BH63" s="226"/>
      <c r="BI63" s="226"/>
      <c r="BJ63" s="226"/>
    </row>
    <row r="64" spans="1:62" ht="11.25" customHeight="1">
      <c r="A64" s="226"/>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D64" s="226"/>
      <c r="BE64" s="226"/>
      <c r="BF64" s="226"/>
      <c r="BG64" s="226"/>
      <c r="BH64" s="226"/>
      <c r="BI64" s="226"/>
      <c r="BJ64" s="226"/>
    </row>
    <row r="65" spans="1:62" ht="11.2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226"/>
      <c r="BI65" s="226"/>
      <c r="BJ65" s="226"/>
    </row>
    <row r="66" spans="1:62" ht="11.25" customHeight="1">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row>
    <row r="67" spans="1:62" ht="11.25" customHeight="1">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6"/>
      <c r="BC67" s="226"/>
      <c r="BD67" s="226"/>
      <c r="BE67" s="226"/>
      <c r="BF67" s="226"/>
      <c r="BG67" s="226"/>
      <c r="BH67" s="226"/>
      <c r="BI67" s="226"/>
      <c r="BJ67" s="226"/>
    </row>
    <row r="68" spans="1:62" ht="11.25" customHeight="1">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row>
    <row r="69" spans="1:62" ht="11.25" customHeight="1">
      <c r="A69" s="226"/>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c r="AX69" s="226"/>
      <c r="AY69" s="226"/>
      <c r="AZ69" s="226"/>
      <c r="BA69" s="226"/>
      <c r="BB69" s="226"/>
      <c r="BC69" s="226"/>
      <c r="BD69" s="226"/>
      <c r="BE69" s="226"/>
      <c r="BF69" s="226"/>
      <c r="BG69" s="226"/>
      <c r="BH69" s="226"/>
      <c r="BI69" s="226"/>
      <c r="BJ69" s="226"/>
    </row>
    <row r="70" spans="1:62" ht="11.25" customHeight="1">
      <c r="A70" s="226"/>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c r="AA70" s="226"/>
      <c r="AB70" s="226"/>
      <c r="AC70" s="226"/>
      <c r="AD70" s="226"/>
      <c r="AE70" s="226"/>
      <c r="AF70" s="226"/>
      <c r="AG70" s="226"/>
      <c r="AH70" s="226"/>
      <c r="AI70" s="226"/>
      <c r="AJ70" s="226"/>
      <c r="AK70" s="226"/>
      <c r="AL70" s="226"/>
      <c r="AM70" s="226"/>
      <c r="AN70" s="226"/>
      <c r="AO70" s="226"/>
      <c r="AP70" s="226"/>
      <c r="AQ70" s="226"/>
      <c r="AR70" s="226"/>
      <c r="AS70" s="226"/>
      <c r="AT70" s="226"/>
      <c r="AU70" s="226"/>
      <c r="AV70" s="226"/>
      <c r="AW70" s="226"/>
      <c r="AX70" s="226"/>
      <c r="AY70" s="226"/>
      <c r="AZ70" s="226"/>
      <c r="BA70" s="226"/>
      <c r="BB70" s="226"/>
      <c r="BC70" s="226"/>
      <c r="BD70" s="226"/>
      <c r="BE70" s="226"/>
      <c r="BF70" s="226"/>
      <c r="BG70" s="226"/>
      <c r="BH70" s="226"/>
      <c r="BI70" s="226"/>
      <c r="BJ70" s="226"/>
    </row>
    <row r="71" spans="1:62" ht="11.25" customHeight="1">
      <c r="A71" s="226"/>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c r="AA71" s="226"/>
      <c r="AB71" s="226"/>
      <c r="AC71" s="226"/>
      <c r="AD71" s="226"/>
      <c r="AE71" s="226"/>
      <c r="AF71" s="226"/>
      <c r="AG71" s="226"/>
      <c r="AH71" s="226"/>
      <c r="AI71" s="226"/>
      <c r="AJ71" s="226"/>
      <c r="AK71" s="226"/>
      <c r="AL71" s="226"/>
      <c r="AM71" s="226"/>
      <c r="AN71" s="226"/>
      <c r="AO71" s="226"/>
      <c r="AP71" s="226"/>
      <c r="AQ71" s="226"/>
      <c r="AR71" s="226"/>
      <c r="AS71" s="226"/>
      <c r="AT71" s="226"/>
      <c r="AU71" s="226"/>
      <c r="AV71" s="226"/>
      <c r="AW71" s="226"/>
      <c r="AX71" s="226"/>
      <c r="AY71" s="226"/>
      <c r="AZ71" s="226"/>
      <c r="BA71" s="226"/>
      <c r="BB71" s="226"/>
      <c r="BC71" s="226"/>
      <c r="BD71" s="226"/>
      <c r="BE71" s="226"/>
      <c r="BF71" s="226"/>
      <c r="BG71" s="226"/>
      <c r="BH71" s="226"/>
      <c r="BI71" s="226"/>
      <c r="BJ71" s="226"/>
    </row>
    <row r="72" spans="1:62" ht="11.25" customHeight="1">
      <c r="A72" s="226"/>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c r="AA72" s="226"/>
      <c r="AB72" s="226"/>
      <c r="AC72" s="226"/>
      <c r="AD72" s="226"/>
      <c r="AE72" s="226"/>
      <c r="AF72" s="226"/>
      <c r="AG72" s="226"/>
      <c r="AH72" s="226"/>
      <c r="AI72" s="226"/>
      <c r="AJ72" s="226"/>
      <c r="AK72" s="226"/>
      <c r="AL72" s="226"/>
      <c r="AM72" s="226"/>
      <c r="AN72" s="226"/>
      <c r="AO72" s="226"/>
      <c r="AP72" s="226"/>
      <c r="AQ72" s="226"/>
      <c r="AR72" s="226"/>
      <c r="AS72" s="226"/>
      <c r="AT72" s="226"/>
      <c r="AU72" s="226"/>
      <c r="AV72" s="226"/>
      <c r="AW72" s="226"/>
      <c r="AX72" s="226"/>
      <c r="AY72" s="226"/>
      <c r="AZ72" s="226"/>
      <c r="BA72" s="226"/>
      <c r="BB72" s="226"/>
      <c r="BC72" s="226"/>
      <c r="BD72" s="226"/>
      <c r="BE72" s="226"/>
      <c r="BF72" s="226"/>
      <c r="BG72" s="226"/>
      <c r="BH72" s="226"/>
      <c r="BI72" s="226"/>
      <c r="BJ72" s="226"/>
    </row>
    <row r="73" spans="1:62" ht="11.25" customHeight="1">
      <c r="A73" s="226"/>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c r="AX73" s="226"/>
      <c r="AY73" s="226"/>
      <c r="AZ73" s="226"/>
      <c r="BA73" s="226"/>
      <c r="BB73" s="226"/>
      <c r="BC73" s="226"/>
      <c r="BD73" s="226"/>
      <c r="BE73" s="226"/>
      <c r="BF73" s="226"/>
      <c r="BG73" s="226"/>
      <c r="BH73" s="226"/>
      <c r="BI73" s="226"/>
      <c r="BJ73" s="226"/>
    </row>
    <row r="74" spans="1:62" ht="11.25" customHeight="1">
      <c r="A74" s="226"/>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226"/>
      <c r="AB74" s="226"/>
      <c r="AC74" s="226"/>
      <c r="AD74" s="226"/>
      <c r="AE74" s="226"/>
      <c r="AF74" s="226"/>
      <c r="AG74" s="226"/>
      <c r="AH74" s="226"/>
      <c r="AI74" s="226"/>
      <c r="AJ74" s="226"/>
      <c r="AK74" s="226"/>
      <c r="AL74" s="226"/>
      <c r="AM74" s="226"/>
      <c r="AN74" s="226"/>
      <c r="AO74" s="226"/>
      <c r="AP74" s="226"/>
      <c r="AQ74" s="226"/>
      <c r="AR74" s="226"/>
      <c r="AS74" s="226"/>
      <c r="AT74" s="226"/>
      <c r="AU74" s="226"/>
      <c r="AV74" s="226"/>
      <c r="AW74" s="226"/>
      <c r="AX74" s="226"/>
      <c r="AY74" s="226"/>
      <c r="AZ74" s="226"/>
      <c r="BA74" s="226"/>
      <c r="BB74" s="226"/>
      <c r="BC74" s="226"/>
      <c r="BD74" s="226"/>
      <c r="BE74" s="226"/>
      <c r="BF74" s="226"/>
      <c r="BG74" s="226"/>
      <c r="BH74" s="226"/>
      <c r="BI74" s="226"/>
      <c r="BJ74" s="226"/>
    </row>
    <row r="75" spans="1:62" ht="11.25" customHeight="1">
      <c r="A75" s="226"/>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c r="BI75" s="226"/>
      <c r="BJ75" s="226"/>
    </row>
    <row r="76" spans="1:62" ht="11.25" customHeight="1">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c r="BE76" s="226"/>
      <c r="BF76" s="226"/>
      <c r="BG76" s="226"/>
      <c r="BH76" s="226"/>
      <c r="BI76" s="226"/>
      <c r="BJ76" s="226"/>
    </row>
    <row r="77" spans="1:62" ht="11.25" customHeight="1">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226"/>
      <c r="BI77" s="226"/>
      <c r="BJ77" s="226"/>
    </row>
    <row r="78" spans="1:62" ht="11.25" customHeight="1">
      <c r="A78" s="226"/>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6"/>
      <c r="AG78" s="226"/>
      <c r="AH78" s="226"/>
      <c r="AI78" s="226"/>
      <c r="AJ78" s="226"/>
      <c r="AK78" s="226"/>
      <c r="AL78" s="226"/>
      <c r="AM78" s="226"/>
      <c r="AN78" s="226"/>
      <c r="AO78" s="226"/>
      <c r="AP78" s="226"/>
      <c r="AQ78" s="226"/>
      <c r="AR78" s="226"/>
      <c r="AS78" s="226"/>
      <c r="AT78" s="226"/>
      <c r="AU78" s="226"/>
      <c r="AV78" s="226"/>
      <c r="AW78" s="226"/>
      <c r="AX78" s="226"/>
      <c r="AY78" s="226"/>
      <c r="AZ78" s="226"/>
      <c r="BA78" s="226"/>
      <c r="BB78" s="226"/>
      <c r="BC78" s="226"/>
      <c r="BD78" s="226"/>
      <c r="BE78" s="226"/>
      <c r="BF78" s="226"/>
      <c r="BG78" s="226"/>
      <c r="BH78" s="226"/>
      <c r="BI78" s="226"/>
      <c r="BJ78" s="226"/>
    </row>
    <row r="79" spans="1:62" ht="11.25" customHeight="1">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c r="AZ79" s="226"/>
      <c r="BA79" s="226"/>
      <c r="BB79" s="226"/>
      <c r="BC79" s="226"/>
      <c r="BD79" s="226"/>
      <c r="BE79" s="226"/>
      <c r="BF79" s="226"/>
      <c r="BG79" s="226"/>
      <c r="BH79" s="226"/>
      <c r="BI79" s="226"/>
      <c r="BJ79" s="226"/>
    </row>
    <row r="80" spans="1:62" ht="11.25" customHeight="1">
      <c r="A80" s="226"/>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226"/>
      <c r="BI80" s="226"/>
      <c r="BJ80" s="226"/>
    </row>
    <row r="81" spans="1:62" ht="11.25" customHeight="1">
      <c r="A81" s="226"/>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c r="AZ81" s="226"/>
      <c r="BA81" s="226"/>
      <c r="BB81" s="226"/>
      <c r="BC81" s="226"/>
      <c r="BD81" s="226"/>
      <c r="BE81" s="226"/>
      <c r="BF81" s="226"/>
      <c r="BG81" s="226"/>
      <c r="BH81" s="226"/>
      <c r="BI81" s="226"/>
      <c r="BJ81" s="226"/>
    </row>
    <row r="82" spans="1:62" ht="11.25" customHeight="1">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6"/>
      <c r="AE82" s="226"/>
      <c r="AF82" s="226"/>
      <c r="AG82" s="226"/>
      <c r="AH82" s="226"/>
      <c r="AI82" s="226"/>
      <c r="AJ82" s="226"/>
      <c r="AK82" s="226"/>
      <c r="AL82" s="226"/>
      <c r="AM82" s="226"/>
      <c r="AN82" s="226"/>
      <c r="AO82" s="226"/>
      <c r="AP82" s="226"/>
      <c r="AQ82" s="226"/>
      <c r="AR82" s="226"/>
      <c r="AS82" s="226"/>
      <c r="AT82" s="226"/>
      <c r="AU82" s="226"/>
      <c r="AV82" s="226"/>
      <c r="AW82" s="226"/>
      <c r="AX82" s="226"/>
      <c r="AY82" s="226"/>
      <c r="AZ82" s="226"/>
      <c r="BA82" s="226"/>
      <c r="BB82" s="226"/>
      <c r="BC82" s="226"/>
      <c r="BD82" s="226"/>
      <c r="BE82" s="226"/>
      <c r="BF82" s="226"/>
      <c r="BG82" s="226"/>
      <c r="BH82" s="226"/>
      <c r="BI82" s="226"/>
      <c r="BJ82" s="226"/>
    </row>
    <row r="83" spans="1:62" ht="11.25" customHeight="1">
      <c r="A83" s="226"/>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226"/>
      <c r="BI83" s="226"/>
      <c r="BJ83" s="226"/>
    </row>
    <row r="84" spans="1:62" ht="11.25" customHeight="1">
      <c r="A84" s="226"/>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c r="AA84" s="226"/>
      <c r="AB84" s="226"/>
      <c r="AC84" s="226"/>
      <c r="AD84" s="226"/>
      <c r="AE84" s="226"/>
      <c r="AF84" s="226"/>
      <c r="AG84" s="226"/>
      <c r="AH84" s="226"/>
      <c r="AI84" s="226"/>
      <c r="AJ84" s="226"/>
      <c r="AK84" s="226"/>
      <c r="AL84" s="226"/>
      <c r="AM84" s="226"/>
      <c r="AN84" s="226"/>
      <c r="AO84" s="226"/>
      <c r="AP84" s="226"/>
      <c r="AQ84" s="226"/>
      <c r="AR84" s="226"/>
      <c r="AS84" s="226"/>
      <c r="AT84" s="226"/>
      <c r="AU84" s="226"/>
      <c r="AV84" s="226"/>
      <c r="AW84" s="226"/>
      <c r="AX84" s="226"/>
      <c r="AY84" s="226"/>
      <c r="AZ84" s="226"/>
      <c r="BA84" s="226"/>
      <c r="BB84" s="226"/>
      <c r="BC84" s="226"/>
      <c r="BD84" s="226"/>
      <c r="BE84" s="226"/>
      <c r="BF84" s="226"/>
      <c r="BG84" s="226"/>
      <c r="BH84" s="226"/>
      <c r="BI84" s="226"/>
      <c r="BJ84" s="226"/>
    </row>
    <row r="85" spans="1:62" ht="11.25" customHeight="1">
      <c r="A85" s="226"/>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c r="AA85" s="226"/>
      <c r="AB85" s="226"/>
      <c r="AC85" s="226"/>
      <c r="AD85" s="226"/>
      <c r="AE85" s="226"/>
      <c r="AF85" s="226"/>
      <c r="AG85" s="226"/>
      <c r="AH85" s="226"/>
      <c r="AI85" s="226"/>
      <c r="AJ85" s="226"/>
      <c r="AK85" s="226"/>
      <c r="AL85" s="226"/>
      <c r="AM85" s="226"/>
      <c r="AN85" s="226"/>
      <c r="AO85" s="226"/>
      <c r="AP85" s="226"/>
      <c r="AQ85" s="226"/>
      <c r="AR85" s="226"/>
      <c r="AS85" s="226"/>
      <c r="AT85" s="226"/>
      <c r="AU85" s="226"/>
      <c r="AV85" s="226"/>
      <c r="AW85" s="226"/>
      <c r="AX85" s="226"/>
      <c r="AY85" s="226"/>
      <c r="AZ85" s="226"/>
      <c r="BA85" s="226"/>
      <c r="BB85" s="226"/>
      <c r="BC85" s="226"/>
      <c r="BD85" s="226"/>
      <c r="BE85" s="226"/>
      <c r="BF85" s="226"/>
      <c r="BG85" s="226"/>
      <c r="BH85" s="226"/>
      <c r="BI85" s="226"/>
      <c r="BJ85" s="226"/>
    </row>
    <row r="86" spans="1:62" ht="11.25" customHeight="1">
      <c r="A86" s="226"/>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226"/>
      <c r="AX86" s="226"/>
      <c r="AY86" s="226"/>
      <c r="AZ86" s="226"/>
      <c r="BA86" s="226"/>
      <c r="BB86" s="226"/>
      <c r="BC86" s="226"/>
      <c r="BD86" s="226"/>
      <c r="BE86" s="226"/>
      <c r="BF86" s="226"/>
      <c r="BG86" s="226"/>
      <c r="BH86" s="226"/>
      <c r="BI86" s="226"/>
      <c r="BJ86" s="226"/>
    </row>
    <row r="87" spans="1:62" ht="11.25" customHeight="1">
      <c r="A87" s="226"/>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226"/>
      <c r="AC87" s="226"/>
      <c r="AD87" s="226"/>
      <c r="AE87" s="226"/>
      <c r="AF87" s="226"/>
      <c r="AG87" s="226"/>
      <c r="AH87" s="226"/>
      <c r="AI87" s="226"/>
      <c r="AJ87" s="226"/>
      <c r="AK87" s="226"/>
      <c r="AL87" s="226"/>
      <c r="AM87" s="226"/>
      <c r="AN87" s="226"/>
      <c r="AO87" s="226"/>
      <c r="AP87" s="226"/>
      <c r="AQ87" s="226"/>
      <c r="AR87" s="226"/>
      <c r="AS87" s="226"/>
      <c r="AT87" s="226"/>
      <c r="AU87" s="226"/>
      <c r="AV87" s="226"/>
      <c r="AW87" s="226"/>
      <c r="AX87" s="226"/>
      <c r="AY87" s="226"/>
      <c r="AZ87" s="226"/>
      <c r="BA87" s="226"/>
      <c r="BB87" s="226"/>
      <c r="BC87" s="226"/>
      <c r="BD87" s="226"/>
      <c r="BE87" s="226"/>
      <c r="BF87" s="226"/>
      <c r="BG87" s="226"/>
      <c r="BH87" s="226"/>
      <c r="BI87" s="226"/>
      <c r="BJ87" s="226"/>
    </row>
    <row r="88" spans="1:62" ht="11.25" customHeight="1">
      <c r="A88" s="226"/>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c r="AA88" s="226"/>
      <c r="AB88" s="226"/>
      <c r="AC88" s="226"/>
      <c r="AD88" s="226"/>
      <c r="AE88" s="226"/>
      <c r="AF88" s="226"/>
      <c r="AG88" s="226"/>
      <c r="AH88" s="226"/>
      <c r="AI88" s="226"/>
      <c r="AJ88" s="226"/>
      <c r="AK88" s="226"/>
      <c r="AL88" s="226"/>
      <c r="AM88" s="226"/>
      <c r="AN88" s="226"/>
      <c r="AO88" s="226"/>
      <c r="AP88" s="226"/>
      <c r="AQ88" s="226"/>
      <c r="AR88" s="226"/>
      <c r="AS88" s="226"/>
      <c r="AT88" s="226"/>
      <c r="AU88" s="226"/>
      <c r="AV88" s="226"/>
      <c r="AW88" s="226"/>
      <c r="AX88" s="226"/>
      <c r="AY88" s="226"/>
      <c r="AZ88" s="226"/>
      <c r="BA88" s="226"/>
      <c r="BB88" s="226"/>
      <c r="BC88" s="226"/>
      <c r="BD88" s="226"/>
      <c r="BE88" s="226"/>
      <c r="BF88" s="226"/>
      <c r="BG88" s="226"/>
      <c r="BH88" s="226"/>
      <c r="BI88" s="226"/>
      <c r="BJ88" s="226"/>
    </row>
    <row r="89" spans="1:62" ht="11.25" customHeight="1">
      <c r="A89" s="226"/>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c r="AB89" s="226"/>
      <c r="AC89" s="226"/>
      <c r="AD89" s="226"/>
      <c r="AE89" s="226"/>
      <c r="AF89" s="226"/>
      <c r="AG89" s="226"/>
      <c r="AH89" s="226"/>
      <c r="AI89" s="226"/>
      <c r="AJ89" s="226"/>
      <c r="AK89" s="226"/>
      <c r="AL89" s="226"/>
      <c r="AM89" s="226"/>
      <c r="AN89" s="226"/>
      <c r="AO89" s="226"/>
      <c r="AP89" s="226"/>
      <c r="AQ89" s="226"/>
      <c r="AR89" s="226"/>
      <c r="AS89" s="226"/>
      <c r="AT89" s="226"/>
      <c r="AU89" s="226"/>
      <c r="AV89" s="226"/>
      <c r="AW89" s="226"/>
      <c r="AX89" s="226"/>
      <c r="AY89" s="226"/>
      <c r="AZ89" s="226"/>
      <c r="BA89" s="226"/>
      <c r="BB89" s="226"/>
      <c r="BC89" s="226"/>
      <c r="BD89" s="226"/>
      <c r="BE89" s="226"/>
      <c r="BF89" s="226"/>
      <c r="BG89" s="226"/>
      <c r="BH89" s="226"/>
      <c r="BI89" s="226"/>
      <c r="BJ89" s="226"/>
    </row>
    <row r="90" spans="1:62" ht="11.25" customHeight="1">
      <c r="A90" s="226"/>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226"/>
      <c r="AG90" s="226"/>
      <c r="AH90" s="226"/>
      <c r="AI90" s="226"/>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row>
    <row r="91" spans="1:62" ht="11.25" customHeight="1">
      <c r="A91" s="226"/>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c r="AZ91" s="226"/>
      <c r="BA91" s="226"/>
      <c r="BB91" s="226"/>
      <c r="BC91" s="226"/>
      <c r="BD91" s="226"/>
      <c r="BE91" s="226"/>
      <c r="BF91" s="226"/>
      <c r="BG91" s="226"/>
      <c r="BH91" s="226"/>
      <c r="BI91" s="226"/>
      <c r="BJ91" s="226"/>
    </row>
    <row r="92" spans="1:62" ht="11.25" customHeight="1">
      <c r="A92" s="22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row>
    <row r="93" spans="1:62" ht="11.25" customHeight="1">
      <c r="A93" s="226"/>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row>
    <row r="94" spans="1:62" ht="11.25" customHeight="1">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row>
    <row r="95" spans="1:62" ht="11.25" customHeight="1">
      <c r="A95" s="226"/>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c r="BA95" s="226"/>
      <c r="BB95" s="226"/>
      <c r="BC95" s="226"/>
      <c r="BD95" s="226"/>
      <c r="BE95" s="226"/>
      <c r="BF95" s="226"/>
      <c r="BG95" s="226"/>
      <c r="BH95" s="226"/>
      <c r="BI95" s="226"/>
      <c r="BJ95" s="226"/>
    </row>
    <row r="96" spans="1:62" ht="11.25" customHeight="1">
      <c r="A96" s="226"/>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row>
    <row r="97" spans="1:62" ht="11.25" customHeight="1">
      <c r="A97" s="226"/>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c r="BE97" s="226"/>
      <c r="BF97" s="226"/>
      <c r="BG97" s="226"/>
      <c r="BH97" s="226"/>
      <c r="BI97" s="226"/>
      <c r="BJ97" s="226"/>
    </row>
    <row r="98" spans="1:62" ht="11.25" customHeight="1">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26"/>
      <c r="BF98" s="226"/>
      <c r="BG98" s="226"/>
      <c r="BH98" s="226"/>
      <c r="BI98" s="226"/>
      <c r="BJ98" s="226"/>
    </row>
    <row r="99" spans="1:62" ht="11.25" customHeight="1">
      <c r="A99" s="226"/>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row>
    <row r="100" spans="1:62" ht="11.25" customHeight="1">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row>
    <row r="101" spans="1:62" ht="11.25" customHeight="1">
      <c r="A101" s="226"/>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c r="AZ101" s="226"/>
      <c r="BA101" s="226"/>
      <c r="BB101" s="226"/>
      <c r="BC101" s="226"/>
      <c r="BD101" s="226"/>
      <c r="BE101" s="226"/>
      <c r="BF101" s="226"/>
      <c r="BG101" s="226"/>
      <c r="BH101" s="226"/>
      <c r="BI101" s="226"/>
      <c r="BJ101" s="226"/>
    </row>
    <row r="102" spans="1:62" ht="11.25" customHeight="1">
      <c r="A102" s="22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row>
    <row r="103" spans="1:62" ht="11.25" customHeight="1">
      <c r="A103" s="226"/>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26"/>
    </row>
    <row r="104" spans="1:62" ht="11.25" customHeight="1">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row>
    <row r="105" spans="1:62" ht="11.25" customHeight="1">
      <c r="A105" s="226"/>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c r="AO105" s="226"/>
      <c r="AP105" s="226"/>
      <c r="AQ105" s="226"/>
      <c r="AR105" s="226"/>
      <c r="AS105" s="226"/>
      <c r="AT105" s="226"/>
      <c r="AU105" s="226"/>
      <c r="AV105" s="226"/>
      <c r="AW105" s="226"/>
      <c r="AX105" s="226"/>
      <c r="AY105" s="226"/>
      <c r="AZ105" s="226"/>
      <c r="BA105" s="226"/>
      <c r="BB105" s="226"/>
      <c r="BC105" s="226"/>
      <c r="BD105" s="226"/>
      <c r="BE105" s="226"/>
      <c r="BF105" s="226"/>
      <c r="BG105" s="226"/>
      <c r="BH105" s="226"/>
      <c r="BI105" s="226"/>
      <c r="BJ105" s="226"/>
    </row>
    <row r="106" spans="1:62" ht="11.25" customHeight="1">
      <c r="A106" s="22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c r="BE106" s="226"/>
      <c r="BF106" s="226"/>
      <c r="BG106" s="226"/>
      <c r="BH106" s="226"/>
      <c r="BI106" s="226"/>
      <c r="BJ106" s="226"/>
    </row>
    <row r="107" spans="1:62" ht="11.25" customHeight="1">
      <c r="A107" s="226"/>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c r="BA107" s="226"/>
      <c r="BB107" s="226"/>
      <c r="BC107" s="226"/>
      <c r="BD107" s="226"/>
      <c r="BE107" s="226"/>
      <c r="BF107" s="226"/>
      <c r="BG107" s="226"/>
      <c r="BH107" s="226"/>
      <c r="BI107" s="226"/>
      <c r="BJ107" s="226"/>
    </row>
    <row r="108" spans="1:62" ht="11.25" customHeight="1">
      <c r="A108" s="22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row>
    <row r="109" spans="1:62" ht="11.25" customHeight="1">
      <c r="A109" s="226"/>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c r="BE109" s="226"/>
      <c r="BF109" s="226"/>
      <c r="BG109" s="226"/>
      <c r="BH109" s="226"/>
      <c r="BI109" s="226"/>
      <c r="BJ109" s="226"/>
    </row>
    <row r="110" spans="1:62" ht="11.25" customHeight="1">
      <c r="A110" s="22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row>
    <row r="111" spans="1:62" ht="11.25" customHeight="1">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226"/>
      <c r="AX111" s="226"/>
      <c r="AY111" s="226"/>
      <c r="AZ111" s="226"/>
      <c r="BA111" s="226"/>
      <c r="BB111" s="226"/>
      <c r="BC111" s="226"/>
      <c r="BD111" s="226"/>
      <c r="BE111" s="226"/>
      <c r="BF111" s="226"/>
      <c r="BG111" s="226"/>
      <c r="BH111" s="226"/>
      <c r="BI111" s="226"/>
      <c r="BJ111" s="226"/>
    </row>
    <row r="112" spans="1:62" ht="11.25" customHeight="1">
      <c r="A112" s="226"/>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226"/>
      <c r="AL112" s="226"/>
      <c r="AM112" s="226"/>
      <c r="AN112" s="226"/>
      <c r="AO112" s="226"/>
      <c r="AP112" s="226"/>
      <c r="AQ112" s="226"/>
      <c r="AR112" s="226"/>
      <c r="AS112" s="226"/>
      <c r="AT112" s="226"/>
      <c r="AU112" s="226"/>
      <c r="AV112" s="226"/>
      <c r="AW112" s="226"/>
      <c r="AX112" s="226"/>
      <c r="AY112" s="226"/>
      <c r="AZ112" s="226"/>
      <c r="BA112" s="226"/>
      <c r="BB112" s="226"/>
      <c r="BC112" s="226"/>
      <c r="BD112" s="226"/>
      <c r="BE112" s="226"/>
      <c r="BF112" s="226"/>
      <c r="BG112" s="226"/>
      <c r="BH112" s="226"/>
      <c r="BI112" s="226"/>
      <c r="BJ112" s="226"/>
    </row>
    <row r="113" spans="1:62" ht="11.25" customHeight="1">
      <c r="A113" s="226"/>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26"/>
      <c r="AS113" s="226"/>
      <c r="AT113" s="226"/>
      <c r="AU113" s="226"/>
      <c r="AV113" s="226"/>
      <c r="AW113" s="226"/>
      <c r="AX113" s="226"/>
      <c r="AY113" s="226"/>
      <c r="AZ113" s="226"/>
      <c r="BA113" s="226"/>
      <c r="BB113" s="226"/>
      <c r="BC113" s="226"/>
      <c r="BD113" s="226"/>
      <c r="BE113" s="226"/>
      <c r="BF113" s="226"/>
      <c r="BG113" s="226"/>
      <c r="BH113" s="226"/>
      <c r="BI113" s="226"/>
      <c r="BJ113" s="226"/>
    </row>
    <row r="114" spans="1:62" ht="11.25" customHeight="1">
      <c r="A114" s="226"/>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c r="AO114" s="226"/>
      <c r="AP114" s="226"/>
      <c r="AQ114" s="226"/>
      <c r="AR114" s="226"/>
      <c r="AS114" s="226"/>
      <c r="AT114" s="226"/>
      <c r="AU114" s="226"/>
      <c r="AV114" s="226"/>
      <c r="AW114" s="226"/>
      <c r="AX114" s="226"/>
      <c r="AY114" s="226"/>
      <c r="AZ114" s="226"/>
      <c r="BA114" s="226"/>
      <c r="BB114" s="226"/>
      <c r="BC114" s="226"/>
      <c r="BD114" s="226"/>
      <c r="BE114" s="226"/>
      <c r="BF114" s="226"/>
      <c r="BG114" s="226"/>
      <c r="BH114" s="226"/>
      <c r="BI114" s="226"/>
      <c r="BJ114" s="226"/>
    </row>
    <row r="115" spans="1:62" ht="11.25" customHeight="1">
      <c r="A115" s="226"/>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c r="AT115" s="226"/>
      <c r="AU115" s="226"/>
      <c r="AV115" s="226"/>
      <c r="AW115" s="226"/>
      <c r="AX115" s="226"/>
      <c r="AY115" s="226"/>
      <c r="AZ115" s="226"/>
      <c r="BA115" s="226"/>
      <c r="BB115" s="226"/>
      <c r="BC115" s="226"/>
      <c r="BD115" s="226"/>
      <c r="BE115" s="226"/>
      <c r="BF115" s="226"/>
      <c r="BG115" s="226"/>
      <c r="BH115" s="226"/>
      <c r="BI115" s="226"/>
      <c r="BJ115" s="226"/>
    </row>
    <row r="116" spans="1:62" ht="11.25" customHeight="1">
      <c r="A116" s="226"/>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c r="BF116" s="226"/>
      <c r="BG116" s="226"/>
      <c r="BH116" s="226"/>
      <c r="BI116" s="226"/>
      <c r="BJ116" s="226"/>
    </row>
    <row r="117" spans="1:62" ht="11.25" customHeight="1">
      <c r="A117" s="226"/>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c r="AT117" s="226"/>
      <c r="AU117" s="226"/>
      <c r="AV117" s="226"/>
      <c r="AW117" s="226"/>
      <c r="AX117" s="226"/>
      <c r="AY117" s="226"/>
      <c r="AZ117" s="226"/>
      <c r="BA117" s="226"/>
      <c r="BB117" s="226"/>
      <c r="BC117" s="226"/>
      <c r="BD117" s="226"/>
      <c r="BE117" s="226"/>
      <c r="BF117" s="226"/>
      <c r="BG117" s="226"/>
      <c r="BH117" s="226"/>
      <c r="BI117" s="226"/>
      <c r="BJ117" s="226"/>
    </row>
    <row r="118" spans="1:62" ht="11.25" customHeight="1">
      <c r="A118" s="226"/>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c r="AG118" s="226"/>
      <c r="AH118" s="226"/>
      <c r="AI118" s="226"/>
      <c r="AJ118" s="226"/>
      <c r="AK118" s="226"/>
      <c r="AL118" s="226"/>
      <c r="AM118" s="226"/>
      <c r="AN118" s="226"/>
      <c r="AO118" s="226"/>
      <c r="AP118" s="226"/>
      <c r="AQ118" s="226"/>
      <c r="AR118" s="226"/>
      <c r="AS118" s="226"/>
      <c r="AT118" s="226"/>
      <c r="AU118" s="226"/>
      <c r="AV118" s="226"/>
      <c r="AW118" s="226"/>
      <c r="AX118" s="226"/>
      <c r="AY118" s="226"/>
      <c r="AZ118" s="226"/>
      <c r="BA118" s="226"/>
      <c r="BB118" s="226"/>
      <c r="BC118" s="226"/>
      <c r="BD118" s="226"/>
      <c r="BE118" s="226"/>
      <c r="BF118" s="226"/>
      <c r="BG118" s="226"/>
      <c r="BH118" s="226"/>
      <c r="BI118" s="226"/>
      <c r="BJ118" s="226"/>
    </row>
    <row r="119" spans="1:62" ht="11.25" customHeight="1">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c r="AG119" s="226"/>
      <c r="AH119" s="226"/>
      <c r="AI119" s="226"/>
      <c r="AJ119" s="226"/>
      <c r="AK119" s="226"/>
      <c r="AL119" s="226"/>
      <c r="AM119" s="226"/>
      <c r="AN119" s="226"/>
      <c r="AO119" s="226"/>
      <c r="AP119" s="226"/>
      <c r="AQ119" s="226"/>
      <c r="AR119" s="226"/>
      <c r="AS119" s="226"/>
      <c r="AT119" s="226"/>
      <c r="AU119" s="226"/>
      <c r="AV119" s="226"/>
      <c r="AW119" s="226"/>
      <c r="AX119" s="226"/>
      <c r="AY119" s="226"/>
      <c r="AZ119" s="226"/>
      <c r="BA119" s="226"/>
      <c r="BB119" s="226"/>
      <c r="BC119" s="226"/>
      <c r="BD119" s="226"/>
      <c r="BE119" s="226"/>
      <c r="BF119" s="226"/>
      <c r="BG119" s="226"/>
      <c r="BH119" s="226"/>
      <c r="BI119" s="226"/>
      <c r="BJ119" s="226"/>
    </row>
    <row r="120" spans="1:62" ht="11.25" customHeight="1">
      <c r="A120" s="226"/>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c r="AB120" s="226"/>
      <c r="AC120" s="226"/>
      <c r="AD120" s="226"/>
      <c r="AE120" s="226"/>
      <c r="AF120" s="226"/>
      <c r="AG120" s="226"/>
      <c r="AH120" s="226"/>
      <c r="AI120" s="226"/>
      <c r="AJ120" s="226"/>
      <c r="AK120" s="226"/>
      <c r="AL120" s="226"/>
      <c r="AM120" s="226"/>
      <c r="AN120" s="226"/>
      <c r="AO120" s="226"/>
      <c r="AP120" s="226"/>
      <c r="AQ120" s="226"/>
      <c r="AR120" s="226"/>
      <c r="AS120" s="226"/>
      <c r="AT120" s="226"/>
      <c r="AU120" s="226"/>
      <c r="AV120" s="226"/>
      <c r="AW120" s="226"/>
      <c r="AX120" s="226"/>
      <c r="AY120" s="226"/>
      <c r="AZ120" s="226"/>
      <c r="BA120" s="226"/>
      <c r="BB120" s="226"/>
      <c r="BC120" s="226"/>
      <c r="BD120" s="226"/>
      <c r="BE120" s="226"/>
      <c r="BF120" s="226"/>
      <c r="BG120" s="226"/>
      <c r="BH120" s="226"/>
      <c r="BI120" s="226"/>
      <c r="BJ120" s="226"/>
    </row>
    <row r="121" spans="1:62" ht="11.25" customHeight="1">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c r="BA121" s="226"/>
      <c r="BB121" s="226"/>
      <c r="BC121" s="226"/>
      <c r="BD121" s="226"/>
      <c r="BE121" s="226"/>
      <c r="BF121" s="226"/>
      <c r="BG121" s="226"/>
      <c r="BH121" s="226"/>
      <c r="BI121" s="226"/>
      <c r="BJ121" s="226"/>
    </row>
    <row r="122" spans="1:62" ht="11.25" customHeight="1">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c r="AG122" s="226"/>
      <c r="AH122" s="226"/>
      <c r="AI122" s="226"/>
      <c r="AJ122" s="226"/>
      <c r="AK122" s="226"/>
      <c r="AL122" s="226"/>
      <c r="AM122" s="226"/>
      <c r="AN122" s="226"/>
      <c r="AO122" s="226"/>
      <c r="AP122" s="226"/>
      <c r="AQ122" s="226"/>
      <c r="AR122" s="226"/>
      <c r="AS122" s="226"/>
      <c r="AT122" s="226"/>
      <c r="AU122" s="226"/>
      <c r="AV122" s="226"/>
      <c r="AW122" s="226"/>
      <c r="AX122" s="226"/>
      <c r="AY122" s="226"/>
      <c r="AZ122" s="226"/>
      <c r="BA122" s="226"/>
      <c r="BB122" s="226"/>
      <c r="BC122" s="226"/>
      <c r="BD122" s="226"/>
      <c r="BE122" s="226"/>
      <c r="BF122" s="226"/>
      <c r="BG122" s="226"/>
      <c r="BH122" s="226"/>
      <c r="BI122" s="226"/>
      <c r="BJ122" s="226"/>
    </row>
    <row r="123" spans="1:62" ht="11.25" customHeight="1">
      <c r="A123" s="226"/>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c r="AG123" s="226"/>
      <c r="AH123" s="226"/>
      <c r="AI123" s="226"/>
      <c r="AJ123" s="226"/>
      <c r="AK123" s="226"/>
      <c r="AL123" s="226"/>
      <c r="AM123" s="226"/>
      <c r="AN123" s="226"/>
      <c r="AO123" s="226"/>
      <c r="AP123" s="226"/>
      <c r="AQ123" s="226"/>
      <c r="AR123" s="226"/>
      <c r="AS123" s="226"/>
      <c r="AT123" s="226"/>
      <c r="AU123" s="226"/>
      <c r="AV123" s="226"/>
      <c r="AW123" s="226"/>
      <c r="AX123" s="226"/>
      <c r="AY123" s="226"/>
      <c r="AZ123" s="226"/>
      <c r="BA123" s="226"/>
      <c r="BB123" s="226"/>
      <c r="BC123" s="226"/>
      <c r="BD123" s="226"/>
      <c r="BE123" s="226"/>
      <c r="BF123" s="226"/>
      <c r="BG123" s="226"/>
      <c r="BH123" s="226"/>
      <c r="BI123" s="226"/>
      <c r="BJ123" s="226"/>
    </row>
    <row r="124" spans="1:62" ht="11.25" customHeight="1">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c r="AG124" s="226"/>
      <c r="AH124" s="226"/>
      <c r="AI124" s="226"/>
      <c r="AJ124" s="226"/>
      <c r="AK124" s="226"/>
      <c r="AL124" s="226"/>
      <c r="AM124" s="226"/>
      <c r="AN124" s="226"/>
      <c r="AO124" s="226"/>
      <c r="AP124" s="226"/>
      <c r="AQ124" s="226"/>
      <c r="AR124" s="226"/>
      <c r="AS124" s="226"/>
      <c r="AT124" s="226"/>
      <c r="AU124" s="226"/>
      <c r="AV124" s="226"/>
      <c r="AW124" s="226"/>
      <c r="AX124" s="226"/>
      <c r="AY124" s="226"/>
      <c r="AZ124" s="226"/>
      <c r="BA124" s="226"/>
      <c r="BB124" s="226"/>
      <c r="BC124" s="226"/>
      <c r="BD124" s="226"/>
      <c r="BE124" s="226"/>
      <c r="BF124" s="226"/>
      <c r="BG124" s="226"/>
      <c r="BH124" s="226"/>
      <c r="BI124" s="226"/>
      <c r="BJ124" s="226"/>
    </row>
    <row r="125" spans="1:62" ht="11.25" customHeight="1">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row>
    <row r="126" spans="1:62" ht="11.25" customHeight="1">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row>
    <row r="127" spans="1:62" ht="11.25" customHeight="1">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row>
    <row r="128" spans="1:62" ht="11.25" customHeight="1">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row>
    <row r="129" spans="1:62" ht="11.25" customHeight="1">
      <c r="A129" s="22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6"/>
      <c r="BD129" s="226"/>
      <c r="BE129" s="226"/>
      <c r="BF129" s="226"/>
      <c r="BG129" s="226"/>
      <c r="BH129" s="226"/>
      <c r="BI129" s="226"/>
      <c r="BJ129" s="226"/>
    </row>
    <row r="130" spans="1:62" ht="11.25" customHeight="1">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c r="AG130" s="226"/>
      <c r="AH130" s="226"/>
      <c r="AI130" s="226"/>
      <c r="AJ130" s="226"/>
      <c r="AK130" s="226"/>
      <c r="AL130" s="226"/>
      <c r="AM130" s="226"/>
      <c r="AN130" s="226"/>
      <c r="AO130" s="226"/>
      <c r="AP130" s="226"/>
      <c r="AQ130" s="226"/>
      <c r="AR130" s="226"/>
      <c r="AS130" s="226"/>
      <c r="AT130" s="226"/>
      <c r="AU130" s="226"/>
      <c r="AV130" s="226"/>
      <c r="AW130" s="226"/>
      <c r="AX130" s="226"/>
      <c r="AY130" s="226"/>
      <c r="AZ130" s="226"/>
      <c r="BA130" s="226"/>
      <c r="BB130" s="226"/>
      <c r="BC130" s="226"/>
      <c r="BD130" s="226"/>
      <c r="BE130" s="226"/>
      <c r="BF130" s="226"/>
      <c r="BG130" s="226"/>
      <c r="BH130" s="226"/>
      <c r="BI130" s="226"/>
      <c r="BJ130" s="226"/>
    </row>
    <row r="131" spans="1:62" ht="11.25" customHeight="1">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226"/>
      <c r="AO131" s="226"/>
      <c r="AP131" s="226"/>
      <c r="AQ131" s="226"/>
      <c r="AR131" s="226"/>
      <c r="AS131" s="226"/>
      <c r="AT131" s="226"/>
      <c r="AU131" s="226"/>
      <c r="AV131" s="226"/>
      <c r="AW131" s="226"/>
      <c r="AX131" s="226"/>
      <c r="AY131" s="226"/>
      <c r="AZ131" s="226"/>
      <c r="BA131" s="226"/>
      <c r="BB131" s="226"/>
      <c r="BC131" s="226"/>
      <c r="BD131" s="226"/>
      <c r="BE131" s="226"/>
      <c r="BF131" s="226"/>
      <c r="BG131" s="226"/>
      <c r="BH131" s="226"/>
      <c r="BI131" s="226"/>
      <c r="BJ131" s="226"/>
    </row>
    <row r="132" spans="1:62" ht="11.25" customHeight="1">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226"/>
      <c r="AO132" s="226"/>
      <c r="AP132" s="226"/>
      <c r="AQ132" s="226"/>
      <c r="AR132" s="226"/>
      <c r="AS132" s="226"/>
      <c r="AT132" s="226"/>
      <c r="AU132" s="226"/>
      <c r="AV132" s="226"/>
      <c r="AW132" s="226"/>
      <c r="AX132" s="226"/>
      <c r="AY132" s="226"/>
      <c r="AZ132" s="226"/>
      <c r="BA132" s="226"/>
      <c r="BB132" s="226"/>
      <c r="BC132" s="226"/>
      <c r="BD132" s="226"/>
      <c r="BE132" s="226"/>
      <c r="BF132" s="226"/>
      <c r="BG132" s="226"/>
      <c r="BH132" s="226"/>
      <c r="BI132" s="226"/>
      <c r="BJ132" s="226"/>
    </row>
    <row r="133" spans="1:62" ht="11.25" customHeight="1">
      <c r="A133" s="226"/>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c r="BE133" s="226"/>
      <c r="BF133" s="226"/>
      <c r="BG133" s="226"/>
      <c r="BH133" s="226"/>
      <c r="BI133" s="226"/>
      <c r="BJ133" s="226"/>
    </row>
    <row r="134" spans="1:62" ht="11.25" customHeight="1">
      <c r="A134" s="22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c r="BA134" s="226"/>
      <c r="BB134" s="226"/>
      <c r="BC134" s="226"/>
      <c r="BD134" s="226"/>
      <c r="BE134" s="226"/>
      <c r="BF134" s="226"/>
      <c r="BG134" s="226"/>
      <c r="BH134" s="226"/>
      <c r="BI134" s="226"/>
      <c r="BJ134" s="226"/>
    </row>
    <row r="135" spans="1:62" ht="11.25" customHeight="1">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6"/>
      <c r="AE135" s="226"/>
      <c r="AF135" s="226"/>
      <c r="AG135" s="226"/>
      <c r="AH135" s="226"/>
      <c r="AI135" s="226"/>
      <c r="AJ135" s="226"/>
      <c r="AK135" s="226"/>
      <c r="AL135" s="226"/>
      <c r="AM135" s="226"/>
      <c r="AN135" s="226"/>
      <c r="AO135" s="226"/>
      <c r="AP135" s="226"/>
      <c r="AQ135" s="226"/>
      <c r="AR135" s="226"/>
      <c r="AS135" s="226"/>
      <c r="AT135" s="226"/>
      <c r="AU135" s="226"/>
      <c r="AV135" s="226"/>
      <c r="AW135" s="226"/>
      <c r="AX135" s="226"/>
      <c r="AY135" s="226"/>
      <c r="AZ135" s="226"/>
      <c r="BA135" s="226"/>
      <c r="BB135" s="226"/>
      <c r="BC135" s="226"/>
      <c r="BD135" s="226"/>
      <c r="BE135" s="226"/>
      <c r="BF135" s="226"/>
      <c r="BG135" s="226"/>
      <c r="BH135" s="226"/>
      <c r="BI135" s="226"/>
      <c r="BJ135" s="226"/>
    </row>
    <row r="136" spans="1:62" ht="11.25" customHeight="1">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c r="BI136" s="226"/>
      <c r="BJ136" s="226"/>
    </row>
    <row r="137" spans="1:62" ht="11.25" customHeight="1">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26"/>
    </row>
    <row r="138" spans="1:62" ht="11.25" customHeight="1">
      <c r="A138" s="226"/>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row>
    <row r="139" spans="1:62" ht="11.25" customHeight="1">
      <c r="A139" s="22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c r="BF139" s="226"/>
      <c r="BG139" s="226"/>
      <c r="BH139" s="226"/>
      <c r="BI139" s="226"/>
      <c r="BJ139" s="226"/>
    </row>
    <row r="140" spans="1:62" ht="11.25" customHeight="1">
      <c r="A140" s="226"/>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row>
    <row r="141" spans="1:62" ht="11.25" customHeight="1">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row>
    <row r="142" spans="1:62" ht="11.25" customHeight="1">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row>
    <row r="143" spans="1:62" ht="11.25" customHeight="1">
      <c r="A143" s="226"/>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c r="AA143" s="226"/>
      <c r="AB143" s="226"/>
      <c r="AC143" s="226"/>
      <c r="AD143" s="226"/>
      <c r="AE143" s="226"/>
      <c r="AF143" s="226"/>
      <c r="AG143" s="226"/>
      <c r="AH143" s="226"/>
      <c r="AI143" s="226"/>
      <c r="AJ143" s="226"/>
      <c r="AK143" s="226"/>
      <c r="AL143" s="226"/>
      <c r="AM143" s="226"/>
      <c r="AN143" s="226"/>
      <c r="AO143" s="226"/>
      <c r="AP143" s="226"/>
      <c r="AQ143" s="226"/>
      <c r="AR143" s="226"/>
      <c r="AS143" s="226"/>
      <c r="AT143" s="226"/>
      <c r="AU143" s="226"/>
      <c r="AV143" s="226"/>
      <c r="AW143" s="226"/>
      <c r="AX143" s="226"/>
      <c r="AY143" s="226"/>
      <c r="AZ143" s="226"/>
      <c r="BA143" s="226"/>
      <c r="BB143" s="226"/>
      <c r="BC143" s="226"/>
      <c r="BD143" s="226"/>
      <c r="BE143" s="226"/>
      <c r="BF143" s="226"/>
      <c r="BG143" s="226"/>
      <c r="BH143" s="226"/>
      <c r="BI143" s="226"/>
      <c r="BJ143" s="226"/>
    </row>
    <row r="144" spans="1:62" ht="11.25" customHeight="1">
      <c r="A144" s="226"/>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c r="AA144" s="226"/>
      <c r="AB144" s="226"/>
      <c r="AC144" s="226"/>
      <c r="AD144" s="226"/>
      <c r="AE144" s="226"/>
      <c r="AF144" s="226"/>
      <c r="AG144" s="226"/>
      <c r="AH144" s="226"/>
      <c r="AI144" s="226"/>
      <c r="AJ144" s="226"/>
      <c r="AK144" s="226"/>
      <c r="AL144" s="226"/>
      <c r="AM144" s="226"/>
      <c r="AN144" s="226"/>
      <c r="AO144" s="226"/>
      <c r="AP144" s="226"/>
      <c r="AQ144" s="226"/>
      <c r="AR144" s="226"/>
      <c r="AS144" s="226"/>
      <c r="AT144" s="226"/>
      <c r="AU144" s="226"/>
      <c r="AV144" s="226"/>
      <c r="AW144" s="226"/>
      <c r="AX144" s="226"/>
      <c r="AY144" s="226"/>
      <c r="AZ144" s="226"/>
      <c r="BA144" s="226"/>
      <c r="BB144" s="226"/>
      <c r="BC144" s="226"/>
      <c r="BD144" s="226"/>
      <c r="BE144" s="226"/>
      <c r="BF144" s="226"/>
      <c r="BG144" s="226"/>
      <c r="BH144" s="226"/>
      <c r="BI144" s="226"/>
      <c r="BJ144" s="226"/>
    </row>
    <row r="145" spans="1:62" ht="11.25" customHeight="1">
      <c r="A145" s="226"/>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6"/>
      <c r="AB145" s="226"/>
      <c r="AC145" s="226"/>
      <c r="AD145" s="226"/>
      <c r="AE145" s="226"/>
      <c r="AF145" s="226"/>
      <c r="AG145" s="226"/>
      <c r="AH145" s="226"/>
      <c r="AI145" s="226"/>
      <c r="AJ145" s="226"/>
      <c r="AK145" s="226"/>
      <c r="AL145" s="226"/>
      <c r="AM145" s="226"/>
      <c r="AN145" s="226"/>
      <c r="AO145" s="226"/>
      <c r="AP145" s="226"/>
      <c r="AQ145" s="226"/>
      <c r="AR145" s="226"/>
      <c r="AS145" s="226"/>
      <c r="AT145" s="226"/>
      <c r="AU145" s="226"/>
      <c r="AV145" s="226"/>
      <c r="AW145" s="226"/>
      <c r="AX145" s="226"/>
      <c r="AY145" s="226"/>
      <c r="AZ145" s="226"/>
      <c r="BA145" s="226"/>
      <c r="BB145" s="226"/>
      <c r="BC145" s="226"/>
      <c r="BD145" s="226"/>
      <c r="BE145" s="226"/>
      <c r="BF145" s="226"/>
      <c r="BG145" s="226"/>
      <c r="BH145" s="226"/>
      <c r="BI145" s="226"/>
      <c r="BJ145" s="226"/>
    </row>
    <row r="146" spans="1:62" ht="11.25" customHeight="1">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6"/>
      <c r="AH146" s="226"/>
      <c r="AI146" s="226"/>
      <c r="AJ146" s="226"/>
      <c r="AK146" s="226"/>
      <c r="AL146" s="226"/>
      <c r="AM146" s="226"/>
      <c r="AN146" s="226"/>
      <c r="AO146" s="226"/>
      <c r="AP146" s="226"/>
      <c r="AQ146" s="226"/>
      <c r="AR146" s="226"/>
      <c r="AS146" s="226"/>
      <c r="AT146" s="226"/>
      <c r="AU146" s="226"/>
      <c r="AV146" s="226"/>
      <c r="AW146" s="226"/>
      <c r="AX146" s="226"/>
      <c r="AY146" s="226"/>
      <c r="AZ146" s="226"/>
      <c r="BA146" s="226"/>
      <c r="BB146" s="226"/>
      <c r="BC146" s="226"/>
      <c r="BD146" s="226"/>
      <c r="BE146" s="226"/>
      <c r="BF146" s="226"/>
      <c r="BG146" s="226"/>
      <c r="BH146" s="226"/>
      <c r="BI146" s="226"/>
      <c r="BJ146" s="226"/>
    </row>
    <row r="147" spans="1:62" ht="11.25" customHeight="1">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c r="BA147" s="226"/>
      <c r="BB147" s="226"/>
      <c r="BC147" s="226"/>
      <c r="BD147" s="226"/>
      <c r="BE147" s="226"/>
      <c r="BF147" s="226"/>
      <c r="BG147" s="226"/>
      <c r="BH147" s="226"/>
      <c r="BI147" s="226"/>
      <c r="BJ147" s="226"/>
    </row>
    <row r="148" spans="1:62" ht="11.25" customHeight="1">
      <c r="A148" s="226"/>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c r="AA148" s="226"/>
      <c r="AB148" s="226"/>
      <c r="AC148" s="226"/>
      <c r="AD148" s="226"/>
      <c r="AE148" s="226"/>
      <c r="AF148" s="226"/>
      <c r="AG148" s="226"/>
      <c r="AH148" s="226"/>
      <c r="AI148" s="226"/>
      <c r="AJ148" s="226"/>
      <c r="AK148" s="226"/>
      <c r="AL148" s="226"/>
      <c r="AM148" s="226"/>
      <c r="AN148" s="226"/>
      <c r="AO148" s="226"/>
      <c r="AP148" s="226"/>
      <c r="AQ148" s="226"/>
      <c r="AR148" s="226"/>
      <c r="AS148" s="226"/>
      <c r="AT148" s="226"/>
      <c r="AU148" s="226"/>
      <c r="AV148" s="226"/>
      <c r="AW148" s="226"/>
      <c r="AX148" s="226"/>
      <c r="AY148" s="226"/>
      <c r="AZ148" s="226"/>
      <c r="BA148" s="226"/>
      <c r="BB148" s="226"/>
      <c r="BC148" s="226"/>
      <c r="BD148" s="226"/>
      <c r="BE148" s="226"/>
      <c r="BF148" s="226"/>
      <c r="BG148" s="226"/>
      <c r="BH148" s="226"/>
      <c r="BI148" s="226"/>
      <c r="BJ148" s="226"/>
    </row>
    <row r="149" spans="1:62" ht="11.25" customHeight="1">
      <c r="A149" s="226"/>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c r="AA149" s="226"/>
      <c r="AB149" s="226"/>
      <c r="AC149" s="226"/>
      <c r="AD149" s="226"/>
      <c r="AE149" s="226"/>
      <c r="AF149" s="226"/>
      <c r="AG149" s="226"/>
      <c r="AH149" s="226"/>
      <c r="AI149" s="226"/>
      <c r="AJ149" s="226"/>
      <c r="AK149" s="226"/>
      <c r="AL149" s="226"/>
      <c r="AM149" s="226"/>
      <c r="AN149" s="226"/>
      <c r="AO149" s="226"/>
      <c r="AP149" s="226"/>
      <c r="AQ149" s="226"/>
      <c r="AR149" s="226"/>
      <c r="AS149" s="226"/>
      <c r="AT149" s="226"/>
      <c r="AU149" s="226"/>
      <c r="AV149" s="226"/>
      <c r="AW149" s="226"/>
      <c r="AX149" s="226"/>
      <c r="AY149" s="226"/>
      <c r="AZ149" s="226"/>
      <c r="BA149" s="226"/>
      <c r="BB149" s="226"/>
      <c r="BC149" s="226"/>
      <c r="BD149" s="226"/>
      <c r="BE149" s="226"/>
      <c r="BF149" s="226"/>
      <c r="BG149" s="226"/>
      <c r="BH149" s="226"/>
      <c r="BI149" s="226"/>
      <c r="BJ149" s="226"/>
    </row>
    <row r="150" spans="1:62" ht="11.25" customHeight="1">
      <c r="A150" s="226"/>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226"/>
      <c r="AG150" s="226"/>
      <c r="AH150" s="226"/>
      <c r="AI150" s="226"/>
      <c r="AJ150" s="226"/>
      <c r="AK150" s="226"/>
      <c r="AL150" s="226"/>
      <c r="AM150" s="226"/>
      <c r="AN150" s="226"/>
      <c r="AO150" s="226"/>
      <c r="AP150" s="226"/>
      <c r="AQ150" s="226"/>
      <c r="AR150" s="226"/>
      <c r="AS150" s="226"/>
      <c r="AT150" s="226"/>
      <c r="AU150" s="226"/>
      <c r="AV150" s="226"/>
      <c r="AW150" s="226"/>
      <c r="AX150" s="226"/>
      <c r="AY150" s="226"/>
      <c r="AZ150" s="226"/>
      <c r="BA150" s="226"/>
      <c r="BB150" s="226"/>
      <c r="BC150" s="226"/>
      <c r="BD150" s="226"/>
      <c r="BE150" s="226"/>
      <c r="BF150" s="226"/>
      <c r="BG150" s="226"/>
      <c r="BH150" s="226"/>
      <c r="BI150" s="226"/>
      <c r="BJ150" s="226"/>
    </row>
    <row r="151" spans="1:62" ht="11.25" customHeight="1">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c r="AG151" s="226"/>
      <c r="AH151" s="226"/>
      <c r="AI151" s="226"/>
      <c r="AJ151" s="226"/>
      <c r="AK151" s="226"/>
      <c r="AL151" s="226"/>
      <c r="AM151" s="226"/>
      <c r="AN151" s="226"/>
      <c r="AO151" s="226"/>
      <c r="AP151" s="226"/>
      <c r="AQ151" s="226"/>
      <c r="AR151" s="226"/>
      <c r="AS151" s="226"/>
      <c r="AT151" s="226"/>
      <c r="AU151" s="226"/>
      <c r="AV151" s="226"/>
      <c r="AW151" s="226"/>
      <c r="AX151" s="226"/>
      <c r="AY151" s="226"/>
      <c r="AZ151" s="226"/>
      <c r="BA151" s="226"/>
      <c r="BB151" s="226"/>
      <c r="BC151" s="226"/>
      <c r="BD151" s="226"/>
      <c r="BE151" s="226"/>
      <c r="BF151" s="226"/>
      <c r="BG151" s="226"/>
      <c r="BH151" s="226"/>
      <c r="BI151" s="226"/>
      <c r="BJ151" s="226"/>
    </row>
    <row r="152" spans="1:62" ht="11.25" customHeight="1">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c r="AG152" s="226"/>
      <c r="AH152" s="226"/>
      <c r="AI152" s="226"/>
      <c r="AJ152" s="226"/>
      <c r="AK152" s="226"/>
      <c r="AL152" s="226"/>
      <c r="AM152" s="226"/>
      <c r="AN152" s="226"/>
      <c r="AO152" s="226"/>
      <c r="AP152" s="226"/>
      <c r="AQ152" s="226"/>
      <c r="AR152" s="226"/>
      <c r="AS152" s="226"/>
      <c r="AT152" s="226"/>
      <c r="AU152" s="226"/>
      <c r="AV152" s="226"/>
      <c r="AW152" s="226"/>
      <c r="AX152" s="226"/>
      <c r="AY152" s="226"/>
      <c r="AZ152" s="226"/>
      <c r="BA152" s="226"/>
      <c r="BB152" s="226"/>
      <c r="BC152" s="226"/>
      <c r="BD152" s="226"/>
      <c r="BE152" s="226"/>
      <c r="BF152" s="226"/>
      <c r="BG152" s="226"/>
      <c r="BH152" s="226"/>
      <c r="BI152" s="226"/>
      <c r="BJ152" s="226"/>
    </row>
    <row r="153" spans="1:62" ht="11.25" customHeight="1">
      <c r="A153" s="226"/>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6"/>
      <c r="AX153" s="226"/>
      <c r="AY153" s="226"/>
      <c r="AZ153" s="226"/>
      <c r="BA153" s="226"/>
      <c r="BB153" s="226"/>
      <c r="BC153" s="226"/>
      <c r="BD153" s="226"/>
      <c r="BE153" s="226"/>
      <c r="BF153" s="226"/>
      <c r="BG153" s="226"/>
      <c r="BH153" s="226"/>
      <c r="BI153" s="226"/>
      <c r="BJ153" s="226"/>
    </row>
    <row r="154" spans="1:62" ht="11.25" customHeight="1">
      <c r="A154" s="226"/>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c r="AG154" s="226"/>
      <c r="AH154" s="226"/>
      <c r="AI154" s="226"/>
      <c r="AJ154" s="226"/>
      <c r="AK154" s="226"/>
      <c r="AL154" s="226"/>
      <c r="AM154" s="226"/>
      <c r="AN154" s="226"/>
      <c r="AO154" s="226"/>
      <c r="AP154" s="226"/>
      <c r="AQ154" s="226"/>
      <c r="AR154" s="226"/>
      <c r="AS154" s="226"/>
      <c r="AT154" s="226"/>
      <c r="AU154" s="226"/>
      <c r="AV154" s="226"/>
      <c r="AW154" s="226"/>
      <c r="AX154" s="226"/>
      <c r="AY154" s="226"/>
      <c r="AZ154" s="226"/>
      <c r="BA154" s="226"/>
      <c r="BB154" s="226"/>
      <c r="BC154" s="226"/>
      <c r="BD154" s="226"/>
      <c r="BE154" s="226"/>
      <c r="BF154" s="226"/>
      <c r="BG154" s="226"/>
      <c r="BH154" s="226"/>
      <c r="BI154" s="226"/>
      <c r="BJ154" s="226"/>
    </row>
    <row r="155" spans="1:62" ht="11.25" customHeight="1">
      <c r="A155" s="226"/>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row>
    <row r="156" spans="1:62" ht="11.25" customHeight="1">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6"/>
      <c r="AN156" s="226"/>
      <c r="AO156" s="226"/>
      <c r="AP156" s="226"/>
      <c r="AQ156" s="226"/>
      <c r="AR156" s="226"/>
      <c r="AS156" s="226"/>
      <c r="AT156" s="226"/>
      <c r="AU156" s="226"/>
      <c r="AV156" s="226"/>
      <c r="AW156" s="226"/>
      <c r="AX156" s="226"/>
      <c r="AY156" s="226"/>
      <c r="AZ156" s="226"/>
      <c r="BA156" s="226"/>
      <c r="BB156" s="226"/>
      <c r="BC156" s="226"/>
      <c r="BD156" s="226"/>
      <c r="BE156" s="226"/>
      <c r="BF156" s="226"/>
      <c r="BG156" s="226"/>
      <c r="BH156" s="226"/>
      <c r="BI156" s="226"/>
      <c r="BJ156" s="226"/>
    </row>
    <row r="157" spans="1:62" ht="11.25" customHeight="1">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c r="AL157" s="226"/>
      <c r="AM157" s="226"/>
      <c r="AN157" s="226"/>
      <c r="AO157" s="226"/>
      <c r="AP157" s="226"/>
      <c r="AQ157" s="226"/>
      <c r="AR157" s="226"/>
      <c r="AS157" s="226"/>
      <c r="AT157" s="226"/>
      <c r="AU157" s="226"/>
      <c r="AV157" s="226"/>
      <c r="AW157" s="226"/>
      <c r="AX157" s="226"/>
      <c r="AY157" s="226"/>
      <c r="AZ157" s="226"/>
      <c r="BA157" s="226"/>
      <c r="BB157" s="226"/>
      <c r="BC157" s="226"/>
      <c r="BD157" s="226"/>
      <c r="BE157" s="226"/>
      <c r="BF157" s="226"/>
      <c r="BG157" s="226"/>
      <c r="BH157" s="226"/>
      <c r="BI157" s="226"/>
      <c r="BJ157" s="226"/>
    </row>
    <row r="158" spans="1:62" ht="11.25" customHeight="1">
      <c r="A158" s="226"/>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c r="AZ158" s="226"/>
      <c r="BA158" s="226"/>
      <c r="BB158" s="226"/>
      <c r="BC158" s="226"/>
      <c r="BD158" s="226"/>
      <c r="BE158" s="226"/>
      <c r="BF158" s="226"/>
      <c r="BG158" s="226"/>
      <c r="BH158" s="226"/>
      <c r="BI158" s="226"/>
      <c r="BJ158" s="226"/>
    </row>
    <row r="159" spans="1:62" ht="11.25" customHeight="1">
      <c r="A159" s="226"/>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c r="AA159" s="226"/>
      <c r="AB159" s="226"/>
      <c r="AC159" s="226"/>
      <c r="AD159" s="226"/>
      <c r="AE159" s="226"/>
      <c r="AF159" s="226"/>
      <c r="AG159" s="226"/>
      <c r="AH159" s="226"/>
      <c r="AI159" s="226"/>
      <c r="AJ159" s="226"/>
      <c r="AK159" s="226"/>
      <c r="AL159" s="226"/>
      <c r="AM159" s="226"/>
      <c r="AN159" s="226"/>
      <c r="AO159" s="226"/>
      <c r="AP159" s="226"/>
      <c r="AQ159" s="226"/>
      <c r="AR159" s="226"/>
      <c r="AS159" s="226"/>
      <c r="AT159" s="226"/>
      <c r="AU159" s="226"/>
      <c r="AV159" s="226"/>
      <c r="AW159" s="226"/>
      <c r="AX159" s="226"/>
      <c r="AY159" s="226"/>
      <c r="AZ159" s="226"/>
      <c r="BA159" s="226"/>
      <c r="BB159" s="226"/>
      <c r="BC159" s="226"/>
      <c r="BD159" s="226"/>
      <c r="BE159" s="226"/>
      <c r="BF159" s="226"/>
      <c r="BG159" s="226"/>
      <c r="BH159" s="226"/>
      <c r="BI159" s="226"/>
      <c r="BJ159" s="226"/>
    </row>
    <row r="160" spans="1:62" ht="11.25" customHeight="1">
      <c r="A160" s="226"/>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226"/>
      <c r="BE160" s="226"/>
      <c r="BF160" s="226"/>
      <c r="BG160" s="226"/>
      <c r="BH160" s="226"/>
      <c r="BI160" s="226"/>
      <c r="BJ160" s="226"/>
    </row>
    <row r="161" spans="1:62" ht="11.25" customHeight="1">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c r="AA161" s="226"/>
      <c r="AB161" s="226"/>
      <c r="AC161" s="226"/>
      <c r="AD161" s="226"/>
      <c r="AE161" s="226"/>
      <c r="AF161" s="226"/>
      <c r="AG161" s="226"/>
      <c r="AH161" s="226"/>
      <c r="AI161" s="226"/>
      <c r="AJ161" s="226"/>
      <c r="AK161" s="226"/>
      <c r="AL161" s="226"/>
      <c r="AM161" s="226"/>
      <c r="AN161" s="226"/>
      <c r="AO161" s="226"/>
      <c r="AP161" s="226"/>
      <c r="AQ161" s="226"/>
      <c r="AR161" s="226"/>
      <c r="AS161" s="226"/>
      <c r="AT161" s="226"/>
      <c r="AU161" s="226"/>
      <c r="AV161" s="226"/>
      <c r="AW161" s="226"/>
      <c r="AX161" s="226"/>
      <c r="AY161" s="226"/>
      <c r="AZ161" s="226"/>
      <c r="BA161" s="226"/>
      <c r="BB161" s="226"/>
      <c r="BC161" s="226"/>
      <c r="BD161" s="226"/>
      <c r="BE161" s="226"/>
      <c r="BF161" s="226"/>
      <c r="BG161" s="226"/>
      <c r="BH161" s="226"/>
      <c r="BI161" s="226"/>
      <c r="BJ161" s="226"/>
    </row>
    <row r="162" spans="1:62" ht="11.25" customHeight="1">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c r="BE162" s="226"/>
      <c r="BF162" s="226"/>
      <c r="BG162" s="226"/>
      <c r="BH162" s="226"/>
      <c r="BI162" s="226"/>
      <c r="BJ162" s="226"/>
    </row>
    <row r="163" spans="1:62" ht="11.25" customHeight="1">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c r="AG163" s="226"/>
      <c r="AH163" s="226"/>
      <c r="AI163" s="226"/>
      <c r="AJ163" s="226"/>
      <c r="AK163" s="226"/>
      <c r="AL163" s="226"/>
      <c r="AM163" s="226"/>
      <c r="AN163" s="226"/>
      <c r="AO163" s="226"/>
      <c r="AP163" s="226"/>
      <c r="AQ163" s="226"/>
      <c r="AR163" s="226"/>
      <c r="AS163" s="226"/>
      <c r="AT163" s="226"/>
      <c r="AU163" s="226"/>
      <c r="AV163" s="226"/>
      <c r="AW163" s="226"/>
      <c r="AX163" s="226"/>
      <c r="AY163" s="226"/>
      <c r="AZ163" s="226"/>
      <c r="BA163" s="226"/>
      <c r="BB163" s="226"/>
      <c r="BC163" s="226"/>
      <c r="BD163" s="226"/>
      <c r="BE163" s="226"/>
      <c r="BF163" s="226"/>
      <c r="BG163" s="226"/>
      <c r="BH163" s="226"/>
      <c r="BI163" s="226"/>
      <c r="BJ163" s="226"/>
    </row>
    <row r="164" spans="1:62" ht="11.25" customHeight="1">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c r="BF164" s="226"/>
      <c r="BG164" s="226"/>
      <c r="BH164" s="226"/>
      <c r="BI164" s="226"/>
      <c r="BJ164" s="226"/>
    </row>
    <row r="165" spans="1:62" ht="11.25" customHeight="1">
      <c r="A165" s="226"/>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26"/>
    </row>
    <row r="166" spans="1:62" ht="11.25" customHeight="1">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c r="AG166" s="226"/>
      <c r="AH166" s="226"/>
      <c r="AI166" s="226"/>
      <c r="AJ166" s="226"/>
      <c r="AK166" s="226"/>
      <c r="AL166" s="226"/>
      <c r="AM166" s="226"/>
      <c r="AN166" s="226"/>
      <c r="AO166" s="226"/>
      <c r="AP166" s="226"/>
      <c r="AQ166" s="226"/>
      <c r="AR166" s="226"/>
      <c r="AS166" s="226"/>
      <c r="AT166" s="226"/>
      <c r="AU166" s="226"/>
      <c r="AV166" s="226"/>
      <c r="AW166" s="226"/>
      <c r="AX166" s="226"/>
      <c r="AY166" s="226"/>
      <c r="AZ166" s="226"/>
      <c r="BA166" s="226"/>
      <c r="BB166" s="226"/>
      <c r="BC166" s="226"/>
      <c r="BD166" s="226"/>
      <c r="BE166" s="226"/>
      <c r="BF166" s="226"/>
      <c r="BG166" s="226"/>
      <c r="BH166" s="226"/>
      <c r="BI166" s="226"/>
      <c r="BJ166" s="226"/>
    </row>
    <row r="167" spans="1:62" ht="11.25" customHeight="1">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c r="BF167" s="226"/>
      <c r="BG167" s="226"/>
      <c r="BH167" s="226"/>
      <c r="BI167" s="226"/>
      <c r="BJ167" s="226"/>
    </row>
    <row r="168" spans="1:62" ht="11.25" customHeight="1">
      <c r="A168" s="226"/>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c r="BE168" s="226"/>
      <c r="BF168" s="226"/>
      <c r="BG168" s="226"/>
      <c r="BH168" s="226"/>
      <c r="BI168" s="226"/>
      <c r="BJ168" s="226"/>
    </row>
    <row r="169" spans="1:62" ht="11.25" customHeight="1">
      <c r="A169" s="226"/>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c r="AZ169" s="226"/>
      <c r="BA169" s="226"/>
      <c r="BB169" s="226"/>
      <c r="BC169" s="226"/>
      <c r="BD169" s="226"/>
      <c r="BE169" s="226"/>
      <c r="BF169" s="226"/>
      <c r="BG169" s="226"/>
      <c r="BH169" s="226"/>
      <c r="BI169" s="226"/>
      <c r="BJ169" s="226"/>
    </row>
    <row r="170" spans="1:62" ht="11.25" customHeight="1">
      <c r="A170" s="226"/>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c r="BE170" s="226"/>
      <c r="BF170" s="226"/>
      <c r="BG170" s="226"/>
      <c r="BH170" s="226"/>
      <c r="BI170" s="226"/>
      <c r="BJ170" s="226"/>
    </row>
    <row r="171" spans="1:62" ht="11.25" customHeight="1">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c r="AZ171" s="226"/>
      <c r="BA171" s="226"/>
      <c r="BB171" s="226"/>
      <c r="BC171" s="226"/>
      <c r="BD171" s="226"/>
      <c r="BE171" s="226"/>
      <c r="BF171" s="226"/>
      <c r="BG171" s="226"/>
      <c r="BH171" s="226"/>
      <c r="BI171" s="226"/>
      <c r="BJ171" s="226"/>
    </row>
    <row r="172" spans="1:62" ht="11.25" customHeight="1">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row>
    <row r="173" spans="1:62" ht="11.25" customHeight="1">
      <c r="A173" s="226"/>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row>
    <row r="174" spans="1:62" ht="11.25" customHeight="1">
      <c r="A174" s="226"/>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row>
    <row r="175" spans="1:62" ht="11.25" customHeight="1">
      <c r="A175" s="226"/>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row>
    <row r="176" spans="1:62" ht="11.25" customHeight="1">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row>
    <row r="177" spans="1:62" ht="11.25" customHeight="1">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c r="AZ177" s="226"/>
      <c r="BA177" s="226"/>
      <c r="BB177" s="226"/>
      <c r="BC177" s="226"/>
      <c r="BD177" s="226"/>
      <c r="BE177" s="226"/>
      <c r="BF177" s="226"/>
      <c r="BG177" s="226"/>
      <c r="BH177" s="226"/>
      <c r="BI177" s="226"/>
      <c r="BJ177" s="226"/>
    </row>
    <row r="178" spans="1:62" ht="11.25" customHeight="1">
      <c r="A178" s="226"/>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c r="AZ178" s="226"/>
      <c r="BA178" s="226"/>
      <c r="BB178" s="226"/>
      <c r="BC178" s="226"/>
      <c r="BD178" s="226"/>
      <c r="BE178" s="226"/>
      <c r="BF178" s="226"/>
      <c r="BG178" s="226"/>
      <c r="BH178" s="226"/>
      <c r="BI178" s="226"/>
      <c r="BJ178" s="226"/>
    </row>
    <row r="179" spans="1:62" ht="11.25" customHeight="1">
      <c r="A179" s="226"/>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26"/>
      <c r="AW179" s="226"/>
      <c r="AX179" s="226"/>
      <c r="AY179" s="226"/>
      <c r="AZ179" s="226"/>
      <c r="BA179" s="226"/>
      <c r="BB179" s="226"/>
      <c r="BC179" s="226"/>
      <c r="BD179" s="226"/>
      <c r="BE179" s="226"/>
      <c r="BF179" s="226"/>
      <c r="BG179" s="226"/>
      <c r="BH179" s="226"/>
      <c r="BI179" s="226"/>
      <c r="BJ179" s="226"/>
    </row>
    <row r="180" spans="1:62" ht="11.25" customHeight="1">
      <c r="A180" s="226"/>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c r="AA180" s="226"/>
      <c r="AB180" s="226"/>
      <c r="AC180" s="226"/>
      <c r="AD180" s="226"/>
      <c r="AE180" s="226"/>
      <c r="AF180" s="226"/>
      <c r="AG180" s="226"/>
      <c r="AH180" s="226"/>
      <c r="AI180" s="226"/>
      <c r="AJ180" s="226"/>
      <c r="AK180" s="226"/>
      <c r="AL180" s="226"/>
      <c r="AM180" s="226"/>
      <c r="AN180" s="226"/>
      <c r="AO180" s="226"/>
      <c r="AP180" s="226"/>
      <c r="AQ180" s="226"/>
      <c r="AR180" s="226"/>
      <c r="AS180" s="226"/>
      <c r="AT180" s="226"/>
      <c r="AU180" s="226"/>
      <c r="AV180" s="226"/>
      <c r="AW180" s="226"/>
      <c r="AX180" s="226"/>
      <c r="AY180" s="226"/>
      <c r="AZ180" s="226"/>
      <c r="BA180" s="226"/>
      <c r="BB180" s="226"/>
      <c r="BC180" s="226"/>
      <c r="BD180" s="226"/>
      <c r="BE180" s="226"/>
      <c r="BF180" s="226"/>
      <c r="BG180" s="226"/>
      <c r="BH180" s="226"/>
      <c r="BI180" s="226"/>
      <c r="BJ180" s="226"/>
    </row>
    <row r="181" spans="1:62" ht="11.25" customHeight="1">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c r="AZ181" s="226"/>
      <c r="BA181" s="226"/>
      <c r="BB181" s="226"/>
      <c r="BC181" s="226"/>
      <c r="BD181" s="226"/>
      <c r="BE181" s="226"/>
      <c r="BF181" s="226"/>
      <c r="BG181" s="226"/>
      <c r="BH181" s="226"/>
      <c r="BI181" s="226"/>
      <c r="BJ181" s="226"/>
    </row>
    <row r="182" spans="1:62" ht="11.25" customHeight="1">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26"/>
    </row>
    <row r="183" spans="1:62" ht="11.25" customHeight="1">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6"/>
      <c r="AW183" s="226"/>
      <c r="AX183" s="226"/>
      <c r="AY183" s="226"/>
      <c r="AZ183" s="226"/>
      <c r="BA183" s="226"/>
      <c r="BB183" s="226"/>
      <c r="BC183" s="226"/>
      <c r="BD183" s="226"/>
      <c r="BE183" s="226"/>
      <c r="BF183" s="226"/>
      <c r="BG183" s="226"/>
      <c r="BH183" s="226"/>
      <c r="BI183" s="226"/>
      <c r="BJ183" s="226"/>
    </row>
    <row r="184" spans="1:62" ht="11.25" customHeight="1">
      <c r="A184" s="226"/>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c r="BF184" s="226"/>
      <c r="BG184" s="226"/>
      <c r="BH184" s="226"/>
      <c r="BI184" s="226"/>
      <c r="BJ184" s="226"/>
    </row>
    <row r="185" spans="1:62" ht="11.25" customHeight="1">
      <c r="A185" s="226"/>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c r="BF185" s="226"/>
      <c r="BG185" s="226"/>
      <c r="BH185" s="226"/>
      <c r="BI185" s="226"/>
      <c r="BJ185" s="226"/>
    </row>
    <row r="186" spans="1:62" ht="11.25" customHeight="1">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26"/>
    </row>
    <row r="187" spans="1:62" ht="11.25" customHeight="1">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c r="AG187" s="226"/>
      <c r="AH187" s="226"/>
      <c r="AI187" s="226"/>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c r="BF187" s="226"/>
      <c r="BG187" s="226"/>
      <c r="BH187" s="226"/>
      <c r="BI187" s="226"/>
      <c r="BJ187" s="226"/>
    </row>
    <row r="188" spans="1:62" ht="11.25" customHeight="1">
      <c r="A188" s="226"/>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row>
    <row r="189" spans="1:62" ht="11.25" customHeight="1">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c r="BF189" s="226"/>
      <c r="BG189" s="226"/>
      <c r="BH189" s="226"/>
      <c r="BI189" s="226"/>
      <c r="BJ189" s="226"/>
    </row>
    <row r="190" spans="1:62" ht="11.25" customHeight="1">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row>
    <row r="191" spans="1:62" ht="11.25" customHeight="1">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c r="BF191" s="226"/>
      <c r="BG191" s="226"/>
      <c r="BH191" s="226"/>
      <c r="BI191" s="226"/>
      <c r="BJ191" s="226"/>
    </row>
    <row r="192" spans="1:62" ht="11.25" customHeight="1">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c r="BF192" s="226"/>
      <c r="BG192" s="226"/>
      <c r="BH192" s="226"/>
      <c r="BI192" s="226"/>
      <c r="BJ192" s="226"/>
    </row>
    <row r="193" spans="1:62" ht="11.25" customHeight="1">
      <c r="A193" s="226"/>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c r="AA193" s="226"/>
      <c r="AB193" s="226"/>
      <c r="AC193" s="226"/>
      <c r="AD193" s="226"/>
      <c r="AE193" s="226"/>
      <c r="AF193" s="226"/>
      <c r="AG193" s="226"/>
      <c r="AH193" s="226"/>
      <c r="AI193" s="226"/>
      <c r="AJ193" s="226"/>
      <c r="AK193" s="226"/>
      <c r="AL193" s="226"/>
      <c r="AM193" s="226"/>
      <c r="AN193" s="226"/>
      <c r="AO193" s="226"/>
      <c r="AP193" s="226"/>
      <c r="AQ193" s="226"/>
      <c r="AR193" s="226"/>
      <c r="AS193" s="226"/>
      <c r="AT193" s="226"/>
      <c r="AU193" s="226"/>
      <c r="AV193" s="226"/>
      <c r="AW193" s="226"/>
      <c r="AX193" s="226"/>
      <c r="AY193" s="226"/>
      <c r="AZ193" s="226"/>
      <c r="BA193" s="226"/>
      <c r="BB193" s="226"/>
      <c r="BC193" s="226"/>
      <c r="BD193" s="226"/>
      <c r="BE193" s="226"/>
      <c r="BF193" s="226"/>
      <c r="BG193" s="226"/>
      <c r="BH193" s="226"/>
      <c r="BI193" s="226"/>
      <c r="BJ193" s="226"/>
    </row>
    <row r="194" spans="1:62" ht="11.25" customHeight="1">
      <c r="A194" s="22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c r="BE194" s="226"/>
      <c r="BF194" s="226"/>
      <c r="BG194" s="226"/>
      <c r="BH194" s="226"/>
      <c r="BI194" s="226"/>
      <c r="BJ194" s="226"/>
    </row>
    <row r="195" spans="1:62" ht="11.25" customHeight="1">
      <c r="A195" s="226"/>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c r="AA195" s="226"/>
      <c r="AB195" s="226"/>
      <c r="AC195" s="226"/>
      <c r="AD195" s="226"/>
      <c r="AE195" s="226"/>
      <c r="AF195" s="226"/>
      <c r="AG195" s="226"/>
      <c r="AH195" s="226"/>
      <c r="AI195" s="226"/>
      <c r="AJ195" s="226"/>
      <c r="AK195" s="226"/>
      <c r="AL195" s="226"/>
      <c r="AM195" s="226"/>
      <c r="AN195" s="226"/>
      <c r="AO195" s="226"/>
      <c r="AP195" s="226"/>
      <c r="AQ195" s="226"/>
      <c r="AR195" s="226"/>
      <c r="AS195" s="226"/>
      <c r="AT195" s="226"/>
      <c r="AU195" s="226"/>
      <c r="AV195" s="226"/>
      <c r="AW195" s="226"/>
      <c r="AX195" s="226"/>
      <c r="AY195" s="226"/>
      <c r="AZ195" s="226"/>
      <c r="BA195" s="226"/>
      <c r="BB195" s="226"/>
      <c r="BC195" s="226"/>
      <c r="BD195" s="226"/>
      <c r="BE195" s="226"/>
      <c r="BF195" s="226"/>
      <c r="BG195" s="226"/>
      <c r="BH195" s="226"/>
      <c r="BI195" s="226"/>
      <c r="BJ195" s="226"/>
    </row>
    <row r="196" spans="1:62" ht="11.25" customHeight="1">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c r="AA196" s="226"/>
      <c r="AB196" s="226"/>
      <c r="AC196" s="226"/>
      <c r="AD196" s="226"/>
      <c r="AE196" s="226"/>
      <c r="AF196" s="226"/>
      <c r="AG196" s="226"/>
      <c r="AH196" s="226"/>
      <c r="AI196" s="226"/>
      <c r="AJ196" s="226"/>
      <c r="AK196" s="226"/>
      <c r="AL196" s="226"/>
      <c r="AM196" s="226"/>
      <c r="AN196" s="226"/>
      <c r="AO196" s="226"/>
      <c r="AP196" s="226"/>
      <c r="AQ196" s="226"/>
      <c r="AR196" s="226"/>
      <c r="AS196" s="226"/>
      <c r="AT196" s="226"/>
      <c r="AU196" s="226"/>
      <c r="AV196" s="226"/>
      <c r="AW196" s="226"/>
      <c r="AX196" s="226"/>
      <c r="AY196" s="226"/>
      <c r="AZ196" s="226"/>
      <c r="BA196" s="226"/>
      <c r="BB196" s="226"/>
      <c r="BC196" s="226"/>
      <c r="BD196" s="226"/>
      <c r="BE196" s="226"/>
      <c r="BF196" s="226"/>
      <c r="BG196" s="226"/>
      <c r="BH196" s="226"/>
      <c r="BI196" s="226"/>
      <c r="BJ196" s="226"/>
    </row>
    <row r="197" spans="1:62" ht="11.25" customHeight="1">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c r="AA197" s="226"/>
      <c r="AB197" s="226"/>
      <c r="AC197" s="226"/>
      <c r="AD197" s="226"/>
      <c r="AE197" s="226"/>
      <c r="AF197" s="226"/>
      <c r="AG197" s="226"/>
      <c r="AH197" s="226"/>
      <c r="AI197" s="226"/>
      <c r="AJ197" s="226"/>
      <c r="AK197" s="226"/>
      <c r="AL197" s="226"/>
      <c r="AM197" s="226"/>
      <c r="AN197" s="226"/>
      <c r="AO197" s="226"/>
      <c r="AP197" s="226"/>
      <c r="AQ197" s="226"/>
      <c r="AR197" s="226"/>
      <c r="AS197" s="226"/>
      <c r="AT197" s="226"/>
      <c r="AU197" s="226"/>
      <c r="AV197" s="226"/>
      <c r="AW197" s="226"/>
      <c r="AX197" s="226"/>
      <c r="AY197" s="226"/>
      <c r="AZ197" s="226"/>
      <c r="BA197" s="226"/>
      <c r="BB197" s="226"/>
      <c r="BC197" s="226"/>
      <c r="BD197" s="226"/>
      <c r="BE197" s="226"/>
      <c r="BF197" s="226"/>
      <c r="BG197" s="226"/>
      <c r="BH197" s="226"/>
      <c r="BI197" s="226"/>
      <c r="BJ197" s="226"/>
    </row>
    <row r="198" spans="1:62" ht="11.25" customHeight="1">
      <c r="A198" s="226"/>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26"/>
    </row>
    <row r="199" spans="1:62" ht="11.25" customHeight="1">
      <c r="A199" s="226"/>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c r="AA199" s="226"/>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6"/>
      <c r="BC199" s="226"/>
      <c r="BD199" s="226"/>
      <c r="BE199" s="226"/>
      <c r="BF199" s="226"/>
      <c r="BG199" s="226"/>
      <c r="BH199" s="226"/>
      <c r="BI199" s="226"/>
      <c r="BJ199" s="226"/>
    </row>
    <row r="200" spans="1:62" ht="11.25" customHeight="1">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c r="AA200" s="226"/>
      <c r="AB200" s="226"/>
      <c r="AC200" s="226"/>
      <c r="AD200" s="226"/>
      <c r="AE200" s="226"/>
      <c r="AF200" s="226"/>
      <c r="AG200" s="226"/>
      <c r="AH200" s="226"/>
      <c r="AI200" s="226"/>
      <c r="AJ200" s="226"/>
      <c r="AK200" s="226"/>
      <c r="AL200" s="226"/>
      <c r="AM200" s="226"/>
      <c r="AN200" s="226"/>
      <c r="AO200" s="226"/>
      <c r="AP200" s="226"/>
      <c r="AQ200" s="226"/>
      <c r="AR200" s="226"/>
      <c r="AS200" s="226"/>
      <c r="AT200" s="226"/>
      <c r="AU200" s="226"/>
      <c r="AV200" s="226"/>
      <c r="AW200" s="226"/>
      <c r="AX200" s="226"/>
      <c r="AY200" s="226"/>
      <c r="AZ200" s="226"/>
      <c r="BA200" s="226"/>
      <c r="BB200" s="226"/>
      <c r="BC200" s="226"/>
      <c r="BD200" s="226"/>
      <c r="BE200" s="226"/>
      <c r="BF200" s="226"/>
      <c r="BG200" s="226"/>
      <c r="BH200" s="226"/>
      <c r="BI200" s="226"/>
      <c r="BJ200" s="226"/>
    </row>
    <row r="201" spans="1:62" ht="11.25" customHeight="1">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c r="BF201" s="226"/>
      <c r="BG201" s="226"/>
      <c r="BH201" s="226"/>
      <c r="BI201" s="226"/>
      <c r="BJ201" s="226"/>
    </row>
    <row r="202" spans="1:62" ht="11.25" customHeight="1">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c r="AS202" s="226"/>
      <c r="AT202" s="226"/>
      <c r="AU202" s="226"/>
      <c r="AV202" s="226"/>
      <c r="AW202" s="226"/>
      <c r="AX202" s="226"/>
      <c r="AY202" s="226"/>
      <c r="AZ202" s="226"/>
      <c r="BA202" s="226"/>
      <c r="BB202" s="226"/>
      <c r="BC202" s="226"/>
      <c r="BD202" s="226"/>
      <c r="BE202" s="226"/>
      <c r="BF202" s="226"/>
      <c r="BG202" s="226"/>
      <c r="BH202" s="226"/>
      <c r="BI202" s="226"/>
      <c r="BJ202" s="226"/>
    </row>
    <row r="203" spans="1:62" ht="11.25" customHeight="1">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c r="AS203" s="226"/>
      <c r="AT203" s="226"/>
      <c r="AU203" s="226"/>
      <c r="AV203" s="226"/>
      <c r="AW203" s="226"/>
      <c r="AX203" s="226"/>
      <c r="AY203" s="226"/>
      <c r="AZ203" s="226"/>
      <c r="BA203" s="226"/>
      <c r="BB203" s="226"/>
      <c r="BC203" s="226"/>
      <c r="BD203" s="226"/>
      <c r="BE203" s="226"/>
      <c r="BF203" s="226"/>
      <c r="BG203" s="226"/>
      <c r="BH203" s="226"/>
      <c r="BI203" s="226"/>
      <c r="BJ203" s="226"/>
    </row>
    <row r="204" spans="1:62" ht="11.25" customHeight="1">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26"/>
      <c r="BD204" s="226"/>
      <c r="BE204" s="226"/>
      <c r="BF204" s="226"/>
      <c r="BG204" s="226"/>
      <c r="BH204" s="226"/>
      <c r="BI204" s="226"/>
      <c r="BJ204" s="226"/>
    </row>
    <row r="205" spans="1:62" ht="11.25" customHeight="1">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c r="BF205" s="226"/>
      <c r="BG205" s="226"/>
      <c r="BH205" s="226"/>
      <c r="BI205" s="226"/>
      <c r="BJ205" s="226"/>
    </row>
    <row r="206" spans="1:62" ht="11.25" customHeight="1">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c r="AS206" s="226"/>
      <c r="AT206" s="226"/>
      <c r="AU206" s="226"/>
      <c r="AV206" s="226"/>
      <c r="AW206" s="226"/>
      <c r="AX206" s="226"/>
      <c r="AY206" s="226"/>
      <c r="AZ206" s="226"/>
      <c r="BA206" s="226"/>
      <c r="BB206" s="226"/>
      <c r="BC206" s="226"/>
      <c r="BD206" s="226"/>
      <c r="BE206" s="226"/>
      <c r="BF206" s="226"/>
      <c r="BG206" s="226"/>
      <c r="BH206" s="226"/>
      <c r="BI206" s="226"/>
      <c r="BJ206" s="226"/>
    </row>
    <row r="207" spans="1:62" ht="11.25" customHeight="1">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c r="AS207" s="226"/>
      <c r="AT207" s="226"/>
      <c r="AU207" s="226"/>
      <c r="AV207" s="226"/>
      <c r="AW207" s="226"/>
      <c r="AX207" s="226"/>
      <c r="AY207" s="226"/>
      <c r="AZ207" s="226"/>
      <c r="BA207" s="226"/>
      <c r="BB207" s="226"/>
      <c r="BC207" s="226"/>
      <c r="BD207" s="226"/>
      <c r="BE207" s="226"/>
      <c r="BF207" s="226"/>
      <c r="BG207" s="226"/>
      <c r="BH207" s="226"/>
      <c r="BI207" s="226"/>
      <c r="BJ207" s="226"/>
    </row>
    <row r="208" spans="1:62" ht="11.25" customHeight="1">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6"/>
      <c r="BH208" s="226"/>
      <c r="BI208" s="226"/>
      <c r="BJ208" s="226"/>
    </row>
    <row r="209" spans="1:62" ht="11.25" customHeight="1">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c r="BE209" s="226"/>
      <c r="BF209" s="226"/>
      <c r="BG209" s="226"/>
      <c r="BH209" s="226"/>
      <c r="BI209" s="226"/>
      <c r="BJ209" s="226"/>
    </row>
    <row r="210" spans="1:62" ht="11.25" customHeight="1">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row>
    <row r="211" spans="1:62" ht="11.25" customHeight="1">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c r="AS211" s="226"/>
      <c r="AT211" s="226"/>
      <c r="AU211" s="226"/>
      <c r="AV211" s="226"/>
      <c r="AW211" s="226"/>
      <c r="AX211" s="226"/>
      <c r="AY211" s="226"/>
      <c r="AZ211" s="226"/>
      <c r="BA211" s="226"/>
      <c r="BB211" s="226"/>
      <c r="BC211" s="226"/>
      <c r="BD211" s="226"/>
      <c r="BE211" s="226"/>
      <c r="BF211" s="226"/>
      <c r="BG211" s="226"/>
      <c r="BH211" s="226"/>
      <c r="BI211" s="226"/>
      <c r="BJ211" s="226"/>
    </row>
    <row r="212" spans="1:62" ht="11.25" customHeight="1">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226"/>
      <c r="BE212" s="226"/>
      <c r="BF212" s="226"/>
      <c r="BG212" s="226"/>
      <c r="BH212" s="226"/>
      <c r="BI212" s="226"/>
      <c r="BJ212" s="226"/>
    </row>
    <row r="213" spans="1:62" ht="11.25" customHeight="1">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c r="AS213" s="226"/>
      <c r="AT213" s="226"/>
      <c r="AU213" s="226"/>
      <c r="AV213" s="226"/>
      <c r="AW213" s="226"/>
      <c r="AX213" s="226"/>
      <c r="AY213" s="226"/>
      <c r="AZ213" s="226"/>
      <c r="BA213" s="226"/>
      <c r="BB213" s="226"/>
      <c r="BC213" s="226"/>
      <c r="BD213" s="226"/>
      <c r="BE213" s="226"/>
      <c r="BF213" s="226"/>
      <c r="BG213" s="226"/>
      <c r="BH213" s="226"/>
      <c r="BI213" s="226"/>
      <c r="BJ213" s="226"/>
    </row>
    <row r="214" spans="1:62" ht="11.25" customHeight="1">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c r="AS214" s="226"/>
      <c r="AT214" s="226"/>
      <c r="AU214" s="226"/>
      <c r="AV214" s="226"/>
      <c r="AW214" s="226"/>
      <c r="AX214" s="226"/>
      <c r="AY214" s="226"/>
      <c r="AZ214" s="226"/>
      <c r="BA214" s="226"/>
      <c r="BB214" s="226"/>
      <c r="BC214" s="226"/>
      <c r="BD214" s="226"/>
      <c r="BE214" s="226"/>
      <c r="BF214" s="226"/>
      <c r="BG214" s="226"/>
      <c r="BH214" s="226"/>
      <c r="BI214" s="226"/>
      <c r="BJ214" s="226"/>
    </row>
    <row r="215" spans="1:62" ht="11.25" customHeight="1">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c r="BA215" s="226"/>
      <c r="BB215" s="226"/>
      <c r="BC215" s="226"/>
      <c r="BD215" s="226"/>
      <c r="BE215" s="226"/>
      <c r="BF215" s="226"/>
      <c r="BG215" s="226"/>
      <c r="BH215" s="226"/>
      <c r="BI215" s="226"/>
      <c r="BJ215" s="226"/>
    </row>
    <row r="216" spans="1:62" ht="11.25" customHeight="1">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c r="BF216" s="226"/>
      <c r="BG216" s="226"/>
      <c r="BH216" s="226"/>
      <c r="BI216" s="226"/>
      <c r="BJ216" s="226"/>
    </row>
    <row r="217" spans="1:62" ht="11.25" customHeight="1">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c r="AS217" s="226"/>
      <c r="AT217" s="226"/>
      <c r="AU217" s="226"/>
      <c r="AV217" s="226"/>
      <c r="AW217" s="226"/>
      <c r="AX217" s="226"/>
      <c r="AY217" s="226"/>
      <c r="AZ217" s="226"/>
      <c r="BA217" s="226"/>
      <c r="BB217" s="226"/>
      <c r="BC217" s="226"/>
      <c r="BD217" s="226"/>
      <c r="BE217" s="226"/>
      <c r="BF217" s="226"/>
      <c r="BG217" s="226"/>
      <c r="BH217" s="226"/>
      <c r="BI217" s="226"/>
      <c r="BJ217" s="226"/>
    </row>
    <row r="218" spans="1:62" ht="11.25" customHeight="1">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c r="BE218" s="226"/>
      <c r="BF218" s="226"/>
      <c r="BG218" s="226"/>
      <c r="BH218" s="226"/>
      <c r="BI218" s="226"/>
      <c r="BJ218" s="226"/>
    </row>
    <row r="219" spans="1:62" ht="11.25" customHeight="1">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c r="AS219" s="226"/>
      <c r="AT219" s="226"/>
      <c r="AU219" s="226"/>
      <c r="AV219" s="226"/>
      <c r="AW219" s="226"/>
      <c r="AX219" s="226"/>
      <c r="AY219" s="226"/>
      <c r="AZ219" s="226"/>
      <c r="BA219" s="226"/>
      <c r="BB219" s="226"/>
      <c r="BC219" s="226"/>
      <c r="BD219" s="226"/>
      <c r="BE219" s="226"/>
      <c r="BF219" s="226"/>
      <c r="BG219" s="226"/>
      <c r="BH219" s="226"/>
      <c r="BI219" s="226"/>
      <c r="BJ219" s="226"/>
    </row>
    <row r="220" spans="1:62" ht="11.25" customHeight="1">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AV220" s="226"/>
      <c r="AW220" s="226"/>
      <c r="AX220" s="226"/>
      <c r="AY220" s="226"/>
      <c r="AZ220" s="226"/>
      <c r="BA220" s="226"/>
      <c r="BB220" s="226"/>
      <c r="BC220" s="226"/>
      <c r="BD220" s="226"/>
      <c r="BE220" s="226"/>
      <c r="BF220" s="226"/>
      <c r="BG220" s="226"/>
      <c r="BH220" s="226"/>
      <c r="BI220" s="226"/>
      <c r="BJ220" s="226"/>
    </row>
    <row r="221" spans="1:62" ht="15.75" customHeight="1"/>
    <row r="222" spans="1:62" ht="15.75" customHeight="1"/>
    <row r="223" spans="1:62" ht="15.75" customHeight="1"/>
    <row r="224" spans="1:62"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AB6:AE6"/>
    <mergeCell ref="AF6:AI6"/>
    <mergeCell ref="BD6:BG6"/>
    <mergeCell ref="BH6:BI6"/>
    <mergeCell ref="A2:BJ2"/>
    <mergeCell ref="A3:BJ3"/>
    <mergeCell ref="A4:BJ4"/>
    <mergeCell ref="B6:G6"/>
    <mergeCell ref="H6:K6"/>
    <mergeCell ref="L6:O6"/>
    <mergeCell ref="AJ6:AM6"/>
    <mergeCell ref="AN6:AQ6"/>
    <mergeCell ref="AR6:AU6"/>
    <mergeCell ref="AV6:AY6"/>
    <mergeCell ref="AZ6:BC6"/>
    <mergeCell ref="P6:S6"/>
    <mergeCell ref="T6:W6"/>
    <mergeCell ref="X6:AA6"/>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9CC00"/>
  </sheetPr>
  <dimension ref="A1:AF1000"/>
  <sheetViews>
    <sheetView showGridLines="0" workbookViewId="0">
      <pane xSplit="1" ySplit="7" topLeftCell="B8" activePane="bottomRight" state="frozen"/>
      <selection activeCell="E1" sqref="E1"/>
      <selection pane="topRight" activeCell="E1" sqref="E1"/>
      <selection pane="bottomLeft" activeCell="E1" sqref="E1"/>
      <selection pane="bottomRight" activeCell="E1" sqref="E1"/>
    </sheetView>
  </sheetViews>
  <sheetFormatPr defaultColWidth="14.44140625" defaultRowHeight="15" customHeight="1"/>
  <cols>
    <col min="1" max="1" width="16.21875" customWidth="1"/>
    <col min="2" max="30" width="4.44140625" customWidth="1"/>
    <col min="31" max="31" width="5.109375" customWidth="1"/>
    <col min="32" max="32" width="4.77734375" customWidth="1"/>
  </cols>
  <sheetData>
    <row r="1" spans="1:32" ht="15" customHeight="1">
      <c r="A1" s="553" t="s">
        <v>470</v>
      </c>
      <c r="B1" s="549"/>
      <c r="C1" s="549"/>
      <c r="D1" s="549"/>
      <c r="E1" s="549"/>
      <c r="F1" s="549"/>
      <c r="G1" s="554" t="s">
        <v>573</v>
      </c>
      <c r="H1" s="549"/>
      <c r="I1" s="549"/>
      <c r="J1" s="549"/>
      <c r="K1" s="549"/>
      <c r="L1" s="549"/>
      <c r="M1" s="549"/>
      <c r="N1" s="549"/>
      <c r="O1" s="549"/>
      <c r="P1" s="549"/>
      <c r="Q1" s="549"/>
      <c r="R1" s="549"/>
      <c r="S1" s="549"/>
      <c r="T1" s="549"/>
      <c r="U1" s="549"/>
      <c r="V1" s="549"/>
      <c r="W1" s="549"/>
      <c r="X1" s="549"/>
      <c r="Y1" s="549"/>
      <c r="Z1" s="549"/>
      <c r="AA1" s="549"/>
      <c r="AB1" s="549"/>
      <c r="AC1" s="226"/>
      <c r="AD1" s="226"/>
      <c r="AE1" s="226"/>
      <c r="AF1" s="226"/>
    </row>
    <row r="2" spans="1:32" ht="15" customHeight="1">
      <c r="A2" s="582" t="s">
        <v>524</v>
      </c>
      <c r="B2" s="561"/>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226"/>
      <c r="AD2" s="226"/>
      <c r="AE2" s="226"/>
      <c r="AF2" s="226"/>
    </row>
    <row r="3" spans="1:32" ht="15" customHeight="1">
      <c r="A3" s="582" t="s">
        <v>525</v>
      </c>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226"/>
      <c r="AD3" s="226"/>
      <c r="AE3" s="226"/>
      <c r="AF3" s="226"/>
    </row>
    <row r="4" spans="1:32" ht="15" customHeight="1">
      <c r="A4" s="582" t="s">
        <v>425</v>
      </c>
      <c r="B4" s="561"/>
      <c r="C4" s="561"/>
      <c r="D4" s="561"/>
      <c r="E4" s="561"/>
      <c r="F4" s="561"/>
      <c r="G4" s="561"/>
      <c r="H4" s="561"/>
      <c r="I4" s="561"/>
      <c r="J4" s="561"/>
      <c r="K4" s="561"/>
      <c r="L4" s="561"/>
      <c r="M4" s="561"/>
      <c r="N4" s="561"/>
      <c r="O4" s="561"/>
      <c r="P4" s="561"/>
      <c r="Q4" s="561"/>
      <c r="R4" s="561"/>
      <c r="S4" s="561"/>
      <c r="T4" s="561"/>
      <c r="U4" s="561"/>
      <c r="V4" s="561"/>
      <c r="W4" s="561"/>
      <c r="X4" s="561"/>
      <c r="Y4" s="561"/>
      <c r="Z4" s="561"/>
      <c r="AA4" s="561"/>
      <c r="AB4" s="561"/>
      <c r="AC4" s="226"/>
      <c r="AD4" s="226"/>
      <c r="AE4" s="226"/>
      <c r="AF4" s="226"/>
    </row>
    <row r="5" spans="1:32" ht="11.25" customHeight="1">
      <c r="A5" s="226"/>
      <c r="B5" s="226"/>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row>
    <row r="6" spans="1:32" ht="11.25" customHeight="1">
      <c r="A6" s="414" t="s">
        <v>333</v>
      </c>
      <c r="B6" s="415" t="s">
        <v>297</v>
      </c>
      <c r="C6" s="585" t="s">
        <v>334</v>
      </c>
      <c r="D6" s="573"/>
      <c r="E6" s="585" t="s">
        <v>335</v>
      </c>
      <c r="F6" s="573"/>
      <c r="G6" s="585" t="s">
        <v>336</v>
      </c>
      <c r="H6" s="573"/>
      <c r="I6" s="585" t="s">
        <v>337</v>
      </c>
      <c r="J6" s="573"/>
      <c r="K6" s="585" t="s">
        <v>338</v>
      </c>
      <c r="L6" s="573"/>
      <c r="M6" s="585" t="s">
        <v>339</v>
      </c>
      <c r="N6" s="573"/>
      <c r="O6" s="585" t="s">
        <v>340</v>
      </c>
      <c r="P6" s="573"/>
      <c r="Q6" s="585" t="s">
        <v>300</v>
      </c>
      <c r="R6" s="573"/>
      <c r="S6" s="585" t="s">
        <v>298</v>
      </c>
      <c r="T6" s="573"/>
      <c r="U6" s="585" t="s">
        <v>341</v>
      </c>
      <c r="V6" s="573"/>
      <c r="W6" s="585" t="s">
        <v>299</v>
      </c>
      <c r="X6" s="573"/>
      <c r="Y6" s="585" t="s">
        <v>342</v>
      </c>
      <c r="Z6" s="573"/>
      <c r="AA6" s="585" t="s">
        <v>343</v>
      </c>
      <c r="AB6" s="572"/>
      <c r="AC6" s="585" t="s">
        <v>344</v>
      </c>
      <c r="AD6" s="573"/>
      <c r="AE6" s="415" t="s">
        <v>446</v>
      </c>
      <c r="AF6" s="417" t="s">
        <v>183</v>
      </c>
    </row>
    <row r="7" spans="1:32" ht="11.25" customHeight="1">
      <c r="A7" s="418" t="s">
        <v>268</v>
      </c>
      <c r="B7" s="415" t="s">
        <v>392</v>
      </c>
      <c r="C7" s="394" t="s">
        <v>347</v>
      </c>
      <c r="D7" s="395" t="s">
        <v>349</v>
      </c>
      <c r="E7" s="394" t="s">
        <v>351</v>
      </c>
      <c r="F7" s="395" t="s">
        <v>353</v>
      </c>
      <c r="G7" s="394" t="s">
        <v>355</v>
      </c>
      <c r="H7" s="395" t="s">
        <v>357</v>
      </c>
      <c r="I7" s="394" t="s">
        <v>359</v>
      </c>
      <c r="J7" s="395" t="s">
        <v>394</v>
      </c>
      <c r="K7" s="394" t="s">
        <v>360</v>
      </c>
      <c r="L7" s="395" t="s">
        <v>397</v>
      </c>
      <c r="M7" s="394" t="s">
        <v>361</v>
      </c>
      <c r="N7" s="395" t="s">
        <v>400</v>
      </c>
      <c r="O7" s="394" t="s">
        <v>362</v>
      </c>
      <c r="P7" s="395" t="s">
        <v>403</v>
      </c>
      <c r="Q7" s="394" t="s">
        <v>363</v>
      </c>
      <c r="R7" s="395" t="s">
        <v>406</v>
      </c>
      <c r="S7" s="394" t="s">
        <v>364</v>
      </c>
      <c r="T7" s="395" t="s">
        <v>365</v>
      </c>
      <c r="U7" s="394" t="s">
        <v>367</v>
      </c>
      <c r="V7" s="395" t="s">
        <v>369</v>
      </c>
      <c r="W7" s="394" t="s">
        <v>371</v>
      </c>
      <c r="X7" s="395" t="s">
        <v>410</v>
      </c>
      <c r="Y7" s="394" t="s">
        <v>372</v>
      </c>
      <c r="Z7" s="395" t="s">
        <v>374</v>
      </c>
      <c r="AA7" s="396" t="s">
        <v>412</v>
      </c>
      <c r="AB7" s="396" t="s">
        <v>413</v>
      </c>
      <c r="AC7" s="394" t="s">
        <v>414</v>
      </c>
      <c r="AD7" s="396" t="s">
        <v>415</v>
      </c>
      <c r="AE7" s="415" t="s">
        <v>522</v>
      </c>
      <c r="AF7" s="420"/>
    </row>
    <row r="8" spans="1:32" ht="15.75" customHeight="1">
      <c r="A8" s="422" t="s">
        <v>380</v>
      </c>
      <c r="B8" s="423"/>
      <c r="C8" s="423"/>
      <c r="D8" s="423"/>
      <c r="E8" s="423"/>
      <c r="F8" s="423"/>
      <c r="G8" s="423"/>
      <c r="H8" s="423"/>
      <c r="I8" s="423"/>
      <c r="J8" s="423"/>
      <c r="K8" s="423"/>
      <c r="L8" s="423"/>
      <c r="M8" s="423"/>
      <c r="N8" s="423"/>
      <c r="O8" s="423"/>
      <c r="P8" s="423"/>
      <c r="Q8" s="423"/>
      <c r="R8" s="423"/>
      <c r="S8" s="423"/>
      <c r="T8" s="423"/>
      <c r="U8" s="423"/>
      <c r="V8" s="423"/>
      <c r="W8" s="423"/>
      <c r="X8" s="423"/>
      <c r="Y8" s="423"/>
      <c r="Z8" s="423"/>
      <c r="AA8" s="423"/>
      <c r="AB8" s="423"/>
      <c r="AC8" s="431"/>
      <c r="AD8" s="423"/>
      <c r="AE8" s="423"/>
      <c r="AF8" s="424"/>
    </row>
    <row r="9" spans="1:32" ht="11.25" customHeight="1">
      <c r="A9" s="227" t="s">
        <v>67</v>
      </c>
      <c r="B9" s="227"/>
      <c r="C9" s="228"/>
      <c r="D9" s="400"/>
      <c r="E9" s="228"/>
      <c r="F9" s="400"/>
      <c r="G9" s="228"/>
      <c r="H9" s="400"/>
      <c r="I9" s="228"/>
      <c r="J9" s="400"/>
      <c r="K9" s="228"/>
      <c r="L9" s="400"/>
      <c r="M9" s="228"/>
      <c r="N9" s="400"/>
      <c r="O9" s="228"/>
      <c r="P9" s="400"/>
      <c r="Q9" s="228"/>
      <c r="R9" s="400"/>
      <c r="S9" s="432"/>
      <c r="T9" s="450"/>
      <c r="U9" s="432"/>
      <c r="V9" s="450"/>
      <c r="W9" s="432"/>
      <c r="X9" s="450"/>
      <c r="Y9" s="432"/>
      <c r="Z9" s="450"/>
      <c r="AA9" s="226"/>
      <c r="AB9" s="226"/>
      <c r="AC9" s="228"/>
      <c r="AD9" s="226"/>
      <c r="AE9" s="227"/>
      <c r="AF9" s="227">
        <f t="shared" ref="AF9:AF15" si="0">SUM(B9:AE9)</f>
        <v>0</v>
      </c>
    </row>
    <row r="10" spans="1:32" ht="11.25" customHeight="1">
      <c r="A10" s="406" t="s">
        <v>518</v>
      </c>
      <c r="B10" s="405">
        <f>SUM(B9)</f>
        <v>0</v>
      </c>
      <c r="C10" s="406"/>
      <c r="D10" s="407">
        <f>SUM(C9:D9)</f>
        <v>0</v>
      </c>
      <c r="E10" s="406"/>
      <c r="F10" s="407">
        <f>SUM(E9:F9)</f>
        <v>0</v>
      </c>
      <c r="G10" s="406"/>
      <c r="H10" s="407">
        <f>SUM(G9:H9)</f>
        <v>0</v>
      </c>
      <c r="I10" s="406"/>
      <c r="J10" s="407">
        <f>SUM(I9:J9)</f>
        <v>0</v>
      </c>
      <c r="K10" s="406"/>
      <c r="L10" s="407">
        <f>SUM(K9:L9)</f>
        <v>0</v>
      </c>
      <c r="M10" s="406"/>
      <c r="N10" s="407">
        <f>SUM(M9:N9)</f>
        <v>0</v>
      </c>
      <c r="O10" s="406"/>
      <c r="P10" s="407">
        <f>SUM(O9:P9)</f>
        <v>0</v>
      </c>
      <c r="Q10" s="406"/>
      <c r="R10" s="407">
        <f>SUM(Q9:R9)</f>
        <v>0</v>
      </c>
      <c r="S10" s="406"/>
      <c r="T10" s="407">
        <f>SUM(S9:T9)</f>
        <v>0</v>
      </c>
      <c r="U10" s="406"/>
      <c r="V10" s="407">
        <f>SUM(U9:V9)</f>
        <v>0</v>
      </c>
      <c r="W10" s="406"/>
      <c r="X10" s="407">
        <f>SUM(W9:X9)</f>
        <v>0</v>
      </c>
      <c r="Y10" s="406"/>
      <c r="Z10" s="407">
        <f>SUM(Y9:Z9)</f>
        <v>0</v>
      </c>
      <c r="AA10" s="408"/>
      <c r="AB10" s="408">
        <f>SUM(AA9:AB9)</f>
        <v>0</v>
      </c>
      <c r="AC10" s="406"/>
      <c r="AD10" s="408">
        <f>SUM(AC9:AD9)</f>
        <v>0</v>
      </c>
      <c r="AE10" s="405">
        <f>SUM(AE9)</f>
        <v>0</v>
      </c>
      <c r="AF10" s="405">
        <f t="shared" si="0"/>
        <v>0</v>
      </c>
    </row>
    <row r="11" spans="1:32" ht="11.25" customHeight="1">
      <c r="A11" s="227" t="s">
        <v>67</v>
      </c>
      <c r="B11" s="227"/>
      <c r="C11" s="228"/>
      <c r="D11" s="400"/>
      <c r="E11" s="228"/>
      <c r="F11" s="400"/>
      <c r="G11" s="228"/>
      <c r="H11" s="400"/>
      <c r="I11" s="228"/>
      <c r="J11" s="400"/>
      <c r="K11" s="228"/>
      <c r="L11" s="400"/>
      <c r="M11" s="228"/>
      <c r="N11" s="400"/>
      <c r="O11" s="228"/>
      <c r="P11" s="400"/>
      <c r="Q11" s="228"/>
      <c r="R11" s="400"/>
      <c r="S11" s="432"/>
      <c r="T11" s="450"/>
      <c r="U11" s="432"/>
      <c r="V11" s="450"/>
      <c r="W11" s="432"/>
      <c r="X11" s="450"/>
      <c r="Y11" s="432"/>
      <c r="Z11" s="450"/>
      <c r="AA11" s="226"/>
      <c r="AB11" s="226"/>
      <c r="AC11" s="228"/>
      <c r="AD11" s="226"/>
      <c r="AE11" s="227"/>
      <c r="AF11" s="227">
        <f t="shared" si="0"/>
        <v>0</v>
      </c>
    </row>
    <row r="12" spans="1:32" ht="11.25" customHeight="1">
      <c r="A12" s="406" t="s">
        <v>519</v>
      </c>
      <c r="B12" s="405">
        <f>SUM(B11)</f>
        <v>0</v>
      </c>
      <c r="C12" s="406"/>
      <c r="D12" s="407">
        <f>SUM(C11:D11)</f>
        <v>0</v>
      </c>
      <c r="E12" s="406"/>
      <c r="F12" s="407">
        <f>SUM(E11:F11)</f>
        <v>0</v>
      </c>
      <c r="G12" s="406"/>
      <c r="H12" s="407">
        <f>SUM(G11:H11)</f>
        <v>0</v>
      </c>
      <c r="I12" s="406"/>
      <c r="J12" s="407">
        <f>SUM(I11:J11)</f>
        <v>0</v>
      </c>
      <c r="K12" s="406"/>
      <c r="L12" s="407">
        <f>SUM(K11:L11)</f>
        <v>0</v>
      </c>
      <c r="M12" s="406"/>
      <c r="N12" s="407">
        <f>SUM(M11:N11)</f>
        <v>0</v>
      </c>
      <c r="O12" s="406"/>
      <c r="P12" s="407">
        <f>SUM(O11:P11)</f>
        <v>0</v>
      </c>
      <c r="Q12" s="406"/>
      <c r="R12" s="407">
        <f>SUM(Q11:R11)</f>
        <v>0</v>
      </c>
      <c r="S12" s="406"/>
      <c r="T12" s="407">
        <f>SUM(S11:T11)</f>
        <v>0</v>
      </c>
      <c r="U12" s="406"/>
      <c r="V12" s="407">
        <f>SUM(U11:V11)</f>
        <v>0</v>
      </c>
      <c r="W12" s="406"/>
      <c r="X12" s="407">
        <f>SUM(W11:X11)</f>
        <v>0</v>
      </c>
      <c r="Y12" s="406"/>
      <c r="Z12" s="407">
        <f>SUM(Y11:Z11)</f>
        <v>0</v>
      </c>
      <c r="AA12" s="408"/>
      <c r="AB12" s="408">
        <f>SUM(AA11:AB11)</f>
        <v>0</v>
      </c>
      <c r="AC12" s="406"/>
      <c r="AD12" s="408">
        <f>SUM(AC11:AD11)</f>
        <v>0</v>
      </c>
      <c r="AE12" s="405">
        <f>SUM(AE11)</f>
        <v>0</v>
      </c>
      <c r="AF12" s="405">
        <f t="shared" si="0"/>
        <v>0</v>
      </c>
    </row>
    <row r="13" spans="1:32" ht="11.25" customHeight="1">
      <c r="A13" s="227" t="s">
        <v>67</v>
      </c>
      <c r="B13" s="227"/>
      <c r="C13" s="228"/>
      <c r="D13" s="400"/>
      <c r="E13" s="228"/>
      <c r="F13" s="400"/>
      <c r="G13" s="228"/>
      <c r="H13" s="400"/>
      <c r="I13" s="228"/>
      <c r="J13" s="400"/>
      <c r="K13" s="228"/>
      <c r="L13" s="400"/>
      <c r="M13" s="228"/>
      <c r="N13" s="400"/>
      <c r="O13" s="228"/>
      <c r="P13" s="400"/>
      <c r="Q13" s="228"/>
      <c r="R13" s="400"/>
      <c r="S13" s="432"/>
      <c r="T13" s="450"/>
      <c r="U13" s="432"/>
      <c r="V13" s="450"/>
      <c r="W13" s="432"/>
      <c r="X13" s="450"/>
      <c r="Y13" s="432"/>
      <c r="Z13" s="450"/>
      <c r="AA13" s="226"/>
      <c r="AB13" s="226"/>
      <c r="AC13" s="228"/>
      <c r="AD13" s="226"/>
      <c r="AE13" s="227"/>
      <c r="AF13" s="227">
        <f t="shared" si="0"/>
        <v>0</v>
      </c>
    </row>
    <row r="14" spans="1:32" ht="11.25" customHeight="1">
      <c r="A14" s="406" t="s">
        <v>520</v>
      </c>
      <c r="B14" s="405">
        <f>SUM(B13)</f>
        <v>0</v>
      </c>
      <c r="C14" s="406"/>
      <c r="D14" s="407">
        <f>SUM(C13:D13)</f>
        <v>0</v>
      </c>
      <c r="E14" s="406"/>
      <c r="F14" s="407">
        <f>SUM(E13:F13)</f>
        <v>0</v>
      </c>
      <c r="G14" s="406"/>
      <c r="H14" s="407">
        <f>SUM(G13:H13)</f>
        <v>0</v>
      </c>
      <c r="I14" s="406"/>
      <c r="J14" s="407">
        <f>SUM(I13:J13)</f>
        <v>0</v>
      </c>
      <c r="K14" s="406"/>
      <c r="L14" s="407">
        <f>SUM(K13:L13)</f>
        <v>0</v>
      </c>
      <c r="M14" s="406"/>
      <c r="N14" s="407">
        <f>SUM(M13:N13)</f>
        <v>0</v>
      </c>
      <c r="O14" s="406"/>
      <c r="P14" s="407">
        <f>SUM(O13:P13)</f>
        <v>0</v>
      </c>
      <c r="Q14" s="406"/>
      <c r="R14" s="407">
        <f>SUM(Q13:R13)</f>
        <v>0</v>
      </c>
      <c r="S14" s="406"/>
      <c r="T14" s="407">
        <f>SUM(S13:T13)</f>
        <v>0</v>
      </c>
      <c r="U14" s="406"/>
      <c r="V14" s="407">
        <f>SUM(U13:V13)</f>
        <v>0</v>
      </c>
      <c r="W14" s="406"/>
      <c r="X14" s="407">
        <f>SUM(W13:X13)</f>
        <v>0</v>
      </c>
      <c r="Y14" s="406"/>
      <c r="Z14" s="407">
        <f>SUM(Y13:Z13)</f>
        <v>0</v>
      </c>
      <c r="AA14" s="408"/>
      <c r="AB14" s="408">
        <f>SUM(AA13:AB13)</f>
        <v>0</v>
      </c>
      <c r="AC14" s="406"/>
      <c r="AD14" s="408">
        <f>SUM(AC13:AD13)</f>
        <v>0</v>
      </c>
      <c r="AE14" s="405">
        <f>SUM(AE13)</f>
        <v>0</v>
      </c>
      <c r="AF14" s="405">
        <f t="shared" si="0"/>
        <v>0</v>
      </c>
    </row>
    <row r="15" spans="1:32" ht="11.25" customHeight="1">
      <c r="A15" s="406" t="s">
        <v>183</v>
      </c>
      <c r="B15" s="405">
        <f>SUM(B10,B12,B14)</f>
        <v>0</v>
      </c>
      <c r="C15" s="406"/>
      <c r="D15" s="407">
        <f>SUM(D10,D12,D14)</f>
        <v>0</v>
      </c>
      <c r="E15" s="406"/>
      <c r="F15" s="407">
        <f>SUM(F10,F12,F14)</f>
        <v>0</v>
      </c>
      <c r="G15" s="406"/>
      <c r="H15" s="407">
        <f>SUM(H10,H12,H14)</f>
        <v>0</v>
      </c>
      <c r="I15" s="406"/>
      <c r="J15" s="407">
        <f>SUM(J10,J12,J14)</f>
        <v>0</v>
      </c>
      <c r="K15" s="406"/>
      <c r="L15" s="407">
        <f>SUM(L10,L12,L14)</f>
        <v>0</v>
      </c>
      <c r="M15" s="406"/>
      <c r="N15" s="407">
        <f>SUM(N10,N12,N14)</f>
        <v>0</v>
      </c>
      <c r="O15" s="406"/>
      <c r="P15" s="407">
        <f>SUM(P10,P12,P14)</f>
        <v>0</v>
      </c>
      <c r="Q15" s="406"/>
      <c r="R15" s="407">
        <f>SUM(R10,R12,R14)</f>
        <v>0</v>
      </c>
      <c r="S15" s="406"/>
      <c r="T15" s="407">
        <f>SUM(T10,T12,T14)</f>
        <v>0</v>
      </c>
      <c r="U15" s="406"/>
      <c r="V15" s="407">
        <f>SUM(V10,V12,V14)</f>
        <v>0</v>
      </c>
      <c r="W15" s="406"/>
      <c r="X15" s="407">
        <f>SUM(X10,X12,X14)</f>
        <v>0</v>
      </c>
      <c r="Y15" s="406"/>
      <c r="Z15" s="407">
        <f>SUM(Z10,Z12,Z14)</f>
        <v>0</v>
      </c>
      <c r="AA15" s="406"/>
      <c r="AB15" s="408">
        <f>SUM(AB10,AB12,AB14)</f>
        <v>0</v>
      </c>
      <c r="AC15" s="406"/>
      <c r="AD15" s="407">
        <f t="shared" ref="AD15:AE15" si="1">SUM(AD10,AD12,AD14)</f>
        <v>0</v>
      </c>
      <c r="AE15" s="405">
        <f t="shared" si="1"/>
        <v>0</v>
      </c>
      <c r="AF15" s="405">
        <f t="shared" si="0"/>
        <v>0</v>
      </c>
    </row>
    <row r="16" spans="1:32" ht="11.25" customHeight="1">
      <c r="A16" s="226"/>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226"/>
      <c r="AE16" s="226"/>
      <c r="AF16" s="226"/>
    </row>
    <row r="17" spans="1:32" ht="11.25" customHeight="1">
      <c r="A17" s="226"/>
      <c r="B17" s="226"/>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c r="AE17" s="226"/>
      <c r="AF17" s="226"/>
    </row>
    <row r="18" spans="1:32" ht="11.25" customHeight="1">
      <c r="A18" s="226"/>
      <c r="B18" s="226"/>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row>
    <row r="19" spans="1:32" ht="11.25" customHeight="1">
      <c r="A19" s="226"/>
      <c r="B19" s="226"/>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226"/>
      <c r="AA19" s="226"/>
      <c r="AB19" s="226"/>
      <c r="AC19" s="226"/>
      <c r="AD19" s="226"/>
      <c r="AE19" s="226"/>
      <c r="AF19" s="226"/>
    </row>
    <row r="20" spans="1:32" ht="11.25" customHeight="1">
      <c r="A20" s="226"/>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c r="AE20" s="226"/>
      <c r="AF20" s="226"/>
    </row>
    <row r="21" spans="1:32" ht="11.25" customHeight="1">
      <c r="A21" s="226"/>
      <c r="B21" s="226"/>
      <c r="C21" s="226"/>
      <c r="D21" s="226"/>
      <c r="E21" s="226"/>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c r="AE21" s="226"/>
      <c r="AF21" s="226"/>
    </row>
    <row r="22" spans="1:32" ht="11.25" customHeight="1">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row>
    <row r="23" spans="1:32" ht="11.25" customHeight="1">
      <c r="A23" s="226"/>
      <c r="B23" s="226"/>
      <c r="C23" s="226"/>
      <c r="D23" s="226"/>
      <c r="E23" s="226"/>
      <c r="F23" s="226"/>
      <c r="G23" s="226"/>
      <c r="H23" s="226"/>
      <c r="I23" s="226"/>
      <c r="J23" s="226"/>
      <c r="K23" s="226"/>
      <c r="L23" s="226"/>
      <c r="M23" s="226"/>
      <c r="N23" s="226"/>
      <c r="O23" s="226"/>
      <c r="P23" s="226"/>
      <c r="Q23" s="226"/>
      <c r="R23" s="226"/>
      <c r="S23" s="226"/>
      <c r="T23" s="226"/>
      <c r="U23" s="226"/>
      <c r="V23" s="226"/>
      <c r="W23" s="226"/>
      <c r="X23" s="226"/>
      <c r="Y23" s="226"/>
      <c r="Z23" s="226"/>
      <c r="AA23" s="226"/>
      <c r="AB23" s="226"/>
      <c r="AC23" s="226"/>
      <c r="AD23" s="226"/>
      <c r="AE23" s="226"/>
      <c r="AF23" s="226"/>
    </row>
    <row r="24" spans="1:32" ht="11.25" customHeight="1">
      <c r="A24" s="226"/>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row>
    <row r="25" spans="1:32" ht="11.25" customHeight="1">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c r="AA25" s="226"/>
      <c r="AB25" s="226"/>
      <c r="AC25" s="226"/>
      <c r="AD25" s="226"/>
      <c r="AE25" s="226"/>
      <c r="AF25" s="226"/>
    </row>
    <row r="26" spans="1:32" ht="11.25" customHeight="1">
      <c r="A26" s="226"/>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row>
    <row r="27" spans="1:32" ht="11.25" customHeight="1">
      <c r="A27" s="226"/>
      <c r="B27" s="226"/>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row>
    <row r="28" spans="1:32" ht="11.25" customHeigh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row>
    <row r="29" spans="1:32" ht="11.25" customHeight="1">
      <c r="A29" s="22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row>
    <row r="30" spans="1:32" ht="11.25" customHeight="1">
      <c r="A30" s="226"/>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226"/>
      <c r="AF30" s="226"/>
    </row>
    <row r="31" spans="1:32" ht="11.25" customHeight="1">
      <c r="A31" s="226"/>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row>
    <row r="32" spans="1:32" ht="11.25" customHeight="1">
      <c r="A32" s="226"/>
      <c r="B32" s="226"/>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226"/>
      <c r="AF32" s="226"/>
    </row>
    <row r="33" spans="1:32" ht="11.25" customHeight="1">
      <c r="A33" s="226"/>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row>
    <row r="34" spans="1:32" ht="11.25" customHeight="1">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row>
    <row r="35" spans="1:32" ht="11.25" customHeight="1">
      <c r="A35" s="226"/>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row>
    <row r="36" spans="1:32" ht="11.25" customHeight="1">
      <c r="A36" s="226"/>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226"/>
      <c r="AF36" s="226"/>
    </row>
    <row r="37" spans="1:32" ht="11.25" customHeight="1">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row>
    <row r="38" spans="1:32" ht="11.2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row>
    <row r="39" spans="1:32" ht="11.25" customHeight="1">
      <c r="A39" s="226"/>
      <c r="B39" s="226"/>
      <c r="C39" s="226"/>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row>
    <row r="40" spans="1:32" ht="11.2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row>
    <row r="41" spans="1:32" ht="11.25" customHeight="1">
      <c r="A41" s="226"/>
      <c r="B41" s="226"/>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row>
    <row r="42" spans="1:32" ht="11.2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row>
    <row r="43" spans="1:32" ht="11.25" customHeight="1">
      <c r="A43" s="226"/>
      <c r="B43" s="226"/>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row>
    <row r="44" spans="1:32" ht="11.2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row>
    <row r="45" spans="1:32" ht="11.25" customHeight="1">
      <c r="A45" s="226"/>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row>
    <row r="46" spans="1:32" ht="11.25" customHeight="1">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row>
    <row r="47" spans="1:32" ht="11.25" customHeight="1">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E47" s="226"/>
      <c r="AF47" s="226"/>
    </row>
    <row r="48" spans="1:32" ht="11.25" customHeight="1">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row>
    <row r="49" spans="1:32" ht="11.2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row>
    <row r="50" spans="1:32" ht="11.25" customHeight="1">
      <c r="A50" s="226"/>
      <c r="B50" s="226"/>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row>
    <row r="51" spans="1:32" ht="11.25" customHeight="1">
      <c r="A51" s="226"/>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row>
    <row r="52" spans="1:32" ht="11.25" customHeight="1">
      <c r="A52" s="226"/>
      <c r="B52" s="226"/>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row>
    <row r="53" spans="1:32" ht="11.25" customHeight="1">
      <c r="A53" s="226"/>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row>
    <row r="54" spans="1:32" ht="11.25" customHeight="1">
      <c r="A54" s="226"/>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row>
    <row r="55" spans="1:32" ht="11.25" customHeight="1">
      <c r="A55" s="226"/>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row>
    <row r="56" spans="1:32" ht="11.25" customHeight="1">
      <c r="A56" s="226"/>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row>
    <row r="57" spans="1:32" ht="11.25" customHeight="1">
      <c r="A57" s="226"/>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row>
    <row r="58" spans="1:32" ht="11.25" customHeight="1">
      <c r="A58" s="226"/>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row>
    <row r="59" spans="1:32" ht="11.25" customHeight="1">
      <c r="A59" s="226"/>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row>
    <row r="60" spans="1:32" ht="11.25" customHeight="1">
      <c r="A60" s="226"/>
      <c r="B60" s="226"/>
      <c r="C60" s="226"/>
      <c r="D60" s="226"/>
      <c r="E60" s="226"/>
      <c r="F60" s="226"/>
      <c r="G60" s="226"/>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row>
    <row r="61" spans="1:32" ht="11.25" customHeight="1">
      <c r="A61" s="226"/>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row>
    <row r="62" spans="1:32" ht="11.25" customHeight="1">
      <c r="A62" s="226"/>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row>
    <row r="63" spans="1:32" ht="11.25" customHeight="1">
      <c r="A63" s="226"/>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row>
    <row r="64" spans="1:32" ht="11.25" customHeight="1">
      <c r="A64" s="226"/>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row>
    <row r="65" spans="1:32" ht="11.2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row>
    <row r="66" spans="1:32" ht="11.25" customHeight="1">
      <c r="A66" s="226"/>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row>
    <row r="67" spans="1:32" ht="11.25" customHeight="1">
      <c r="A67" s="226"/>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row>
    <row r="68" spans="1:32" ht="11.25" customHeight="1">
      <c r="A68" s="226"/>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c r="AA68" s="226"/>
      <c r="AB68" s="226"/>
      <c r="AC68" s="226"/>
      <c r="AD68" s="226"/>
      <c r="AE68" s="226"/>
      <c r="AF68" s="226"/>
    </row>
    <row r="69" spans="1:32" ht="11.25" customHeight="1">
      <c r="A69" s="226"/>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c r="AA69" s="226"/>
      <c r="AB69" s="226"/>
      <c r="AC69" s="226"/>
      <c r="AD69" s="226"/>
      <c r="AE69" s="226"/>
      <c r="AF69" s="226"/>
    </row>
    <row r="70" spans="1:32" ht="11.25" customHeight="1">
      <c r="A70" s="226"/>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c r="AA70" s="226"/>
      <c r="AB70" s="226"/>
      <c r="AC70" s="226"/>
      <c r="AD70" s="226"/>
      <c r="AE70" s="226"/>
      <c r="AF70" s="226"/>
    </row>
    <row r="71" spans="1:32" ht="11.25" customHeight="1">
      <c r="A71" s="226"/>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c r="AA71" s="226"/>
      <c r="AB71" s="226"/>
      <c r="AC71" s="226"/>
      <c r="AD71" s="226"/>
      <c r="AE71" s="226"/>
      <c r="AF71" s="226"/>
    </row>
    <row r="72" spans="1:32" ht="11.25" customHeight="1">
      <c r="A72" s="226"/>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c r="AA72" s="226"/>
      <c r="AB72" s="226"/>
      <c r="AC72" s="226"/>
      <c r="AD72" s="226"/>
      <c r="AE72" s="226"/>
      <c r="AF72" s="226"/>
    </row>
    <row r="73" spans="1:32" ht="11.25" customHeight="1">
      <c r="A73" s="226"/>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row>
    <row r="74" spans="1:32" ht="11.25" customHeight="1">
      <c r="A74" s="226"/>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226"/>
      <c r="AB74" s="226"/>
      <c r="AC74" s="226"/>
      <c r="AD74" s="226"/>
      <c r="AE74" s="226"/>
      <c r="AF74" s="226"/>
    </row>
    <row r="75" spans="1:32" ht="11.25" customHeight="1">
      <c r="A75" s="226"/>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row>
    <row r="76" spans="1:32" ht="11.25" customHeight="1">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row>
    <row r="77" spans="1:32" ht="11.25" customHeight="1">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row>
    <row r="78" spans="1:32" ht="11.25" customHeight="1">
      <c r="A78" s="226"/>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6"/>
    </row>
    <row r="79" spans="1:32" ht="11.25" customHeight="1">
      <c r="A79" s="226"/>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26"/>
      <c r="AE79" s="226"/>
      <c r="AF79" s="226"/>
    </row>
    <row r="80" spans="1:32" ht="11.25" customHeight="1">
      <c r="A80" s="226"/>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row>
    <row r="81" spans="1:32" ht="11.25" customHeight="1">
      <c r="A81" s="226"/>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row>
    <row r="82" spans="1:32" ht="11.25" customHeight="1">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6"/>
      <c r="AE82" s="226"/>
      <c r="AF82" s="226"/>
    </row>
    <row r="83" spans="1:32" ht="11.25" customHeight="1">
      <c r="A83" s="226"/>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row>
    <row r="84" spans="1:32" ht="11.25" customHeight="1">
      <c r="A84" s="226"/>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c r="AA84" s="226"/>
      <c r="AB84" s="226"/>
      <c r="AC84" s="226"/>
      <c r="AD84" s="226"/>
      <c r="AE84" s="226"/>
      <c r="AF84" s="226"/>
    </row>
    <row r="85" spans="1:32" ht="11.25" customHeight="1">
      <c r="A85" s="226"/>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c r="AA85" s="226"/>
      <c r="AB85" s="226"/>
      <c r="AC85" s="226"/>
      <c r="AD85" s="226"/>
      <c r="AE85" s="226"/>
      <c r="AF85" s="226"/>
    </row>
    <row r="86" spans="1:32" ht="11.25" customHeight="1">
      <c r="A86" s="226"/>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row>
    <row r="87" spans="1:32" ht="11.25" customHeight="1">
      <c r="A87" s="226"/>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226"/>
      <c r="AC87" s="226"/>
      <c r="AD87" s="226"/>
      <c r="AE87" s="226"/>
      <c r="AF87" s="226"/>
    </row>
    <row r="88" spans="1:32" ht="11.25" customHeight="1">
      <c r="A88" s="226"/>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c r="AA88" s="226"/>
      <c r="AB88" s="226"/>
      <c r="AC88" s="226"/>
      <c r="AD88" s="226"/>
      <c r="AE88" s="226"/>
      <c r="AF88" s="226"/>
    </row>
    <row r="89" spans="1:32" ht="11.25" customHeight="1">
      <c r="A89" s="226"/>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c r="AB89" s="226"/>
      <c r="AC89" s="226"/>
      <c r="AD89" s="226"/>
      <c r="AE89" s="226"/>
      <c r="AF89" s="226"/>
    </row>
    <row r="90" spans="1:32" ht="11.25" customHeight="1">
      <c r="A90" s="226"/>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226"/>
    </row>
    <row r="91" spans="1:32" ht="11.25" customHeight="1">
      <c r="A91" s="226"/>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c r="AA91" s="226"/>
      <c r="AB91" s="226"/>
      <c r="AC91" s="226"/>
      <c r="AD91" s="226"/>
      <c r="AE91" s="226"/>
      <c r="AF91" s="226"/>
    </row>
    <row r="92" spans="1:32" ht="11.25" customHeight="1">
      <c r="A92" s="22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row>
    <row r="93" spans="1:32" ht="11.25" customHeight="1">
      <c r="A93" s="226"/>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row>
    <row r="94" spans="1:32" ht="11.25" customHeight="1">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6"/>
      <c r="AE94" s="226"/>
      <c r="AF94" s="226"/>
    </row>
    <row r="95" spans="1:32" ht="11.25" customHeight="1">
      <c r="A95" s="226"/>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c r="AA95" s="226"/>
      <c r="AB95" s="226"/>
      <c r="AC95" s="226"/>
      <c r="AD95" s="226"/>
      <c r="AE95" s="226"/>
      <c r="AF95" s="226"/>
    </row>
    <row r="96" spans="1:32" ht="11.25" customHeight="1">
      <c r="A96" s="226"/>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c r="AA96" s="226"/>
      <c r="AB96" s="226"/>
      <c r="AC96" s="226"/>
      <c r="AD96" s="226"/>
      <c r="AE96" s="226"/>
      <c r="AF96" s="226"/>
    </row>
    <row r="97" spans="1:32" ht="11.25" customHeight="1">
      <c r="A97" s="226"/>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row>
    <row r="98" spans="1:32" ht="11.25" customHeight="1">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row>
    <row r="99" spans="1:32" ht="11.25" customHeight="1">
      <c r="A99" s="226"/>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c r="AA99" s="226"/>
      <c r="AB99" s="226"/>
      <c r="AC99" s="226"/>
      <c r="AD99" s="226"/>
      <c r="AE99" s="226"/>
      <c r="AF99" s="226"/>
    </row>
    <row r="100" spans="1:32" ht="11.25" customHeight="1">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row>
    <row r="101" spans="1:32" ht="11.25" customHeight="1">
      <c r="A101" s="226"/>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row>
    <row r="102" spans="1:32" ht="11.25" customHeight="1">
      <c r="A102" s="22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row>
    <row r="103" spans="1:32" ht="11.25" customHeight="1">
      <c r="A103" s="226"/>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row>
    <row r="104" spans="1:32" ht="11.25" customHeight="1">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row>
    <row r="105" spans="1:32" ht="11.25" customHeight="1">
      <c r="A105" s="226"/>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row>
    <row r="106" spans="1:32" ht="11.25" customHeight="1">
      <c r="A106" s="22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row>
    <row r="107" spans="1:32" ht="11.25" customHeight="1">
      <c r="A107" s="226"/>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row>
    <row r="108" spans="1:32" ht="11.25" customHeight="1">
      <c r="A108" s="22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row>
    <row r="109" spans="1:32" ht="11.25" customHeight="1">
      <c r="A109" s="226"/>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row>
    <row r="110" spans="1:32" ht="11.25" customHeight="1">
      <c r="A110" s="22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row>
    <row r="111" spans="1:32" ht="11.25" customHeight="1">
      <c r="A111" s="226"/>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row>
    <row r="112" spans="1:32" ht="11.25" customHeight="1">
      <c r="A112" s="226"/>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row>
    <row r="113" spans="1:32" ht="11.25" customHeight="1">
      <c r="A113" s="226"/>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row>
    <row r="114" spans="1:32" ht="11.25" customHeight="1">
      <c r="A114" s="226"/>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row>
    <row r="115" spans="1:32" ht="11.25" customHeight="1">
      <c r="A115" s="226"/>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row>
    <row r="116" spans="1:32" ht="11.25" customHeight="1">
      <c r="A116" s="226"/>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row>
    <row r="117" spans="1:32" ht="11.25" customHeight="1">
      <c r="A117" s="226"/>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row>
    <row r="118" spans="1:32" ht="11.25" customHeight="1">
      <c r="A118" s="226"/>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row>
    <row r="119" spans="1:32" ht="11.25" customHeight="1">
      <c r="A119" s="226"/>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row>
    <row r="120" spans="1:32" ht="11.25" customHeight="1">
      <c r="A120" s="226"/>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c r="AB120" s="226"/>
      <c r="AC120" s="226"/>
      <c r="AD120" s="226"/>
      <c r="AE120" s="226"/>
      <c r="AF120" s="226"/>
    </row>
    <row r="121" spans="1:32" ht="11.25" customHeight="1">
      <c r="A121" s="226"/>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row>
    <row r="122" spans="1:32" ht="11.25" customHeight="1">
      <c r="A122" s="226"/>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row>
    <row r="123" spans="1:32" ht="11.25" customHeight="1">
      <c r="A123" s="226"/>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row>
    <row r="124" spans="1:32" ht="11.25" customHeight="1">
      <c r="A124" s="226"/>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row>
    <row r="125" spans="1:32" ht="11.25" customHeight="1">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row>
    <row r="126" spans="1:32" ht="11.25" customHeight="1">
      <c r="A126" s="226"/>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row>
    <row r="127" spans="1:32" ht="11.25" customHeight="1">
      <c r="A127" s="22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row>
    <row r="128" spans="1:32" ht="11.25" customHeight="1">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6"/>
      <c r="AE128" s="226"/>
      <c r="AF128" s="226"/>
    </row>
    <row r="129" spans="1:32" ht="11.25" customHeight="1">
      <c r="A129" s="22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row>
    <row r="130" spans="1:32" ht="11.25" customHeight="1">
      <c r="A130" s="226"/>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row>
    <row r="131" spans="1:32" ht="11.25" customHeight="1">
      <c r="A131" s="22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row>
    <row r="132" spans="1:32" ht="11.25" customHeight="1">
      <c r="A132" s="22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row>
    <row r="133" spans="1:32" ht="11.25" customHeight="1">
      <c r="A133" s="226"/>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c r="AA133" s="226"/>
      <c r="AB133" s="226"/>
      <c r="AC133" s="226"/>
      <c r="AD133" s="226"/>
      <c r="AE133" s="226"/>
      <c r="AF133" s="226"/>
    </row>
    <row r="134" spans="1:32" ht="11.25" customHeight="1">
      <c r="A134" s="22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row>
    <row r="135" spans="1:32" ht="11.25" customHeight="1">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6"/>
      <c r="AE135" s="226"/>
      <c r="AF135" s="226"/>
    </row>
    <row r="136" spans="1:32" ht="11.25" customHeight="1">
      <c r="A136" s="22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row>
    <row r="137" spans="1:32" ht="11.25" customHeight="1">
      <c r="A137" s="226"/>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c r="AB137" s="226"/>
      <c r="AC137" s="226"/>
      <c r="AD137" s="226"/>
      <c r="AE137" s="226"/>
      <c r="AF137" s="226"/>
    </row>
    <row r="138" spans="1:32" ht="11.25" customHeight="1">
      <c r="A138" s="226"/>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c r="AA138" s="226"/>
      <c r="AB138" s="226"/>
      <c r="AC138" s="226"/>
      <c r="AD138" s="226"/>
      <c r="AE138" s="226"/>
      <c r="AF138" s="226"/>
    </row>
    <row r="139" spans="1:32" ht="11.25" customHeight="1">
      <c r="A139" s="22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row>
    <row r="140" spans="1:32" ht="11.25" customHeight="1">
      <c r="A140" s="226"/>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6"/>
    </row>
    <row r="141" spans="1:32" ht="11.25" customHeight="1">
      <c r="A141" s="226"/>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row>
    <row r="142" spans="1:32" ht="11.25" customHeight="1">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6"/>
      <c r="AE142" s="226"/>
      <c r="AF142" s="226"/>
    </row>
    <row r="143" spans="1:32" ht="11.25" customHeight="1">
      <c r="A143" s="226"/>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c r="AA143" s="226"/>
      <c r="AB143" s="226"/>
      <c r="AC143" s="226"/>
      <c r="AD143" s="226"/>
      <c r="AE143" s="226"/>
      <c r="AF143" s="226"/>
    </row>
    <row r="144" spans="1:32" ht="11.25" customHeight="1">
      <c r="A144" s="226"/>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c r="AA144" s="226"/>
      <c r="AB144" s="226"/>
      <c r="AC144" s="226"/>
      <c r="AD144" s="226"/>
      <c r="AE144" s="226"/>
      <c r="AF144" s="226"/>
    </row>
    <row r="145" spans="1:32" ht="11.25" customHeight="1">
      <c r="A145" s="226"/>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6"/>
      <c r="AB145" s="226"/>
      <c r="AC145" s="226"/>
      <c r="AD145" s="226"/>
      <c r="AE145" s="226"/>
      <c r="AF145" s="226"/>
    </row>
    <row r="146" spans="1:32" ht="11.25" customHeight="1">
      <c r="A146" s="226"/>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row>
    <row r="147" spans="1:32" ht="11.25" customHeight="1">
      <c r="A147" s="226"/>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c r="AB147" s="226"/>
      <c r="AC147" s="226"/>
      <c r="AD147" s="226"/>
      <c r="AE147" s="226"/>
      <c r="AF147" s="226"/>
    </row>
    <row r="148" spans="1:32" ht="11.25" customHeight="1">
      <c r="A148" s="226"/>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c r="AA148" s="226"/>
      <c r="AB148" s="226"/>
      <c r="AC148" s="226"/>
      <c r="AD148" s="226"/>
      <c r="AE148" s="226"/>
      <c r="AF148" s="226"/>
    </row>
    <row r="149" spans="1:32" ht="11.25" customHeight="1">
      <c r="A149" s="226"/>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c r="AA149" s="226"/>
      <c r="AB149" s="226"/>
      <c r="AC149" s="226"/>
      <c r="AD149" s="226"/>
      <c r="AE149" s="226"/>
      <c r="AF149" s="226"/>
    </row>
    <row r="150" spans="1:32" ht="11.25" customHeight="1">
      <c r="A150" s="226"/>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226"/>
    </row>
    <row r="151" spans="1:32" ht="11.25" customHeight="1">
      <c r="A151" s="226"/>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row>
    <row r="152" spans="1:32" ht="11.25" customHeight="1">
      <c r="A152" s="226"/>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row>
    <row r="153" spans="1:32" ht="11.25" customHeight="1">
      <c r="A153" s="226"/>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row>
    <row r="154" spans="1:32" ht="11.25" customHeight="1">
      <c r="A154" s="226"/>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row>
    <row r="155" spans="1:32" ht="11.25" customHeight="1">
      <c r="A155" s="226"/>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row>
    <row r="156" spans="1:32" ht="11.25" customHeight="1">
      <c r="A156" s="226"/>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row>
    <row r="157" spans="1:32" ht="11.25" customHeight="1">
      <c r="A157" s="226"/>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row>
    <row r="158" spans="1:32" ht="11.25" customHeight="1">
      <c r="A158" s="226"/>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row>
    <row r="159" spans="1:32" ht="11.25" customHeight="1">
      <c r="A159" s="226"/>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c r="AA159" s="226"/>
      <c r="AB159" s="226"/>
      <c r="AC159" s="226"/>
      <c r="AD159" s="226"/>
      <c r="AE159" s="226"/>
      <c r="AF159" s="226"/>
    </row>
    <row r="160" spans="1:32" ht="11.25" customHeight="1">
      <c r="A160" s="226"/>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row>
    <row r="161" spans="1:32" ht="11.25" customHeight="1">
      <c r="A161" s="226"/>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c r="AA161" s="226"/>
      <c r="AB161" s="226"/>
      <c r="AC161" s="226"/>
      <c r="AD161" s="226"/>
      <c r="AE161" s="226"/>
      <c r="AF161" s="226"/>
    </row>
    <row r="162" spans="1:32" ht="11.25" customHeight="1">
      <c r="A162" s="226"/>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row>
    <row r="163" spans="1:32" ht="11.25" customHeight="1">
      <c r="A163" s="226"/>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row>
    <row r="164" spans="1:32" ht="11.25" customHeight="1">
      <c r="A164" s="226"/>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row>
    <row r="165" spans="1:32" ht="11.25" customHeight="1">
      <c r="A165" s="226"/>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row>
    <row r="166" spans="1:32" ht="11.25" customHeight="1">
      <c r="A166" s="226"/>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row>
    <row r="167" spans="1:32" ht="11.25" customHeight="1">
      <c r="A167" s="226"/>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row>
    <row r="168" spans="1:32" ht="11.25" customHeight="1">
      <c r="A168" s="226"/>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row>
    <row r="169" spans="1:32" ht="11.25" customHeight="1">
      <c r="A169" s="226"/>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row>
    <row r="170" spans="1:32" ht="11.25" customHeight="1">
      <c r="A170" s="226"/>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row>
    <row r="171" spans="1:32" ht="11.25" customHeight="1">
      <c r="A171" s="226"/>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row>
    <row r="172" spans="1:32" ht="11.25" customHeight="1">
      <c r="A172" s="226"/>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c r="AA172" s="226"/>
      <c r="AB172" s="226"/>
      <c r="AC172" s="226"/>
      <c r="AD172" s="226"/>
      <c r="AE172" s="226"/>
      <c r="AF172" s="226"/>
    </row>
    <row r="173" spans="1:32" ht="11.25" customHeight="1">
      <c r="A173" s="226"/>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c r="AA173" s="226"/>
      <c r="AB173" s="226"/>
      <c r="AC173" s="226"/>
      <c r="AD173" s="226"/>
      <c r="AE173" s="226"/>
      <c r="AF173" s="226"/>
    </row>
    <row r="174" spans="1:32" ht="11.25" customHeight="1">
      <c r="A174" s="226"/>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row>
    <row r="175" spans="1:32" ht="11.25" customHeight="1">
      <c r="A175" s="226"/>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row>
    <row r="176" spans="1:32" ht="11.25" customHeight="1">
      <c r="A176" s="226"/>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row>
    <row r="177" spans="1:32" ht="11.25" customHeight="1">
      <c r="A177" s="226"/>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row>
    <row r="178" spans="1:32" ht="11.25" customHeight="1">
      <c r="A178" s="226"/>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row>
    <row r="179" spans="1:32" ht="11.25" customHeight="1">
      <c r="A179" s="226"/>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row>
    <row r="180" spans="1:32" ht="11.25" customHeight="1">
      <c r="A180" s="226"/>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c r="AA180" s="226"/>
      <c r="AB180" s="226"/>
      <c r="AC180" s="226"/>
      <c r="AD180" s="226"/>
      <c r="AE180" s="226"/>
      <c r="AF180" s="226"/>
    </row>
    <row r="181" spans="1:32" ht="11.25" customHeight="1">
      <c r="A181" s="22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row>
    <row r="182" spans="1:32" ht="11.25" customHeight="1">
      <c r="A182" s="226"/>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row>
    <row r="183" spans="1:32" ht="11.25" customHeight="1">
      <c r="A183" s="226"/>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row>
    <row r="184" spans="1:32" ht="11.25" customHeight="1">
      <c r="A184" s="226"/>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row>
    <row r="185" spans="1:32" ht="11.25" customHeight="1">
      <c r="A185" s="226"/>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row>
    <row r="186" spans="1:32" ht="11.25" customHeight="1">
      <c r="A186" s="22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row>
    <row r="187" spans="1:32" ht="11.25" customHeight="1">
      <c r="A187" s="226"/>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row>
    <row r="188" spans="1:32" ht="11.25" customHeight="1">
      <c r="A188" s="226"/>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row>
    <row r="189" spans="1:32" ht="11.25" customHeight="1">
      <c r="A189" s="22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row>
    <row r="190" spans="1:32" ht="11.25" customHeight="1">
      <c r="A190" s="22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row>
    <row r="191" spans="1:32" ht="11.25" customHeight="1">
      <c r="A191" s="226"/>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c r="AA191" s="226"/>
      <c r="AB191" s="226"/>
      <c r="AC191" s="226"/>
      <c r="AD191" s="226"/>
      <c r="AE191" s="226"/>
      <c r="AF191" s="226"/>
    </row>
    <row r="192" spans="1:32" ht="11.25" customHeight="1">
      <c r="A192" s="22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row>
    <row r="193" spans="1:32" ht="11.25" customHeight="1">
      <c r="A193" s="226"/>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c r="AA193" s="226"/>
      <c r="AB193" s="226"/>
      <c r="AC193" s="226"/>
      <c r="AD193" s="226"/>
      <c r="AE193" s="226"/>
      <c r="AF193" s="226"/>
    </row>
    <row r="194" spans="1:32" ht="11.25" customHeight="1">
      <c r="A194" s="22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row>
    <row r="195" spans="1:32" ht="11.25" customHeight="1">
      <c r="A195" s="226"/>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c r="AA195" s="226"/>
      <c r="AB195" s="226"/>
      <c r="AC195" s="226"/>
      <c r="AD195" s="226"/>
      <c r="AE195" s="226"/>
      <c r="AF195" s="226"/>
    </row>
    <row r="196" spans="1:32" ht="11.25" customHeight="1">
      <c r="A196" s="226"/>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c r="AA196" s="226"/>
      <c r="AB196" s="226"/>
      <c r="AC196" s="226"/>
      <c r="AD196" s="226"/>
      <c r="AE196" s="226"/>
      <c r="AF196" s="226"/>
    </row>
    <row r="197" spans="1:32" ht="11.25" customHeight="1">
      <c r="A197" s="226"/>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c r="AA197" s="226"/>
      <c r="AB197" s="226"/>
      <c r="AC197" s="226"/>
      <c r="AD197" s="226"/>
      <c r="AE197" s="226"/>
      <c r="AF197" s="226"/>
    </row>
    <row r="198" spans="1:32" ht="11.25" customHeight="1">
      <c r="A198" s="226"/>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c r="AA198" s="226"/>
      <c r="AB198" s="226"/>
      <c r="AC198" s="226"/>
      <c r="AD198" s="226"/>
      <c r="AE198" s="226"/>
      <c r="AF198" s="226"/>
    </row>
    <row r="199" spans="1:32" ht="11.25" customHeight="1">
      <c r="A199" s="226"/>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c r="AA199" s="226"/>
      <c r="AB199" s="226"/>
      <c r="AC199" s="226"/>
      <c r="AD199" s="226"/>
      <c r="AE199" s="226"/>
      <c r="AF199" s="226"/>
    </row>
    <row r="200" spans="1:32" ht="11.25" customHeight="1">
      <c r="A200" s="226"/>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c r="AA200" s="226"/>
      <c r="AB200" s="226"/>
      <c r="AC200" s="226"/>
      <c r="AD200" s="226"/>
      <c r="AE200" s="226"/>
      <c r="AF200" s="226"/>
    </row>
    <row r="201" spans="1:32" ht="11.25" customHeight="1">
      <c r="A201" s="226"/>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row>
    <row r="202" spans="1:32" ht="11.25" customHeight="1">
      <c r="A202" s="226"/>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c r="AA202" s="226"/>
      <c r="AB202" s="226"/>
      <c r="AC202" s="226"/>
      <c r="AD202" s="226"/>
      <c r="AE202" s="226"/>
      <c r="AF202" s="226"/>
    </row>
    <row r="203" spans="1:32" ht="11.25" customHeight="1">
      <c r="A203" s="22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AF203" s="226"/>
    </row>
    <row r="204" spans="1:32" ht="11.25" customHeight="1">
      <c r="A204" s="226"/>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row>
    <row r="205" spans="1:32" ht="11.25" customHeight="1">
      <c r="A205" s="22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row>
    <row r="206" spans="1:32" ht="11.25" customHeight="1">
      <c r="A206" s="226"/>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row>
    <row r="207" spans="1:32" ht="11.25" customHeight="1">
      <c r="A207" s="226"/>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row>
    <row r="208" spans="1:32" ht="11.25" customHeight="1">
      <c r="A208" s="22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row>
    <row r="209" spans="1:32" ht="11.25" customHeight="1">
      <c r="A209" s="226"/>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c r="AB209" s="226"/>
      <c r="AC209" s="226"/>
      <c r="AD209" s="226"/>
      <c r="AE209" s="226"/>
      <c r="AF209" s="226"/>
    </row>
    <row r="210" spans="1:32" ht="11.25" customHeight="1">
      <c r="A210" s="22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row>
    <row r="211" spans="1:32" ht="11.25" customHeight="1">
      <c r="A211" s="226"/>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26"/>
      <c r="AB211" s="226"/>
      <c r="AC211" s="226"/>
      <c r="AD211" s="226"/>
      <c r="AE211" s="226"/>
      <c r="AF211" s="226"/>
    </row>
    <row r="212" spans="1:32" ht="11.25" customHeight="1">
      <c r="A212" s="22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c r="AB212" s="226"/>
      <c r="AC212" s="226"/>
      <c r="AD212" s="226"/>
      <c r="AE212" s="226"/>
      <c r="AF212" s="226"/>
    </row>
    <row r="213" spans="1:32" ht="11.25" customHeight="1">
      <c r="A213" s="22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226"/>
      <c r="AB213" s="226"/>
      <c r="AC213" s="226"/>
      <c r="AD213" s="226"/>
      <c r="AE213" s="226"/>
      <c r="AF213" s="226"/>
    </row>
    <row r="214" spans="1:32" ht="11.25" customHeight="1">
      <c r="A214" s="22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c r="AB214" s="226"/>
      <c r="AC214" s="226"/>
      <c r="AD214" s="226"/>
      <c r="AE214" s="226"/>
      <c r="AF214" s="226"/>
    </row>
    <row r="215" spans="1:32" ht="11.25" customHeight="1">
      <c r="A215" s="22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row>
    <row r="216" spans="1:32" ht="11.25" customHeight="1">
      <c r="A216" s="22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row>
    <row r="217" spans="1:32" ht="11.25" customHeight="1">
      <c r="A217" s="22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c r="AB217" s="226"/>
      <c r="AC217" s="226"/>
      <c r="AD217" s="226"/>
      <c r="AE217" s="226"/>
      <c r="AF217" s="226"/>
    </row>
    <row r="218" spans="1:32" ht="11.25" customHeight="1">
      <c r="A218" s="22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row>
    <row r="219" spans="1:32" ht="11.25" customHeight="1">
      <c r="A219" s="22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c r="AB219" s="226"/>
      <c r="AC219" s="226"/>
      <c r="AD219" s="226"/>
      <c r="AE219" s="226"/>
      <c r="AF219" s="226"/>
    </row>
    <row r="220" spans="1:32" ht="11.25" customHeight="1">
      <c r="A220" s="22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row>
    <row r="221" spans="1:32" ht="15.75" customHeight="1"/>
    <row r="222" spans="1:32" ht="15.75" customHeight="1"/>
    <row r="223" spans="1:32" ht="15.75" customHeight="1"/>
    <row r="224" spans="1:32"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C6:AD6"/>
    <mergeCell ref="A2:AB2"/>
    <mergeCell ref="A3:AB3"/>
    <mergeCell ref="A4:AB4"/>
    <mergeCell ref="C6:D6"/>
    <mergeCell ref="E6:F6"/>
    <mergeCell ref="G6:H6"/>
    <mergeCell ref="S6:T6"/>
    <mergeCell ref="U6:V6"/>
    <mergeCell ref="W6:X6"/>
    <mergeCell ref="Y6:Z6"/>
    <mergeCell ref="AA6:AB6"/>
    <mergeCell ref="I6:J6"/>
    <mergeCell ref="K6:L6"/>
    <mergeCell ref="M6:N6"/>
    <mergeCell ref="O6:P6"/>
    <mergeCell ref="Q6:R6"/>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tabSelected="1" workbookViewId="0">
      <pane ySplit="6" topLeftCell="A7" activePane="bottomLeft" state="frozen"/>
      <selection pane="bottomLeft" activeCell="A4" sqref="A4:A6"/>
    </sheetView>
  </sheetViews>
  <sheetFormatPr defaultColWidth="14.44140625" defaultRowHeight="15" customHeight="1"/>
  <cols>
    <col min="1" max="1" width="3.109375" customWidth="1"/>
    <col min="2" max="2" width="25.5546875" customWidth="1"/>
    <col min="3" max="18" width="5.5546875" customWidth="1"/>
    <col min="19" max="19" width="6" customWidth="1"/>
    <col min="20" max="26" width="8" customWidth="1"/>
  </cols>
  <sheetData>
    <row r="1" spans="1:26" ht="14.25" customHeight="1">
      <c r="A1" s="560" t="s">
        <v>71</v>
      </c>
      <c r="B1" s="561"/>
      <c r="C1" s="561"/>
      <c r="D1" s="561"/>
      <c r="E1" s="561"/>
      <c r="F1" s="561"/>
      <c r="G1" s="561"/>
      <c r="H1" s="561"/>
      <c r="I1" s="561"/>
      <c r="J1" s="561"/>
      <c r="K1" s="561"/>
      <c r="L1" s="561"/>
      <c r="M1" s="561"/>
      <c r="N1" s="561"/>
      <c r="O1" s="561"/>
      <c r="P1" s="561"/>
      <c r="Q1" s="561"/>
      <c r="R1" s="561"/>
      <c r="S1" s="561"/>
      <c r="T1" s="1"/>
      <c r="U1" s="1"/>
      <c r="V1" s="1"/>
      <c r="W1" s="1"/>
      <c r="X1" s="1"/>
      <c r="Y1" s="1"/>
      <c r="Z1" s="1"/>
    </row>
    <row r="2" spans="1:26" ht="14.25" customHeight="1">
      <c r="A2" s="560" t="s">
        <v>165</v>
      </c>
      <c r="B2" s="561"/>
      <c r="C2" s="561"/>
      <c r="D2" s="561"/>
      <c r="E2" s="561"/>
      <c r="F2" s="561"/>
      <c r="G2" s="561"/>
      <c r="H2" s="561"/>
      <c r="I2" s="561"/>
      <c r="J2" s="561"/>
      <c r="K2" s="561"/>
      <c r="L2" s="561"/>
      <c r="M2" s="561"/>
      <c r="N2" s="561"/>
      <c r="O2" s="561"/>
      <c r="P2" s="561"/>
      <c r="Q2" s="561"/>
      <c r="R2" s="561"/>
      <c r="S2" s="561"/>
      <c r="T2" s="1"/>
      <c r="U2" s="1"/>
      <c r="V2" s="1"/>
      <c r="W2" s="1"/>
      <c r="X2" s="1"/>
      <c r="Y2" s="1"/>
      <c r="Z2" s="1"/>
    </row>
    <row r="3" spans="1:26" ht="12" customHeight="1">
      <c r="A3" s="1"/>
      <c r="B3" s="1"/>
      <c r="C3" s="1"/>
      <c r="D3" s="1"/>
      <c r="E3" s="1"/>
      <c r="F3" s="1"/>
      <c r="G3" s="1"/>
      <c r="H3" s="1"/>
      <c r="I3" s="1"/>
      <c r="J3" s="1"/>
      <c r="K3" s="1"/>
      <c r="L3" s="1"/>
      <c r="M3" s="1"/>
      <c r="N3" s="1"/>
      <c r="O3" s="1"/>
      <c r="P3" s="1"/>
      <c r="Q3" s="1"/>
      <c r="R3" s="1"/>
      <c r="S3" s="1"/>
      <c r="T3" s="1"/>
      <c r="U3" s="1"/>
      <c r="V3" s="1"/>
      <c r="W3" s="1"/>
      <c r="X3" s="1"/>
      <c r="Y3" s="1"/>
      <c r="Z3" s="1"/>
    </row>
    <row r="4" spans="1:26" ht="12" customHeight="1">
      <c r="A4" s="564"/>
      <c r="B4" s="42" t="s">
        <v>166</v>
      </c>
      <c r="C4" s="43" t="s">
        <v>167</v>
      </c>
      <c r="D4" s="44" t="s">
        <v>168</v>
      </c>
      <c r="E4" s="44" t="s">
        <v>169</v>
      </c>
      <c r="F4" s="44" t="s">
        <v>170</v>
      </c>
      <c r="G4" s="44" t="s">
        <v>171</v>
      </c>
      <c r="H4" s="44" t="s">
        <v>172</v>
      </c>
      <c r="I4" s="44" t="s">
        <v>173</v>
      </c>
      <c r="J4" s="44" t="s">
        <v>174</v>
      </c>
      <c r="K4" s="44" t="s">
        <v>175</v>
      </c>
      <c r="L4" s="44" t="s">
        <v>176</v>
      </c>
      <c r="M4" s="44" t="s">
        <v>177</v>
      </c>
      <c r="N4" s="44" t="s">
        <v>178</v>
      </c>
      <c r="O4" s="44" t="s">
        <v>179</v>
      </c>
      <c r="P4" s="44" t="s">
        <v>180</v>
      </c>
      <c r="Q4" s="44" t="s">
        <v>181</v>
      </c>
      <c r="R4" s="44" t="s">
        <v>182</v>
      </c>
      <c r="S4" s="42" t="s">
        <v>183</v>
      </c>
      <c r="T4" s="1"/>
      <c r="U4" s="1"/>
      <c r="V4" s="1"/>
      <c r="W4" s="1"/>
      <c r="X4" s="1"/>
      <c r="Y4" s="1"/>
      <c r="Z4" s="1"/>
    </row>
    <row r="5" spans="1:26" ht="12" customHeight="1">
      <c r="A5" s="561"/>
      <c r="B5" s="45"/>
      <c r="C5" s="46" t="s">
        <v>184</v>
      </c>
      <c r="D5" s="47" t="s">
        <v>184</v>
      </c>
      <c r="E5" s="47" t="s">
        <v>184</v>
      </c>
      <c r="F5" s="47" t="s">
        <v>184</v>
      </c>
      <c r="G5" s="47" t="s">
        <v>184</v>
      </c>
      <c r="H5" s="47" t="s">
        <v>184</v>
      </c>
      <c r="I5" s="47" t="s">
        <v>184</v>
      </c>
      <c r="J5" s="47" t="s">
        <v>184</v>
      </c>
      <c r="K5" s="47" t="s">
        <v>184</v>
      </c>
      <c r="L5" s="47" t="s">
        <v>184</v>
      </c>
      <c r="M5" s="47" t="s">
        <v>184</v>
      </c>
      <c r="N5" s="47" t="s">
        <v>184</v>
      </c>
      <c r="O5" s="47" t="s">
        <v>184</v>
      </c>
      <c r="P5" s="47" t="s">
        <v>184</v>
      </c>
      <c r="Q5" s="47" t="s">
        <v>184</v>
      </c>
      <c r="R5" s="47" t="s">
        <v>184</v>
      </c>
      <c r="S5" s="45"/>
      <c r="T5" s="1"/>
      <c r="U5" s="1"/>
      <c r="V5" s="1"/>
      <c r="W5" s="1"/>
      <c r="X5" s="1"/>
      <c r="Y5" s="1"/>
      <c r="Z5" s="1"/>
    </row>
    <row r="6" spans="1:26" ht="12" customHeight="1">
      <c r="A6" s="561"/>
      <c r="B6" s="48"/>
      <c r="C6" s="49" t="s">
        <v>168</v>
      </c>
      <c r="D6" s="50" t="s">
        <v>169</v>
      </c>
      <c r="E6" s="50" t="s">
        <v>170</v>
      </c>
      <c r="F6" s="50" t="s">
        <v>171</v>
      </c>
      <c r="G6" s="50" t="s">
        <v>172</v>
      </c>
      <c r="H6" s="50" t="s">
        <v>173</v>
      </c>
      <c r="I6" s="50" t="s">
        <v>174</v>
      </c>
      <c r="J6" s="50" t="s">
        <v>175</v>
      </c>
      <c r="K6" s="50" t="s">
        <v>176</v>
      </c>
      <c r="L6" s="50" t="s">
        <v>177</v>
      </c>
      <c r="M6" s="50" t="s">
        <v>178</v>
      </c>
      <c r="N6" s="50" t="s">
        <v>179</v>
      </c>
      <c r="O6" s="50" t="s">
        <v>180</v>
      </c>
      <c r="P6" s="50" t="s">
        <v>181</v>
      </c>
      <c r="Q6" s="50" t="s">
        <v>182</v>
      </c>
      <c r="R6" s="50" t="s">
        <v>185</v>
      </c>
      <c r="S6" s="48"/>
      <c r="T6" s="1"/>
      <c r="U6" s="1"/>
      <c r="V6" s="1"/>
      <c r="W6" s="1"/>
      <c r="X6" s="1"/>
      <c r="Y6" s="1"/>
      <c r="Z6" s="1"/>
    </row>
    <row r="7" spans="1:26" ht="12" customHeight="1">
      <c r="A7" s="565" t="s">
        <v>186</v>
      </c>
      <c r="B7" s="9" t="s">
        <v>187</v>
      </c>
      <c r="C7" s="51">
        <f>SUM('By Entrance Entering'!C7,'By Entrance Entering'!C35,'By Entrance Entering'!C63,'By Entrance Entering'!C91,'By Entrance Entering'!C119,'By Entrance Entering'!C147,'By Entrance Entering'!C175,'By Entrance Entering'!C203,'By Entrance Entering'!C231,'By Entrance Entering'!C259,'By Entrance Entering'!C287,'By Entrance Entering'!C315,'By Entrance Entering'!C343,'By Entrance Entering'!C371,'By Entrance Entering'!C399)</f>
        <v>133</v>
      </c>
      <c r="D7" s="1">
        <f>SUM('By Entrance Entering'!D7,'By Entrance Entering'!D35,'By Entrance Entering'!D63,'By Entrance Entering'!D91,'By Entrance Entering'!D119,'By Entrance Entering'!D147,'By Entrance Entering'!D175,'By Entrance Entering'!D203,'By Entrance Entering'!D231,'By Entrance Entering'!D259,'By Entrance Entering'!D287,'By Entrance Entering'!D315,'By Entrance Entering'!D343,'By Entrance Entering'!D371,'By Entrance Entering'!D399)</f>
        <v>242</v>
      </c>
      <c r="E7" s="52">
        <f>SUM('By Entrance Entering'!E7,'By Entrance Entering'!E35,'By Entrance Entering'!E63,'By Entrance Entering'!E91,'By Entrance Entering'!E119,'By Entrance Entering'!E147,'By Entrance Entering'!E175,'By Entrance Entering'!E203,'By Entrance Entering'!E231,'By Entrance Entering'!E259,'By Entrance Entering'!E287,'By Entrance Entering'!E315,'By Entrance Entering'!E343,'By Entrance Entering'!E371,'By Entrance Entering'!E399)</f>
        <v>361</v>
      </c>
      <c r="F7" s="52">
        <f>SUM('By Entrance Entering'!F7,'By Entrance Entering'!F35,'By Entrance Entering'!F63,'By Entrance Entering'!F91,'By Entrance Entering'!F119,'By Entrance Entering'!F147,'By Entrance Entering'!F175,'By Entrance Entering'!F203,'By Entrance Entering'!F231,'By Entrance Entering'!F259,'By Entrance Entering'!F287,'By Entrance Entering'!F315,'By Entrance Entering'!F343,'By Entrance Entering'!F371,'By Entrance Entering'!F399)</f>
        <v>385</v>
      </c>
      <c r="G7" s="1">
        <f>SUM('By Entrance Entering'!G7,'By Entrance Entering'!G35,'By Entrance Entering'!G63,'By Entrance Entering'!G91,'By Entrance Entering'!G119,'By Entrance Entering'!G147,'By Entrance Entering'!G175,'By Entrance Entering'!G203,'By Entrance Entering'!G231,'By Entrance Entering'!G259,'By Entrance Entering'!G287,'By Entrance Entering'!G315,'By Entrance Entering'!G343,'By Entrance Entering'!G371,'By Entrance Entering'!G399)</f>
        <v>314</v>
      </c>
      <c r="H7" s="1">
        <f>SUM('By Entrance Entering'!H7,'By Entrance Entering'!H35,'By Entrance Entering'!H63,'By Entrance Entering'!H91,'By Entrance Entering'!H119,'By Entrance Entering'!H147,'By Entrance Entering'!H175,'By Entrance Entering'!H203,'By Entrance Entering'!H231,'By Entrance Entering'!H259,'By Entrance Entering'!H287,'By Entrance Entering'!H315,'By Entrance Entering'!H343,'By Entrance Entering'!H371,'By Entrance Entering'!H399)</f>
        <v>323</v>
      </c>
      <c r="I7" s="1">
        <f>SUM('By Entrance Entering'!I7,'By Entrance Entering'!I35,'By Entrance Entering'!I63,'By Entrance Entering'!I91,'By Entrance Entering'!I119,'By Entrance Entering'!I147,'By Entrance Entering'!I175,'By Entrance Entering'!I203,'By Entrance Entering'!I231,'By Entrance Entering'!I259,'By Entrance Entering'!I287,'By Entrance Entering'!I315,'By Entrance Entering'!I343,'By Entrance Entering'!I371,'By Entrance Entering'!I399)</f>
        <v>377</v>
      </c>
      <c r="J7" s="1">
        <f>SUM('By Entrance Entering'!J7,'By Entrance Entering'!J35,'By Entrance Entering'!J63,'By Entrance Entering'!J91,'By Entrance Entering'!J119,'By Entrance Entering'!J147,'By Entrance Entering'!J175,'By Entrance Entering'!J203,'By Entrance Entering'!J231,'By Entrance Entering'!J259,'By Entrance Entering'!J287,'By Entrance Entering'!J315,'By Entrance Entering'!J343,'By Entrance Entering'!J371,'By Entrance Entering'!J399)</f>
        <v>313</v>
      </c>
      <c r="K7" s="1">
        <f>SUM('By Entrance Entering'!K7,'By Entrance Entering'!K35,'By Entrance Entering'!K63,'By Entrance Entering'!K91,'By Entrance Entering'!K119,'By Entrance Entering'!K147,'By Entrance Entering'!K175,'By Entrance Entering'!K203,'By Entrance Entering'!K231,'By Entrance Entering'!K259,'By Entrance Entering'!K287,'By Entrance Entering'!K315,'By Entrance Entering'!K343,'By Entrance Entering'!K371,'By Entrance Entering'!K399)</f>
        <v>287</v>
      </c>
      <c r="L7" s="1">
        <f>SUM('By Entrance Entering'!L7,'By Entrance Entering'!L35,'By Entrance Entering'!L63,'By Entrance Entering'!L91,'By Entrance Entering'!L119,'By Entrance Entering'!L147,'By Entrance Entering'!L175,'By Entrance Entering'!L203,'By Entrance Entering'!L231,'By Entrance Entering'!L259,'By Entrance Entering'!L287,'By Entrance Entering'!L315,'By Entrance Entering'!L343,'By Entrance Entering'!L371,'By Entrance Entering'!L399)</f>
        <v>196</v>
      </c>
      <c r="M7" s="1">
        <f>SUM('By Entrance Entering'!M7,'By Entrance Entering'!M35,'By Entrance Entering'!M63,'By Entrance Entering'!M91,'By Entrance Entering'!M119,'By Entrance Entering'!M147,'By Entrance Entering'!M175,'By Entrance Entering'!M203,'By Entrance Entering'!M231,'By Entrance Entering'!M259,'By Entrance Entering'!M287,'By Entrance Entering'!M315,'By Entrance Entering'!M343,'By Entrance Entering'!M371,'By Entrance Entering'!M399)</f>
        <v>167</v>
      </c>
      <c r="N7" s="1">
        <f>SUM('By Entrance Entering'!N7,'By Entrance Entering'!N35,'By Entrance Entering'!N63,'By Entrance Entering'!N91,'By Entrance Entering'!N119,'By Entrance Entering'!N147,'By Entrance Entering'!N175,'By Entrance Entering'!N203,'By Entrance Entering'!N231,'By Entrance Entering'!N259,'By Entrance Entering'!N287,'By Entrance Entering'!N315,'By Entrance Entering'!N343,'By Entrance Entering'!N371,'By Entrance Entering'!N399)</f>
        <v>138</v>
      </c>
      <c r="O7" s="1">
        <f>SUM('By Entrance Entering'!O7,'By Entrance Entering'!O35,'By Entrance Entering'!O63,'By Entrance Entering'!O91,'By Entrance Entering'!O119,'By Entrance Entering'!O147,'By Entrance Entering'!O175,'By Entrance Entering'!O203,'By Entrance Entering'!O231,'By Entrance Entering'!O259,'By Entrance Entering'!O287,'By Entrance Entering'!O315,'By Entrance Entering'!O343,'By Entrance Entering'!O371,'By Entrance Entering'!O399)</f>
        <v>132</v>
      </c>
      <c r="P7" s="1">
        <f>SUM('By Entrance Entering'!P7,'By Entrance Entering'!P35,'By Entrance Entering'!P63,'By Entrance Entering'!P91,'By Entrance Entering'!P119,'By Entrance Entering'!P147,'By Entrance Entering'!P175,'By Entrance Entering'!P203,'By Entrance Entering'!P231,'By Entrance Entering'!P259,'By Entrance Entering'!P287,'By Entrance Entering'!P315,'By Entrance Entering'!P343,'By Entrance Entering'!P371,'By Entrance Entering'!P399)</f>
        <v>67</v>
      </c>
      <c r="Q7" s="1">
        <f>SUM('By Entrance Entering'!Q7,'By Entrance Entering'!Q35,'By Entrance Entering'!Q63,'By Entrance Entering'!Q91,'By Entrance Entering'!Q119,'By Entrance Entering'!Q147,'By Entrance Entering'!Q175,'By Entrance Entering'!Q203,'By Entrance Entering'!Q231,'By Entrance Entering'!Q259,'By Entrance Entering'!Q287,'By Entrance Entering'!Q315,'By Entrance Entering'!Q343,'By Entrance Entering'!Q371,'By Entrance Entering'!Q399)</f>
        <v>31</v>
      </c>
      <c r="R7" s="1">
        <f>SUM('By Entrance Entering'!R7,'By Entrance Entering'!R35,'By Entrance Entering'!R63,'By Entrance Entering'!R91,'By Entrance Entering'!R119,'By Entrance Entering'!R147,'By Entrance Entering'!R175,'By Entrance Entering'!R203,'By Entrance Entering'!R231,'By Entrance Entering'!R259,'By Entrance Entering'!R287,'By Entrance Entering'!R315,'By Entrance Entering'!R343,'By Entrance Entering'!R371,'By Entrance Entering'!R399)</f>
        <v>3</v>
      </c>
      <c r="S7" s="28">
        <f t="shared" ref="S7:S16" si="0">SUM(C7:R7)</f>
        <v>3469</v>
      </c>
      <c r="T7" s="1"/>
      <c r="U7" s="1"/>
      <c r="V7" s="1"/>
      <c r="W7" s="1"/>
      <c r="X7" s="1"/>
      <c r="Y7" s="1"/>
      <c r="Z7" s="1"/>
    </row>
    <row r="8" spans="1:26" ht="12" customHeight="1">
      <c r="A8" s="566"/>
      <c r="B8" s="53" t="s">
        <v>188</v>
      </c>
      <c r="C8" s="54">
        <f>SUM('By Entrance Entering'!C8,'By Entrance Entering'!C36,'By Entrance Entering'!C64,'By Entrance Entering'!C92,'By Entrance Entering'!C120,'By Entrance Entering'!C148,'By Entrance Entering'!C176,'By Entrance Entering'!C204,'By Entrance Entering'!C232,'By Entrance Entering'!C260,'By Entrance Entering'!C288,'By Entrance Entering'!C316,'By Entrance Entering'!C344,'By Entrance Entering'!C372,'By Entrance Entering'!C400)</f>
        <v>29</v>
      </c>
      <c r="D8" s="55">
        <f>SUM('By Entrance Entering'!D8,'By Entrance Entering'!D36,'By Entrance Entering'!D64,'By Entrance Entering'!D92,'By Entrance Entering'!D120,'By Entrance Entering'!D148,'By Entrance Entering'!D176,'By Entrance Entering'!D204,'By Entrance Entering'!D232,'By Entrance Entering'!D260,'By Entrance Entering'!D288,'By Entrance Entering'!D316,'By Entrance Entering'!D344,'By Entrance Entering'!D372,'By Entrance Entering'!D400)</f>
        <v>87</v>
      </c>
      <c r="E8" s="55">
        <f>SUM('By Entrance Entering'!E8,'By Entrance Entering'!E36,'By Entrance Entering'!E64,'By Entrance Entering'!E92,'By Entrance Entering'!E120,'By Entrance Entering'!E148,'By Entrance Entering'!E176,'By Entrance Entering'!E204,'By Entrance Entering'!E232,'By Entrance Entering'!E260,'By Entrance Entering'!E288,'By Entrance Entering'!E316,'By Entrance Entering'!E344,'By Entrance Entering'!E372,'By Entrance Entering'!E400)</f>
        <v>166</v>
      </c>
      <c r="F8" s="55">
        <f>SUM('By Entrance Entering'!F8,'By Entrance Entering'!F36,'By Entrance Entering'!F64,'By Entrance Entering'!F92,'By Entrance Entering'!F120,'By Entrance Entering'!F148,'By Entrance Entering'!F176,'By Entrance Entering'!F204,'By Entrance Entering'!F232,'By Entrance Entering'!F260,'By Entrance Entering'!F288,'By Entrance Entering'!F316,'By Entrance Entering'!F344,'By Entrance Entering'!F372,'By Entrance Entering'!F400)</f>
        <v>163</v>
      </c>
      <c r="G8" s="55">
        <f>SUM('By Entrance Entering'!G8,'By Entrance Entering'!G36,'By Entrance Entering'!G64,'By Entrance Entering'!G92,'By Entrance Entering'!G120,'By Entrance Entering'!G148,'By Entrance Entering'!G176,'By Entrance Entering'!G204,'By Entrance Entering'!G232,'By Entrance Entering'!G260,'By Entrance Entering'!G288,'By Entrance Entering'!G316,'By Entrance Entering'!G344,'By Entrance Entering'!G372,'By Entrance Entering'!G400)</f>
        <v>105</v>
      </c>
      <c r="H8" s="55">
        <f>SUM('By Entrance Entering'!H8,'By Entrance Entering'!H36,'By Entrance Entering'!H64,'By Entrance Entering'!H92,'By Entrance Entering'!H120,'By Entrance Entering'!H148,'By Entrance Entering'!H176,'By Entrance Entering'!H204,'By Entrance Entering'!H232,'By Entrance Entering'!H260,'By Entrance Entering'!H288,'By Entrance Entering'!H316,'By Entrance Entering'!H344,'By Entrance Entering'!H372,'By Entrance Entering'!H400)</f>
        <v>64</v>
      </c>
      <c r="I8" s="55">
        <f>SUM('By Entrance Entering'!I8,'By Entrance Entering'!I36,'By Entrance Entering'!I64,'By Entrance Entering'!I92,'By Entrance Entering'!I120,'By Entrance Entering'!I148,'By Entrance Entering'!I176,'By Entrance Entering'!I204,'By Entrance Entering'!I232,'By Entrance Entering'!I260,'By Entrance Entering'!I288,'By Entrance Entering'!I316,'By Entrance Entering'!I344,'By Entrance Entering'!I372,'By Entrance Entering'!I400)</f>
        <v>73</v>
      </c>
      <c r="J8" s="55">
        <f>SUM('By Entrance Entering'!J8,'By Entrance Entering'!J36,'By Entrance Entering'!J64,'By Entrance Entering'!J92,'By Entrance Entering'!J120,'By Entrance Entering'!J148,'By Entrance Entering'!J176,'By Entrance Entering'!J204,'By Entrance Entering'!J232,'By Entrance Entering'!J260,'By Entrance Entering'!J288,'By Entrance Entering'!J316,'By Entrance Entering'!J344,'By Entrance Entering'!J372,'By Entrance Entering'!J400)</f>
        <v>51</v>
      </c>
      <c r="K8" s="55">
        <f>SUM('By Entrance Entering'!K8,'By Entrance Entering'!K36,'By Entrance Entering'!K64,'By Entrance Entering'!K92,'By Entrance Entering'!K120,'By Entrance Entering'!K148,'By Entrance Entering'!K176,'By Entrance Entering'!K204,'By Entrance Entering'!K232,'By Entrance Entering'!K260,'By Entrance Entering'!K288,'By Entrance Entering'!K316,'By Entrance Entering'!K344,'By Entrance Entering'!K372,'By Entrance Entering'!K400)</f>
        <v>43</v>
      </c>
      <c r="L8" s="55">
        <f>SUM('By Entrance Entering'!L8,'By Entrance Entering'!L36,'By Entrance Entering'!L64,'By Entrance Entering'!L92,'By Entrance Entering'!L120,'By Entrance Entering'!L148,'By Entrance Entering'!L176,'By Entrance Entering'!L204,'By Entrance Entering'!L232,'By Entrance Entering'!L260,'By Entrance Entering'!L288,'By Entrance Entering'!L316,'By Entrance Entering'!L344,'By Entrance Entering'!L372,'By Entrance Entering'!L400)</f>
        <v>25</v>
      </c>
      <c r="M8" s="55">
        <f>SUM('By Entrance Entering'!M8,'By Entrance Entering'!M36,'By Entrance Entering'!M64,'By Entrance Entering'!M92,'By Entrance Entering'!M120,'By Entrance Entering'!M148,'By Entrance Entering'!M176,'By Entrance Entering'!M204,'By Entrance Entering'!M232,'By Entrance Entering'!M260,'By Entrance Entering'!M288,'By Entrance Entering'!M316,'By Entrance Entering'!M344,'By Entrance Entering'!M372,'By Entrance Entering'!M400)</f>
        <v>41</v>
      </c>
      <c r="N8" s="55">
        <f>SUM('By Entrance Entering'!N8,'By Entrance Entering'!N36,'By Entrance Entering'!N64,'By Entrance Entering'!N92,'By Entrance Entering'!N120,'By Entrance Entering'!N148,'By Entrance Entering'!N176,'By Entrance Entering'!N204,'By Entrance Entering'!N232,'By Entrance Entering'!N260,'By Entrance Entering'!N288,'By Entrance Entering'!N316,'By Entrance Entering'!N344,'By Entrance Entering'!N372,'By Entrance Entering'!N400)</f>
        <v>26</v>
      </c>
      <c r="O8" s="55">
        <f>SUM('By Entrance Entering'!O8,'By Entrance Entering'!O36,'By Entrance Entering'!O64,'By Entrance Entering'!O92,'By Entrance Entering'!O120,'By Entrance Entering'!O148,'By Entrance Entering'!O176,'By Entrance Entering'!O204,'By Entrance Entering'!O232,'By Entrance Entering'!O260,'By Entrance Entering'!O288,'By Entrance Entering'!O316,'By Entrance Entering'!O344,'By Entrance Entering'!O372,'By Entrance Entering'!O400)</f>
        <v>10</v>
      </c>
      <c r="P8" s="55">
        <f>SUM('By Entrance Entering'!P8,'By Entrance Entering'!P36,'By Entrance Entering'!P64,'By Entrance Entering'!P92,'By Entrance Entering'!P120,'By Entrance Entering'!P148,'By Entrance Entering'!P176,'By Entrance Entering'!P204,'By Entrance Entering'!P232,'By Entrance Entering'!P260,'By Entrance Entering'!P288,'By Entrance Entering'!P316,'By Entrance Entering'!P344,'By Entrance Entering'!P372,'By Entrance Entering'!P400)</f>
        <v>11</v>
      </c>
      <c r="Q8" s="55">
        <f>SUM('By Entrance Entering'!Q8,'By Entrance Entering'!Q36,'By Entrance Entering'!Q64,'By Entrance Entering'!Q92,'By Entrance Entering'!Q120,'By Entrance Entering'!Q148,'By Entrance Entering'!Q176,'By Entrance Entering'!Q204,'By Entrance Entering'!Q232,'By Entrance Entering'!Q260,'By Entrance Entering'!Q288,'By Entrance Entering'!Q316,'By Entrance Entering'!Q344,'By Entrance Entering'!Q372,'By Entrance Entering'!Q400)</f>
        <v>3</v>
      </c>
      <c r="R8" s="55">
        <f>SUM('By Entrance Entering'!R8,'By Entrance Entering'!R36,'By Entrance Entering'!R64,'By Entrance Entering'!R92,'By Entrance Entering'!R120,'By Entrance Entering'!R148,'By Entrance Entering'!R176,'By Entrance Entering'!R204,'By Entrance Entering'!R232,'By Entrance Entering'!R260,'By Entrance Entering'!R288,'By Entrance Entering'!R316,'By Entrance Entering'!R344,'By Entrance Entering'!R372,'By Entrance Entering'!R400)</f>
        <v>0</v>
      </c>
      <c r="S8" s="30">
        <f t="shared" si="0"/>
        <v>897</v>
      </c>
      <c r="T8" s="1"/>
      <c r="U8" s="1"/>
      <c r="V8" s="1"/>
      <c r="W8" s="1"/>
      <c r="X8" s="1"/>
      <c r="Y8" s="1"/>
      <c r="Z8" s="1"/>
    </row>
    <row r="9" spans="1:26" ht="12" customHeight="1">
      <c r="A9" s="566"/>
      <c r="B9" s="53" t="s">
        <v>189</v>
      </c>
      <c r="C9" s="54">
        <f>SUM('By Entrance Entering'!C9,'By Entrance Entering'!C37,'By Entrance Entering'!C65,'By Entrance Entering'!C93,'By Entrance Entering'!C121,'By Entrance Entering'!C149,'By Entrance Entering'!C177,'By Entrance Entering'!C205,'By Entrance Entering'!C233,'By Entrance Entering'!C261,'By Entrance Entering'!C289,'By Entrance Entering'!C317,'By Entrance Entering'!C345,'By Entrance Entering'!C373,'By Entrance Entering'!C401)</f>
        <v>29</v>
      </c>
      <c r="D9" s="55">
        <f>SUM('By Entrance Entering'!D9,'By Entrance Entering'!D37,'By Entrance Entering'!D65,'By Entrance Entering'!D93,'By Entrance Entering'!D121,'By Entrance Entering'!D149,'By Entrance Entering'!D177,'By Entrance Entering'!D205,'By Entrance Entering'!D233,'By Entrance Entering'!D261,'By Entrance Entering'!D289,'By Entrance Entering'!D317,'By Entrance Entering'!D345,'By Entrance Entering'!D373,'By Entrance Entering'!D401)</f>
        <v>89</v>
      </c>
      <c r="E9" s="55">
        <f>SUM('By Entrance Entering'!E9,'By Entrance Entering'!E37,'By Entrance Entering'!E65,'By Entrance Entering'!E93,'By Entrance Entering'!E121,'By Entrance Entering'!E149,'By Entrance Entering'!E177,'By Entrance Entering'!E205,'By Entrance Entering'!E233,'By Entrance Entering'!E261,'By Entrance Entering'!E289,'By Entrance Entering'!E317,'By Entrance Entering'!E345,'By Entrance Entering'!E373,'By Entrance Entering'!E401)</f>
        <v>166</v>
      </c>
      <c r="F9" s="55">
        <f>SUM('By Entrance Entering'!F9,'By Entrance Entering'!F37,'By Entrance Entering'!F65,'By Entrance Entering'!F93,'By Entrance Entering'!F121,'By Entrance Entering'!F149,'By Entrance Entering'!F177,'By Entrance Entering'!F205,'By Entrance Entering'!F233,'By Entrance Entering'!F261,'By Entrance Entering'!F289,'By Entrance Entering'!F317,'By Entrance Entering'!F345,'By Entrance Entering'!F373,'By Entrance Entering'!F401)</f>
        <v>163</v>
      </c>
      <c r="G9" s="55">
        <f>SUM('By Entrance Entering'!G9,'By Entrance Entering'!G37,'By Entrance Entering'!G65,'By Entrance Entering'!G93,'By Entrance Entering'!G121,'By Entrance Entering'!G149,'By Entrance Entering'!G177,'By Entrance Entering'!G205,'By Entrance Entering'!G233,'By Entrance Entering'!G261,'By Entrance Entering'!G289,'By Entrance Entering'!G317,'By Entrance Entering'!G345,'By Entrance Entering'!G373,'By Entrance Entering'!G401)</f>
        <v>105</v>
      </c>
      <c r="H9" s="55">
        <f>SUM('By Entrance Entering'!H9,'By Entrance Entering'!H37,'By Entrance Entering'!H65,'By Entrance Entering'!H93,'By Entrance Entering'!H121,'By Entrance Entering'!H149,'By Entrance Entering'!H177,'By Entrance Entering'!H205,'By Entrance Entering'!H233,'By Entrance Entering'!H261,'By Entrance Entering'!H289,'By Entrance Entering'!H317,'By Entrance Entering'!H345,'By Entrance Entering'!H373,'By Entrance Entering'!H401)</f>
        <v>64</v>
      </c>
      <c r="I9" s="55">
        <f>SUM('By Entrance Entering'!I9,'By Entrance Entering'!I37,'By Entrance Entering'!I65,'By Entrance Entering'!I93,'By Entrance Entering'!I121,'By Entrance Entering'!I149,'By Entrance Entering'!I177,'By Entrance Entering'!I205,'By Entrance Entering'!I233,'By Entrance Entering'!I261,'By Entrance Entering'!I289,'By Entrance Entering'!I317,'By Entrance Entering'!I345,'By Entrance Entering'!I373,'By Entrance Entering'!I401)</f>
        <v>73</v>
      </c>
      <c r="J9" s="55">
        <f>SUM('By Entrance Entering'!J9,'By Entrance Entering'!J37,'By Entrance Entering'!J65,'By Entrance Entering'!J93,'By Entrance Entering'!J121,'By Entrance Entering'!J149,'By Entrance Entering'!J177,'By Entrance Entering'!J205,'By Entrance Entering'!J233,'By Entrance Entering'!J261,'By Entrance Entering'!J289,'By Entrance Entering'!J317,'By Entrance Entering'!J345,'By Entrance Entering'!J373,'By Entrance Entering'!J401)</f>
        <v>51</v>
      </c>
      <c r="K9" s="55">
        <f>SUM('By Entrance Entering'!K9,'By Entrance Entering'!K37,'By Entrance Entering'!K65,'By Entrance Entering'!K93,'By Entrance Entering'!K121,'By Entrance Entering'!K149,'By Entrance Entering'!K177,'By Entrance Entering'!K205,'By Entrance Entering'!K233,'By Entrance Entering'!K261,'By Entrance Entering'!K289,'By Entrance Entering'!K317,'By Entrance Entering'!K345,'By Entrance Entering'!K373,'By Entrance Entering'!K401)</f>
        <v>45</v>
      </c>
      <c r="L9" s="55">
        <f>SUM('By Entrance Entering'!L9,'By Entrance Entering'!L37,'By Entrance Entering'!L65,'By Entrance Entering'!L93,'By Entrance Entering'!L121,'By Entrance Entering'!L149,'By Entrance Entering'!L177,'By Entrance Entering'!L205,'By Entrance Entering'!L233,'By Entrance Entering'!L261,'By Entrance Entering'!L289,'By Entrance Entering'!L317,'By Entrance Entering'!L345,'By Entrance Entering'!L373,'By Entrance Entering'!L401)</f>
        <v>25</v>
      </c>
      <c r="M9" s="55">
        <f>SUM('By Entrance Entering'!M9,'By Entrance Entering'!M37,'By Entrance Entering'!M65,'By Entrance Entering'!M93,'By Entrance Entering'!M121,'By Entrance Entering'!M149,'By Entrance Entering'!M177,'By Entrance Entering'!M205,'By Entrance Entering'!M233,'By Entrance Entering'!M261,'By Entrance Entering'!M289,'By Entrance Entering'!M317,'By Entrance Entering'!M345,'By Entrance Entering'!M373,'By Entrance Entering'!M401)</f>
        <v>42</v>
      </c>
      <c r="N9" s="55">
        <f>SUM('By Entrance Entering'!N9,'By Entrance Entering'!N37,'By Entrance Entering'!N65,'By Entrance Entering'!N93,'By Entrance Entering'!N121,'By Entrance Entering'!N149,'By Entrance Entering'!N177,'By Entrance Entering'!N205,'By Entrance Entering'!N233,'By Entrance Entering'!N261,'By Entrance Entering'!N289,'By Entrance Entering'!N317,'By Entrance Entering'!N345,'By Entrance Entering'!N373,'By Entrance Entering'!N401)</f>
        <v>26</v>
      </c>
      <c r="O9" s="55">
        <f>SUM('By Entrance Entering'!O9,'By Entrance Entering'!O37,'By Entrance Entering'!O65,'By Entrance Entering'!O93,'By Entrance Entering'!O121,'By Entrance Entering'!O149,'By Entrance Entering'!O177,'By Entrance Entering'!O205,'By Entrance Entering'!O233,'By Entrance Entering'!O261,'By Entrance Entering'!O289,'By Entrance Entering'!O317,'By Entrance Entering'!O345,'By Entrance Entering'!O373,'By Entrance Entering'!O401)</f>
        <v>10</v>
      </c>
      <c r="P9" s="55">
        <f>SUM('By Entrance Entering'!P9,'By Entrance Entering'!P37,'By Entrance Entering'!P65,'By Entrance Entering'!P93,'By Entrance Entering'!P121,'By Entrance Entering'!P149,'By Entrance Entering'!P177,'By Entrance Entering'!P205,'By Entrance Entering'!P233,'By Entrance Entering'!P261,'By Entrance Entering'!P289,'By Entrance Entering'!P317,'By Entrance Entering'!P345,'By Entrance Entering'!P373,'By Entrance Entering'!P401)</f>
        <v>11</v>
      </c>
      <c r="Q9" s="55">
        <f>SUM('By Entrance Entering'!Q9,'By Entrance Entering'!Q37,'By Entrance Entering'!Q65,'By Entrance Entering'!Q93,'By Entrance Entering'!Q121,'By Entrance Entering'!Q149,'By Entrance Entering'!Q177,'By Entrance Entering'!Q205,'By Entrance Entering'!Q233,'By Entrance Entering'!Q261,'By Entrance Entering'!Q289,'By Entrance Entering'!Q317,'By Entrance Entering'!Q345,'By Entrance Entering'!Q373,'By Entrance Entering'!Q401)</f>
        <v>3</v>
      </c>
      <c r="R9" s="55">
        <f>SUM('By Entrance Entering'!R9,'By Entrance Entering'!R37,'By Entrance Entering'!R65,'By Entrance Entering'!R93,'By Entrance Entering'!R121,'By Entrance Entering'!R149,'By Entrance Entering'!R177,'By Entrance Entering'!R205,'By Entrance Entering'!R233,'By Entrance Entering'!R261,'By Entrance Entering'!R289,'By Entrance Entering'!R317,'By Entrance Entering'!R345,'By Entrance Entering'!R373,'By Entrance Entering'!R401)</f>
        <v>0</v>
      </c>
      <c r="S9" s="30">
        <f t="shared" si="0"/>
        <v>902</v>
      </c>
      <c r="T9" s="1"/>
      <c r="U9" s="1"/>
      <c r="V9" s="1"/>
      <c r="W9" s="1"/>
      <c r="X9" s="1"/>
      <c r="Y9" s="1"/>
      <c r="Z9" s="1"/>
    </row>
    <row r="10" spans="1:26" ht="12" customHeight="1">
      <c r="A10" s="566"/>
      <c r="B10" s="9" t="s">
        <v>190</v>
      </c>
      <c r="C10" s="51">
        <f>SUM('By Entrance Entering'!C10,'By Entrance Entering'!C38,'By Entrance Entering'!C66,'By Entrance Entering'!C94,'By Entrance Entering'!C122,'By Entrance Entering'!C150,'By Entrance Entering'!C178,'By Entrance Entering'!C206,'By Entrance Entering'!C234,'By Entrance Entering'!C262,'By Entrance Entering'!C290,'By Entrance Entering'!C318,'By Entrance Entering'!C346,'By Entrance Entering'!C374,'By Entrance Entering'!C402)</f>
        <v>4</v>
      </c>
      <c r="D10" s="1">
        <f>SUM('By Entrance Entering'!D10,'By Entrance Entering'!D38,'By Entrance Entering'!D66,'By Entrance Entering'!D94,'By Entrance Entering'!D122,'By Entrance Entering'!D150,'By Entrance Entering'!D178,'By Entrance Entering'!D206,'By Entrance Entering'!D234,'By Entrance Entering'!D262,'By Entrance Entering'!D290,'By Entrance Entering'!D318,'By Entrance Entering'!D346,'By Entrance Entering'!D374,'By Entrance Entering'!D402)</f>
        <v>15</v>
      </c>
      <c r="E10" s="1">
        <f>SUM('By Entrance Entering'!E10,'By Entrance Entering'!E38,'By Entrance Entering'!E66,'By Entrance Entering'!E94,'By Entrance Entering'!E122,'By Entrance Entering'!E150,'By Entrance Entering'!E178,'By Entrance Entering'!E206,'By Entrance Entering'!E234,'By Entrance Entering'!E262,'By Entrance Entering'!E290,'By Entrance Entering'!E318,'By Entrance Entering'!E346,'By Entrance Entering'!E374,'By Entrance Entering'!E402)</f>
        <v>22</v>
      </c>
      <c r="F10" s="1">
        <f>SUM('By Entrance Entering'!F10,'By Entrance Entering'!F38,'By Entrance Entering'!F66,'By Entrance Entering'!F94,'By Entrance Entering'!F122,'By Entrance Entering'!F150,'By Entrance Entering'!F178,'By Entrance Entering'!F206,'By Entrance Entering'!F234,'By Entrance Entering'!F262,'By Entrance Entering'!F290,'By Entrance Entering'!F318,'By Entrance Entering'!F346,'By Entrance Entering'!F374,'By Entrance Entering'!F402)</f>
        <v>21</v>
      </c>
      <c r="G10" s="1">
        <f>SUM('By Entrance Entering'!G10,'By Entrance Entering'!G38,'By Entrance Entering'!G66,'By Entrance Entering'!G94,'By Entrance Entering'!G122,'By Entrance Entering'!G150,'By Entrance Entering'!G178,'By Entrance Entering'!G206,'By Entrance Entering'!G234,'By Entrance Entering'!G262,'By Entrance Entering'!G290,'By Entrance Entering'!G318,'By Entrance Entering'!G346,'By Entrance Entering'!G374,'By Entrance Entering'!G402)</f>
        <v>29</v>
      </c>
      <c r="H10" s="1">
        <f>SUM('By Entrance Entering'!H10,'By Entrance Entering'!H38,'By Entrance Entering'!H66,'By Entrance Entering'!H94,'By Entrance Entering'!H122,'By Entrance Entering'!H150,'By Entrance Entering'!H178,'By Entrance Entering'!H206,'By Entrance Entering'!H234,'By Entrance Entering'!H262,'By Entrance Entering'!H290,'By Entrance Entering'!H318,'By Entrance Entering'!H346,'By Entrance Entering'!H374,'By Entrance Entering'!H402)</f>
        <v>14</v>
      </c>
      <c r="I10" s="1">
        <f>SUM('By Entrance Entering'!I10,'By Entrance Entering'!I38,'By Entrance Entering'!I66,'By Entrance Entering'!I94,'By Entrance Entering'!I122,'By Entrance Entering'!I150,'By Entrance Entering'!I178,'By Entrance Entering'!I206,'By Entrance Entering'!I234,'By Entrance Entering'!I262,'By Entrance Entering'!I290,'By Entrance Entering'!I318,'By Entrance Entering'!I346,'By Entrance Entering'!I374,'By Entrance Entering'!I402)</f>
        <v>22</v>
      </c>
      <c r="J10" s="1">
        <f>SUM('By Entrance Entering'!J10,'By Entrance Entering'!J38,'By Entrance Entering'!J66,'By Entrance Entering'!J94,'By Entrance Entering'!J122,'By Entrance Entering'!J150,'By Entrance Entering'!J178,'By Entrance Entering'!J206,'By Entrance Entering'!J234,'By Entrance Entering'!J262,'By Entrance Entering'!J290,'By Entrance Entering'!J318,'By Entrance Entering'!J346,'By Entrance Entering'!J374,'By Entrance Entering'!J402)</f>
        <v>20</v>
      </c>
      <c r="K10" s="1">
        <f>SUM('By Entrance Entering'!K10,'By Entrance Entering'!K38,'By Entrance Entering'!K66,'By Entrance Entering'!K94,'By Entrance Entering'!K122,'By Entrance Entering'!K150,'By Entrance Entering'!K178,'By Entrance Entering'!K206,'By Entrance Entering'!K234,'By Entrance Entering'!K262,'By Entrance Entering'!K290,'By Entrance Entering'!K318,'By Entrance Entering'!K346,'By Entrance Entering'!K374,'By Entrance Entering'!K402)</f>
        <v>8</v>
      </c>
      <c r="L10" s="1">
        <f>SUM('By Entrance Entering'!L10,'By Entrance Entering'!L38,'By Entrance Entering'!L66,'By Entrance Entering'!L94,'By Entrance Entering'!L122,'By Entrance Entering'!L150,'By Entrance Entering'!L178,'By Entrance Entering'!L206,'By Entrance Entering'!L234,'By Entrance Entering'!L262,'By Entrance Entering'!L290,'By Entrance Entering'!L318,'By Entrance Entering'!L346,'By Entrance Entering'!L374,'By Entrance Entering'!L402)</f>
        <v>5</v>
      </c>
      <c r="M10" s="1">
        <f>SUM('By Entrance Entering'!M10,'By Entrance Entering'!M38,'By Entrance Entering'!M66,'By Entrance Entering'!M94,'By Entrance Entering'!M122,'By Entrance Entering'!M150,'By Entrance Entering'!M178,'By Entrance Entering'!M206,'By Entrance Entering'!M234,'By Entrance Entering'!M262,'By Entrance Entering'!M290,'By Entrance Entering'!M318,'By Entrance Entering'!M346,'By Entrance Entering'!M374,'By Entrance Entering'!M402)</f>
        <v>7</v>
      </c>
      <c r="N10" s="1">
        <f>SUM('By Entrance Entering'!N10,'By Entrance Entering'!N38,'By Entrance Entering'!N66,'By Entrance Entering'!N94,'By Entrance Entering'!N122,'By Entrance Entering'!N150,'By Entrance Entering'!N178,'By Entrance Entering'!N206,'By Entrance Entering'!N234,'By Entrance Entering'!N262,'By Entrance Entering'!N290,'By Entrance Entering'!N318,'By Entrance Entering'!N346,'By Entrance Entering'!N374,'By Entrance Entering'!N402)</f>
        <v>10</v>
      </c>
      <c r="O10" s="1">
        <f>SUM('By Entrance Entering'!O10,'By Entrance Entering'!O38,'By Entrance Entering'!O66,'By Entrance Entering'!O94,'By Entrance Entering'!O122,'By Entrance Entering'!O150,'By Entrance Entering'!O178,'By Entrance Entering'!O206,'By Entrance Entering'!O234,'By Entrance Entering'!O262,'By Entrance Entering'!O290,'By Entrance Entering'!O318,'By Entrance Entering'!O346,'By Entrance Entering'!O374,'By Entrance Entering'!O402)</f>
        <v>4</v>
      </c>
      <c r="P10" s="1">
        <f>SUM('By Entrance Entering'!P10,'By Entrance Entering'!P38,'By Entrance Entering'!P66,'By Entrance Entering'!P94,'By Entrance Entering'!P122,'By Entrance Entering'!P150,'By Entrance Entering'!P178,'By Entrance Entering'!P206,'By Entrance Entering'!P234,'By Entrance Entering'!P262,'By Entrance Entering'!P290,'By Entrance Entering'!P318,'By Entrance Entering'!P346,'By Entrance Entering'!P374,'By Entrance Entering'!P402)</f>
        <v>3</v>
      </c>
      <c r="Q10" s="1">
        <f>SUM('By Entrance Entering'!Q10,'By Entrance Entering'!Q38,'By Entrance Entering'!Q66,'By Entrance Entering'!Q94,'By Entrance Entering'!Q122,'By Entrance Entering'!Q150,'By Entrance Entering'!Q178,'By Entrance Entering'!Q206,'By Entrance Entering'!Q234,'By Entrance Entering'!Q262,'By Entrance Entering'!Q290,'By Entrance Entering'!Q318,'By Entrance Entering'!Q346,'By Entrance Entering'!Q374,'By Entrance Entering'!Q402)</f>
        <v>4</v>
      </c>
      <c r="R10" s="1">
        <f>SUM('By Entrance Entering'!R10,'By Entrance Entering'!R38,'By Entrance Entering'!R66,'By Entrance Entering'!R94,'By Entrance Entering'!R122,'By Entrance Entering'!R150,'By Entrance Entering'!R178,'By Entrance Entering'!R206,'By Entrance Entering'!R234,'By Entrance Entering'!R262,'By Entrance Entering'!R290,'By Entrance Entering'!R318,'By Entrance Entering'!R346,'By Entrance Entering'!R374,'By Entrance Entering'!R402)</f>
        <v>0</v>
      </c>
      <c r="S10" s="28">
        <f t="shared" si="0"/>
        <v>188</v>
      </c>
      <c r="T10" s="1"/>
      <c r="U10" s="1"/>
      <c r="V10" s="1"/>
      <c r="W10" s="1"/>
      <c r="X10" s="1"/>
      <c r="Y10" s="1"/>
      <c r="Z10" s="1"/>
    </row>
    <row r="11" spans="1:26" ht="12" customHeight="1">
      <c r="A11" s="566"/>
      <c r="B11" s="9" t="s">
        <v>191</v>
      </c>
      <c r="C11" s="51">
        <f>SUM('By Entrance Entering'!C11,'By Entrance Entering'!C39,'By Entrance Entering'!C67,'By Entrance Entering'!C95,'By Entrance Entering'!C123,'By Entrance Entering'!C151,'By Entrance Entering'!C179,'By Entrance Entering'!C207,'By Entrance Entering'!C235,'By Entrance Entering'!C263,'By Entrance Entering'!C291,'By Entrance Entering'!C319,'By Entrance Entering'!C347,'By Entrance Entering'!C375,'By Entrance Entering'!C403)</f>
        <v>4</v>
      </c>
      <c r="D11" s="1">
        <f>SUM('By Entrance Entering'!D11,'By Entrance Entering'!D39,'By Entrance Entering'!D67,'By Entrance Entering'!D95,'By Entrance Entering'!D123,'By Entrance Entering'!D151,'By Entrance Entering'!D179,'By Entrance Entering'!D207,'By Entrance Entering'!D235,'By Entrance Entering'!D263,'By Entrance Entering'!D291,'By Entrance Entering'!D319,'By Entrance Entering'!D347,'By Entrance Entering'!D375,'By Entrance Entering'!D403)</f>
        <v>15</v>
      </c>
      <c r="E11" s="1">
        <f>SUM('By Entrance Entering'!E11,'By Entrance Entering'!E39,'By Entrance Entering'!E67,'By Entrance Entering'!E95,'By Entrance Entering'!E123,'By Entrance Entering'!E151,'By Entrance Entering'!E179,'By Entrance Entering'!E207,'By Entrance Entering'!E235,'By Entrance Entering'!E263,'By Entrance Entering'!E291,'By Entrance Entering'!E319,'By Entrance Entering'!E347,'By Entrance Entering'!E375,'By Entrance Entering'!E403)</f>
        <v>22</v>
      </c>
      <c r="F11" s="1">
        <f>SUM('By Entrance Entering'!F11,'By Entrance Entering'!F39,'By Entrance Entering'!F67,'By Entrance Entering'!F95,'By Entrance Entering'!F123,'By Entrance Entering'!F151,'By Entrance Entering'!F179,'By Entrance Entering'!F207,'By Entrance Entering'!F235,'By Entrance Entering'!F263,'By Entrance Entering'!F291,'By Entrance Entering'!F319,'By Entrance Entering'!F347,'By Entrance Entering'!F375,'By Entrance Entering'!F403)</f>
        <v>22</v>
      </c>
      <c r="G11" s="1">
        <f>SUM('By Entrance Entering'!G11,'By Entrance Entering'!G39,'By Entrance Entering'!G67,'By Entrance Entering'!G95,'By Entrance Entering'!G123,'By Entrance Entering'!G151,'By Entrance Entering'!G179,'By Entrance Entering'!G207,'By Entrance Entering'!G235,'By Entrance Entering'!G263,'By Entrance Entering'!G291,'By Entrance Entering'!G319,'By Entrance Entering'!G347,'By Entrance Entering'!G375,'By Entrance Entering'!G403)</f>
        <v>29</v>
      </c>
      <c r="H11" s="1">
        <f>SUM('By Entrance Entering'!H11,'By Entrance Entering'!H39,'By Entrance Entering'!H67,'By Entrance Entering'!H95,'By Entrance Entering'!H123,'By Entrance Entering'!H151,'By Entrance Entering'!H179,'By Entrance Entering'!H207,'By Entrance Entering'!H235,'By Entrance Entering'!H263,'By Entrance Entering'!H291,'By Entrance Entering'!H319,'By Entrance Entering'!H347,'By Entrance Entering'!H375,'By Entrance Entering'!H403)</f>
        <v>15</v>
      </c>
      <c r="I11" s="1">
        <f>SUM('By Entrance Entering'!I11,'By Entrance Entering'!I39,'By Entrance Entering'!I67,'By Entrance Entering'!I95,'By Entrance Entering'!I123,'By Entrance Entering'!I151,'By Entrance Entering'!I179,'By Entrance Entering'!I207,'By Entrance Entering'!I235,'By Entrance Entering'!I263,'By Entrance Entering'!I291,'By Entrance Entering'!I319,'By Entrance Entering'!I347,'By Entrance Entering'!I375,'By Entrance Entering'!I403)</f>
        <v>22</v>
      </c>
      <c r="J11" s="1">
        <f>SUM('By Entrance Entering'!J11,'By Entrance Entering'!J39,'By Entrance Entering'!J67,'By Entrance Entering'!J95,'By Entrance Entering'!J123,'By Entrance Entering'!J151,'By Entrance Entering'!J179,'By Entrance Entering'!J207,'By Entrance Entering'!J235,'By Entrance Entering'!J263,'By Entrance Entering'!J291,'By Entrance Entering'!J319,'By Entrance Entering'!J347,'By Entrance Entering'!J375,'By Entrance Entering'!J403)</f>
        <v>21</v>
      </c>
      <c r="K11" s="1">
        <f>SUM('By Entrance Entering'!K11,'By Entrance Entering'!K39,'By Entrance Entering'!K67,'By Entrance Entering'!K95,'By Entrance Entering'!K123,'By Entrance Entering'!K151,'By Entrance Entering'!K179,'By Entrance Entering'!K207,'By Entrance Entering'!K235,'By Entrance Entering'!K263,'By Entrance Entering'!K291,'By Entrance Entering'!K319,'By Entrance Entering'!K347,'By Entrance Entering'!K375,'By Entrance Entering'!K403)</f>
        <v>8</v>
      </c>
      <c r="L11" s="1">
        <f>SUM('By Entrance Entering'!L11,'By Entrance Entering'!L39,'By Entrance Entering'!L67,'By Entrance Entering'!L95,'By Entrance Entering'!L123,'By Entrance Entering'!L151,'By Entrance Entering'!L179,'By Entrance Entering'!L207,'By Entrance Entering'!L235,'By Entrance Entering'!L263,'By Entrance Entering'!L291,'By Entrance Entering'!L319,'By Entrance Entering'!L347,'By Entrance Entering'!L375,'By Entrance Entering'!L403)</f>
        <v>5</v>
      </c>
      <c r="M11" s="1">
        <f>SUM('By Entrance Entering'!M11,'By Entrance Entering'!M39,'By Entrance Entering'!M67,'By Entrance Entering'!M95,'By Entrance Entering'!M123,'By Entrance Entering'!M151,'By Entrance Entering'!M179,'By Entrance Entering'!M207,'By Entrance Entering'!M235,'By Entrance Entering'!M263,'By Entrance Entering'!M291,'By Entrance Entering'!M319,'By Entrance Entering'!M347,'By Entrance Entering'!M375,'By Entrance Entering'!M403)</f>
        <v>8</v>
      </c>
      <c r="N11" s="1">
        <f>SUM('By Entrance Entering'!N11,'By Entrance Entering'!N39,'By Entrance Entering'!N67,'By Entrance Entering'!N95,'By Entrance Entering'!N123,'By Entrance Entering'!N151,'By Entrance Entering'!N179,'By Entrance Entering'!N207,'By Entrance Entering'!N235,'By Entrance Entering'!N263,'By Entrance Entering'!N291,'By Entrance Entering'!N319,'By Entrance Entering'!N347,'By Entrance Entering'!N375,'By Entrance Entering'!N403)</f>
        <v>10</v>
      </c>
      <c r="O11" s="1">
        <f>SUM('By Entrance Entering'!O11,'By Entrance Entering'!O39,'By Entrance Entering'!O67,'By Entrance Entering'!O95,'By Entrance Entering'!O123,'By Entrance Entering'!O151,'By Entrance Entering'!O179,'By Entrance Entering'!O207,'By Entrance Entering'!O235,'By Entrance Entering'!O263,'By Entrance Entering'!O291,'By Entrance Entering'!O319,'By Entrance Entering'!O347,'By Entrance Entering'!O375,'By Entrance Entering'!O403)</f>
        <v>4</v>
      </c>
      <c r="P11" s="1">
        <f>SUM('By Entrance Entering'!P11,'By Entrance Entering'!P39,'By Entrance Entering'!P67,'By Entrance Entering'!P95,'By Entrance Entering'!P123,'By Entrance Entering'!P151,'By Entrance Entering'!P179,'By Entrance Entering'!P207,'By Entrance Entering'!P235,'By Entrance Entering'!P263,'By Entrance Entering'!P291,'By Entrance Entering'!P319,'By Entrance Entering'!P347,'By Entrance Entering'!P375,'By Entrance Entering'!P403)</f>
        <v>3</v>
      </c>
      <c r="Q11" s="1">
        <f>SUM('By Entrance Entering'!Q11,'By Entrance Entering'!Q39,'By Entrance Entering'!Q67,'By Entrance Entering'!Q95,'By Entrance Entering'!Q123,'By Entrance Entering'!Q151,'By Entrance Entering'!Q179,'By Entrance Entering'!Q207,'By Entrance Entering'!Q235,'By Entrance Entering'!Q263,'By Entrance Entering'!Q291,'By Entrance Entering'!Q319,'By Entrance Entering'!Q347,'By Entrance Entering'!Q375,'By Entrance Entering'!Q403)</f>
        <v>4</v>
      </c>
      <c r="R11" s="1">
        <f>SUM('By Entrance Entering'!R11,'By Entrance Entering'!R39,'By Entrance Entering'!R67,'By Entrance Entering'!R95,'By Entrance Entering'!R123,'By Entrance Entering'!R151,'By Entrance Entering'!R179,'By Entrance Entering'!R207,'By Entrance Entering'!R235,'By Entrance Entering'!R263,'By Entrance Entering'!R291,'By Entrance Entering'!R319,'By Entrance Entering'!R347,'By Entrance Entering'!R375,'By Entrance Entering'!R403)</f>
        <v>0</v>
      </c>
      <c r="S11" s="28">
        <f t="shared" si="0"/>
        <v>192</v>
      </c>
      <c r="T11" s="1"/>
      <c r="U11" s="1"/>
      <c r="V11" s="1"/>
      <c r="W11" s="1"/>
      <c r="X11" s="1"/>
      <c r="Y11" s="1"/>
      <c r="Z11" s="1"/>
    </row>
    <row r="12" spans="1:26" ht="12" customHeight="1">
      <c r="A12" s="566"/>
      <c r="B12" s="53" t="s">
        <v>7</v>
      </c>
      <c r="C12" s="54">
        <f>SUM('By Entrance Entering'!C12,'By Entrance Entering'!C40,'By Entrance Entering'!C68,'By Entrance Entering'!C96,'By Entrance Entering'!C124,'By Entrance Entering'!C152,'By Entrance Entering'!C180,'By Entrance Entering'!C208,'By Entrance Entering'!C236,'By Entrance Entering'!C264,'By Entrance Entering'!C292,'By Entrance Entering'!C320,'By Entrance Entering'!C348,'By Entrance Entering'!C376,'By Entrance Entering'!C404)</f>
        <v>1399</v>
      </c>
      <c r="D12" s="55">
        <f>SUM('By Entrance Entering'!D12,'By Entrance Entering'!D40,'By Entrance Entering'!D68,'By Entrance Entering'!D96,'By Entrance Entering'!D124,'By Entrance Entering'!D152,'By Entrance Entering'!D180,'By Entrance Entering'!D208,'By Entrance Entering'!D236,'By Entrance Entering'!D264,'By Entrance Entering'!D292,'By Entrance Entering'!D320,'By Entrance Entering'!D348,'By Entrance Entering'!D376,'By Entrance Entering'!D404)</f>
        <v>2249</v>
      </c>
      <c r="E12" s="55">
        <f>SUM('By Entrance Entering'!E12,'By Entrance Entering'!E40,'By Entrance Entering'!E68,'By Entrance Entering'!E96,'By Entrance Entering'!E124,'By Entrance Entering'!E152,'By Entrance Entering'!E180,'By Entrance Entering'!E208,'By Entrance Entering'!E236,'By Entrance Entering'!E264,'By Entrance Entering'!E292,'By Entrance Entering'!E320,'By Entrance Entering'!E348,'By Entrance Entering'!E376,'By Entrance Entering'!E404)</f>
        <v>2637</v>
      </c>
      <c r="F12" s="55">
        <f>SUM('By Entrance Entering'!F12,'By Entrance Entering'!F40,'By Entrance Entering'!F68,'By Entrance Entering'!F96,'By Entrance Entering'!F124,'By Entrance Entering'!F152,'By Entrance Entering'!F180,'By Entrance Entering'!F208,'By Entrance Entering'!F236,'By Entrance Entering'!F264,'By Entrance Entering'!F292,'By Entrance Entering'!F320,'By Entrance Entering'!F348,'By Entrance Entering'!F376,'By Entrance Entering'!F404)</f>
        <v>2043</v>
      </c>
      <c r="G12" s="55">
        <f>SUM('By Entrance Entering'!G12,'By Entrance Entering'!G40,'By Entrance Entering'!G68,'By Entrance Entering'!G96,'By Entrance Entering'!G124,'By Entrance Entering'!G152,'By Entrance Entering'!G180,'By Entrance Entering'!G208,'By Entrance Entering'!G236,'By Entrance Entering'!G264,'By Entrance Entering'!G292,'By Entrance Entering'!G320,'By Entrance Entering'!G348,'By Entrance Entering'!G376,'By Entrance Entering'!G404)</f>
        <v>1512</v>
      </c>
      <c r="H12" s="55">
        <f>SUM('By Entrance Entering'!H12,'By Entrance Entering'!H40,'By Entrance Entering'!H68,'By Entrance Entering'!H96,'By Entrance Entering'!H124,'By Entrance Entering'!H152,'By Entrance Entering'!H180,'By Entrance Entering'!H208,'By Entrance Entering'!H236,'By Entrance Entering'!H264,'By Entrance Entering'!H292,'By Entrance Entering'!H320,'By Entrance Entering'!H348,'By Entrance Entering'!H376,'By Entrance Entering'!H404)</f>
        <v>954</v>
      </c>
      <c r="I12" s="55">
        <f>SUM('By Entrance Entering'!I12,'By Entrance Entering'!I40,'By Entrance Entering'!I68,'By Entrance Entering'!I96,'By Entrance Entering'!I124,'By Entrance Entering'!I152,'By Entrance Entering'!I180,'By Entrance Entering'!I208,'By Entrance Entering'!I236,'By Entrance Entering'!I264,'By Entrance Entering'!I292,'By Entrance Entering'!I320,'By Entrance Entering'!I348,'By Entrance Entering'!I376,'By Entrance Entering'!I404)</f>
        <v>1440</v>
      </c>
      <c r="J12" s="55">
        <f>SUM('By Entrance Entering'!J12,'By Entrance Entering'!J40,'By Entrance Entering'!J68,'By Entrance Entering'!J96,'By Entrance Entering'!J124,'By Entrance Entering'!J152,'By Entrance Entering'!J180,'By Entrance Entering'!J208,'By Entrance Entering'!J236,'By Entrance Entering'!J264,'By Entrance Entering'!J292,'By Entrance Entering'!J320,'By Entrance Entering'!J348,'By Entrance Entering'!J376,'By Entrance Entering'!J404)</f>
        <v>1649</v>
      </c>
      <c r="K12" s="55">
        <f>SUM('By Entrance Entering'!K12,'By Entrance Entering'!K40,'By Entrance Entering'!K68,'By Entrance Entering'!K96,'By Entrance Entering'!K124,'By Entrance Entering'!K152,'By Entrance Entering'!K180,'By Entrance Entering'!K208,'By Entrance Entering'!K236,'By Entrance Entering'!K264,'By Entrance Entering'!K292,'By Entrance Entering'!K320,'By Entrance Entering'!K348,'By Entrance Entering'!K376,'By Entrance Entering'!K404)</f>
        <v>1048</v>
      </c>
      <c r="L12" s="55">
        <f>SUM('By Entrance Entering'!L12,'By Entrance Entering'!L40,'By Entrance Entering'!L68,'By Entrance Entering'!L96,'By Entrance Entering'!L124,'By Entrance Entering'!L152,'By Entrance Entering'!L180,'By Entrance Entering'!L208,'By Entrance Entering'!L236,'By Entrance Entering'!L264,'By Entrance Entering'!L292,'By Entrance Entering'!L320,'By Entrance Entering'!L348,'By Entrance Entering'!L376,'By Entrance Entering'!L404)</f>
        <v>1306</v>
      </c>
      <c r="M12" s="55">
        <f>SUM('By Entrance Entering'!M12,'By Entrance Entering'!M40,'By Entrance Entering'!M68,'By Entrance Entering'!M96,'By Entrance Entering'!M124,'By Entrance Entering'!M152,'By Entrance Entering'!M180,'By Entrance Entering'!M208,'By Entrance Entering'!M236,'By Entrance Entering'!M264,'By Entrance Entering'!M292,'By Entrance Entering'!M320,'By Entrance Entering'!M348,'By Entrance Entering'!M376,'By Entrance Entering'!M404)</f>
        <v>1182</v>
      </c>
      <c r="N12" s="55">
        <f>SUM('By Entrance Entering'!N12,'By Entrance Entering'!N40,'By Entrance Entering'!N68,'By Entrance Entering'!N96,'By Entrance Entering'!N124,'By Entrance Entering'!N152,'By Entrance Entering'!N180,'By Entrance Entering'!N208,'By Entrance Entering'!N236,'By Entrance Entering'!N264,'By Entrance Entering'!N292,'By Entrance Entering'!N320,'By Entrance Entering'!N348,'By Entrance Entering'!N376,'By Entrance Entering'!N404)</f>
        <v>933</v>
      </c>
      <c r="O12" s="55">
        <f>SUM('By Entrance Entering'!O12,'By Entrance Entering'!O40,'By Entrance Entering'!O68,'By Entrance Entering'!O96,'By Entrance Entering'!O124,'By Entrance Entering'!O152,'By Entrance Entering'!O180,'By Entrance Entering'!O208,'By Entrance Entering'!O236,'By Entrance Entering'!O264,'By Entrance Entering'!O292,'By Entrance Entering'!O320,'By Entrance Entering'!O348,'By Entrance Entering'!O376,'By Entrance Entering'!O404)</f>
        <v>1160</v>
      </c>
      <c r="P12" s="55">
        <f>SUM('By Entrance Entering'!P12,'By Entrance Entering'!P40,'By Entrance Entering'!P68,'By Entrance Entering'!P96,'By Entrance Entering'!P124,'By Entrance Entering'!P152,'By Entrance Entering'!P180,'By Entrance Entering'!P208,'By Entrance Entering'!P236,'By Entrance Entering'!P264,'By Entrance Entering'!P292,'By Entrance Entering'!P320,'By Entrance Entering'!P348,'By Entrance Entering'!P376,'By Entrance Entering'!P404)</f>
        <v>769</v>
      </c>
      <c r="Q12" s="55">
        <f>SUM('By Entrance Entering'!Q12,'By Entrance Entering'!Q40,'By Entrance Entering'!Q68,'By Entrance Entering'!Q96,'By Entrance Entering'!Q124,'By Entrance Entering'!Q152,'By Entrance Entering'!Q180,'By Entrance Entering'!Q208,'By Entrance Entering'!Q236,'By Entrance Entering'!Q264,'By Entrance Entering'!Q292,'By Entrance Entering'!Q320,'By Entrance Entering'!Q348,'By Entrance Entering'!Q376,'By Entrance Entering'!Q404)</f>
        <v>478</v>
      </c>
      <c r="R12" s="55">
        <f>SUM('By Entrance Entering'!R12,'By Entrance Entering'!R40,'By Entrance Entering'!R68,'By Entrance Entering'!R96,'By Entrance Entering'!R124,'By Entrance Entering'!R152,'By Entrance Entering'!R180,'By Entrance Entering'!R208,'By Entrance Entering'!R236,'By Entrance Entering'!R264,'By Entrance Entering'!R292,'By Entrance Entering'!R320,'By Entrance Entering'!R348,'By Entrance Entering'!R376,'By Entrance Entering'!R404)</f>
        <v>21</v>
      </c>
      <c r="S12" s="30">
        <f t="shared" si="0"/>
        <v>20780</v>
      </c>
      <c r="T12" s="1"/>
      <c r="U12" s="1"/>
      <c r="V12" s="1"/>
      <c r="W12" s="1"/>
      <c r="X12" s="1"/>
      <c r="Y12" s="1"/>
      <c r="Z12" s="1"/>
    </row>
    <row r="13" spans="1:26" ht="12" customHeight="1">
      <c r="A13" s="566"/>
      <c r="B13" s="53" t="s">
        <v>192</v>
      </c>
      <c r="C13" s="54">
        <f>SUM('By Entrance Entering'!C13,'By Entrance Entering'!C41,'By Entrance Entering'!C69,'By Entrance Entering'!C97,'By Entrance Entering'!C125,'By Entrance Entering'!C153,'By Entrance Entering'!C181,'By Entrance Entering'!C209,'By Entrance Entering'!C237,'By Entrance Entering'!C265,'By Entrance Entering'!C293,'By Entrance Entering'!C321,'By Entrance Entering'!C349,'By Entrance Entering'!C377,'By Entrance Entering'!C405)</f>
        <v>86</v>
      </c>
      <c r="D13" s="55">
        <f>SUM('By Entrance Entering'!D13,'By Entrance Entering'!D41,'By Entrance Entering'!D69,'By Entrance Entering'!D97,'By Entrance Entering'!D125,'By Entrance Entering'!D153,'By Entrance Entering'!D181,'By Entrance Entering'!D209,'By Entrance Entering'!D237,'By Entrance Entering'!D265,'By Entrance Entering'!D293,'By Entrance Entering'!D321,'By Entrance Entering'!D349,'By Entrance Entering'!D377,'By Entrance Entering'!D405)</f>
        <v>300</v>
      </c>
      <c r="E13" s="55">
        <f>SUM('By Entrance Entering'!E13,'By Entrance Entering'!E41,'By Entrance Entering'!E69,'By Entrance Entering'!E97,'By Entrance Entering'!E125,'By Entrance Entering'!E153,'By Entrance Entering'!E181,'By Entrance Entering'!E209,'By Entrance Entering'!E237,'By Entrance Entering'!E265,'By Entrance Entering'!E293,'By Entrance Entering'!E321,'By Entrance Entering'!E349,'By Entrance Entering'!E377,'By Entrance Entering'!E405)</f>
        <v>408</v>
      </c>
      <c r="F13" s="55">
        <f>SUM('By Entrance Entering'!F13,'By Entrance Entering'!F41,'By Entrance Entering'!F69,'By Entrance Entering'!F97,'By Entrance Entering'!F125,'By Entrance Entering'!F153,'By Entrance Entering'!F181,'By Entrance Entering'!F209,'By Entrance Entering'!F237,'By Entrance Entering'!F265,'By Entrance Entering'!F293,'By Entrance Entering'!F321,'By Entrance Entering'!F349,'By Entrance Entering'!F377,'By Entrance Entering'!F405)</f>
        <v>308</v>
      </c>
      <c r="G13" s="55">
        <f>SUM('By Entrance Entering'!G13,'By Entrance Entering'!G41,'By Entrance Entering'!G69,'By Entrance Entering'!G97,'By Entrance Entering'!G125,'By Entrance Entering'!G153,'By Entrance Entering'!G181,'By Entrance Entering'!G209,'By Entrance Entering'!G237,'By Entrance Entering'!G265,'By Entrance Entering'!G293,'By Entrance Entering'!G321,'By Entrance Entering'!G349,'By Entrance Entering'!G377,'By Entrance Entering'!G405)</f>
        <v>299</v>
      </c>
      <c r="H13" s="55">
        <f>SUM('By Entrance Entering'!H13,'By Entrance Entering'!H41,'By Entrance Entering'!H69,'By Entrance Entering'!H97,'By Entrance Entering'!H125,'By Entrance Entering'!H153,'By Entrance Entering'!H181,'By Entrance Entering'!H209,'By Entrance Entering'!H237,'By Entrance Entering'!H265,'By Entrance Entering'!H293,'By Entrance Entering'!H321,'By Entrance Entering'!H349,'By Entrance Entering'!H377,'By Entrance Entering'!H405)</f>
        <v>233</v>
      </c>
      <c r="I13" s="55">
        <f>SUM('By Entrance Entering'!I13,'By Entrance Entering'!I41,'By Entrance Entering'!I69,'By Entrance Entering'!I97,'By Entrance Entering'!I125,'By Entrance Entering'!I153,'By Entrance Entering'!I181,'By Entrance Entering'!I209,'By Entrance Entering'!I237,'By Entrance Entering'!I265,'By Entrance Entering'!I293,'By Entrance Entering'!I321,'By Entrance Entering'!I349,'By Entrance Entering'!I377,'By Entrance Entering'!I405)</f>
        <v>268</v>
      </c>
      <c r="J13" s="55">
        <f>SUM('By Entrance Entering'!J13,'By Entrance Entering'!J41,'By Entrance Entering'!J69,'By Entrance Entering'!J97,'By Entrance Entering'!J125,'By Entrance Entering'!J153,'By Entrance Entering'!J181,'By Entrance Entering'!J209,'By Entrance Entering'!J237,'By Entrance Entering'!J265,'By Entrance Entering'!J293,'By Entrance Entering'!J321,'By Entrance Entering'!J349,'By Entrance Entering'!J377,'By Entrance Entering'!J405)</f>
        <v>218</v>
      </c>
      <c r="K13" s="55">
        <f>SUM('By Entrance Entering'!K13,'By Entrance Entering'!K41,'By Entrance Entering'!K69,'By Entrance Entering'!K97,'By Entrance Entering'!K125,'By Entrance Entering'!K153,'By Entrance Entering'!K181,'By Entrance Entering'!K209,'By Entrance Entering'!K237,'By Entrance Entering'!K265,'By Entrance Entering'!K293,'By Entrance Entering'!K321,'By Entrance Entering'!K349,'By Entrance Entering'!K377,'By Entrance Entering'!K405)</f>
        <v>140</v>
      </c>
      <c r="L13" s="55">
        <f>SUM('By Entrance Entering'!L13,'By Entrance Entering'!L41,'By Entrance Entering'!L69,'By Entrance Entering'!L97,'By Entrance Entering'!L125,'By Entrance Entering'!L153,'By Entrance Entering'!L181,'By Entrance Entering'!L209,'By Entrance Entering'!L237,'By Entrance Entering'!L265,'By Entrance Entering'!L293,'By Entrance Entering'!L321,'By Entrance Entering'!L349,'By Entrance Entering'!L377,'By Entrance Entering'!L405)</f>
        <v>131</v>
      </c>
      <c r="M13" s="55">
        <f>SUM('By Entrance Entering'!M13,'By Entrance Entering'!M41,'By Entrance Entering'!M69,'By Entrance Entering'!M97,'By Entrance Entering'!M125,'By Entrance Entering'!M153,'By Entrance Entering'!M181,'By Entrance Entering'!M209,'By Entrance Entering'!M237,'By Entrance Entering'!M265,'By Entrance Entering'!M293,'By Entrance Entering'!M321,'By Entrance Entering'!M349,'By Entrance Entering'!M377,'By Entrance Entering'!M405)</f>
        <v>134</v>
      </c>
      <c r="N13" s="55">
        <f>SUM('By Entrance Entering'!N13,'By Entrance Entering'!N41,'By Entrance Entering'!N69,'By Entrance Entering'!N97,'By Entrance Entering'!N125,'By Entrance Entering'!N153,'By Entrance Entering'!N181,'By Entrance Entering'!N209,'By Entrance Entering'!N237,'By Entrance Entering'!N265,'By Entrance Entering'!N293,'By Entrance Entering'!N321,'By Entrance Entering'!N349,'By Entrance Entering'!N377,'By Entrance Entering'!N405)</f>
        <v>88</v>
      </c>
      <c r="O13" s="55">
        <f>SUM('By Entrance Entering'!O13,'By Entrance Entering'!O41,'By Entrance Entering'!O69,'By Entrance Entering'!O97,'By Entrance Entering'!O125,'By Entrance Entering'!O153,'By Entrance Entering'!O181,'By Entrance Entering'!O209,'By Entrance Entering'!O237,'By Entrance Entering'!O265,'By Entrance Entering'!O293,'By Entrance Entering'!O321,'By Entrance Entering'!O349,'By Entrance Entering'!O377,'By Entrance Entering'!O405)</f>
        <v>25</v>
      </c>
      <c r="P13" s="55">
        <f>SUM('By Entrance Entering'!P13,'By Entrance Entering'!P41,'By Entrance Entering'!P69,'By Entrance Entering'!P97,'By Entrance Entering'!P125,'By Entrance Entering'!P153,'By Entrance Entering'!P181,'By Entrance Entering'!P209,'By Entrance Entering'!P237,'By Entrance Entering'!P265,'By Entrance Entering'!P293,'By Entrance Entering'!P321,'By Entrance Entering'!P349,'By Entrance Entering'!P377,'By Entrance Entering'!P405)</f>
        <v>38</v>
      </c>
      <c r="Q13" s="55">
        <f>SUM('By Entrance Entering'!Q13,'By Entrance Entering'!Q41,'By Entrance Entering'!Q69,'By Entrance Entering'!Q97,'By Entrance Entering'!Q125,'By Entrance Entering'!Q153,'By Entrance Entering'!Q181,'By Entrance Entering'!Q209,'By Entrance Entering'!Q237,'By Entrance Entering'!Q265,'By Entrance Entering'!Q293,'By Entrance Entering'!Q321,'By Entrance Entering'!Q349,'By Entrance Entering'!Q377,'By Entrance Entering'!Q405)</f>
        <v>29</v>
      </c>
      <c r="R13" s="55">
        <f>SUM('By Entrance Entering'!R13,'By Entrance Entering'!R41,'By Entrance Entering'!R69,'By Entrance Entering'!R97,'By Entrance Entering'!R125,'By Entrance Entering'!R153,'By Entrance Entering'!R181,'By Entrance Entering'!R209,'By Entrance Entering'!R237,'By Entrance Entering'!R265,'By Entrance Entering'!R293,'By Entrance Entering'!R321,'By Entrance Entering'!R349,'By Entrance Entering'!R377,'By Entrance Entering'!R405)</f>
        <v>3</v>
      </c>
      <c r="S13" s="30">
        <f t="shared" si="0"/>
        <v>2708</v>
      </c>
      <c r="T13" s="1"/>
      <c r="U13" s="1"/>
      <c r="V13" s="1"/>
      <c r="W13" s="1"/>
      <c r="X13" s="1"/>
      <c r="Y13" s="1"/>
      <c r="Z13" s="1"/>
    </row>
    <row r="14" spans="1:26" ht="12" customHeight="1">
      <c r="A14" s="566"/>
      <c r="B14" s="53" t="s">
        <v>35</v>
      </c>
      <c r="C14" s="54">
        <f>SUM('By Entrance Entering'!C14,'By Entrance Entering'!C42,'By Entrance Entering'!C70,'By Entrance Entering'!C98,'By Entrance Entering'!C126,'By Entrance Entering'!C154,'By Entrance Entering'!C182,'By Entrance Entering'!C210,'By Entrance Entering'!C238,'By Entrance Entering'!C266,'By Entrance Entering'!C294,'By Entrance Entering'!C322,'By Entrance Entering'!C350,'By Entrance Entering'!C378,'By Entrance Entering'!C406)</f>
        <v>140</v>
      </c>
      <c r="D14" s="55">
        <f>SUM('By Entrance Entering'!D14,'By Entrance Entering'!D42,'By Entrance Entering'!D70,'By Entrance Entering'!D98,'By Entrance Entering'!D126,'By Entrance Entering'!D154,'By Entrance Entering'!D182,'By Entrance Entering'!D210,'By Entrance Entering'!D238,'By Entrance Entering'!D266,'By Entrance Entering'!D294,'By Entrance Entering'!D322,'By Entrance Entering'!D350,'By Entrance Entering'!D378,'By Entrance Entering'!D406)</f>
        <v>505</v>
      </c>
      <c r="E14" s="55">
        <f>SUM('By Entrance Entering'!E14,'By Entrance Entering'!E42,'By Entrance Entering'!E70,'By Entrance Entering'!E98,'By Entrance Entering'!E126,'By Entrance Entering'!E154,'By Entrance Entering'!E182,'By Entrance Entering'!E210,'By Entrance Entering'!E238,'By Entrance Entering'!E266,'By Entrance Entering'!E294,'By Entrance Entering'!E322,'By Entrance Entering'!E350,'By Entrance Entering'!E378,'By Entrance Entering'!E406)</f>
        <v>666</v>
      </c>
      <c r="F14" s="55">
        <f>SUM('By Entrance Entering'!F14,'By Entrance Entering'!F42,'By Entrance Entering'!F70,'By Entrance Entering'!F98,'By Entrance Entering'!F126,'By Entrance Entering'!F154,'By Entrance Entering'!F182,'By Entrance Entering'!F210,'By Entrance Entering'!F238,'By Entrance Entering'!F266,'By Entrance Entering'!F294,'By Entrance Entering'!F322,'By Entrance Entering'!F350,'By Entrance Entering'!F378,'By Entrance Entering'!F406)</f>
        <v>515</v>
      </c>
      <c r="G14" s="55">
        <f>SUM('By Entrance Entering'!G14,'By Entrance Entering'!G42,'By Entrance Entering'!G70,'By Entrance Entering'!G98,'By Entrance Entering'!G126,'By Entrance Entering'!G154,'By Entrance Entering'!G182,'By Entrance Entering'!G210,'By Entrance Entering'!G238,'By Entrance Entering'!G266,'By Entrance Entering'!G294,'By Entrance Entering'!G322,'By Entrance Entering'!G350,'By Entrance Entering'!G378,'By Entrance Entering'!G406)</f>
        <v>471</v>
      </c>
      <c r="H14" s="55">
        <f>SUM('By Entrance Entering'!H14,'By Entrance Entering'!H42,'By Entrance Entering'!H70,'By Entrance Entering'!H98,'By Entrance Entering'!H126,'By Entrance Entering'!H154,'By Entrance Entering'!H182,'By Entrance Entering'!H210,'By Entrance Entering'!H238,'By Entrance Entering'!H266,'By Entrance Entering'!H294,'By Entrance Entering'!H322,'By Entrance Entering'!H350,'By Entrance Entering'!H378,'By Entrance Entering'!H406)</f>
        <v>317</v>
      </c>
      <c r="I14" s="55">
        <f>SUM('By Entrance Entering'!I14,'By Entrance Entering'!I42,'By Entrance Entering'!I70,'By Entrance Entering'!I98,'By Entrance Entering'!I126,'By Entrance Entering'!I154,'By Entrance Entering'!I182,'By Entrance Entering'!I210,'By Entrance Entering'!I238,'By Entrance Entering'!I266,'By Entrance Entering'!I294,'By Entrance Entering'!I322,'By Entrance Entering'!I350,'By Entrance Entering'!I378,'By Entrance Entering'!I406)</f>
        <v>442</v>
      </c>
      <c r="J14" s="55">
        <f>SUM('By Entrance Entering'!J14,'By Entrance Entering'!J42,'By Entrance Entering'!J70,'By Entrance Entering'!J98,'By Entrance Entering'!J126,'By Entrance Entering'!J154,'By Entrance Entering'!J182,'By Entrance Entering'!J210,'By Entrance Entering'!J238,'By Entrance Entering'!J266,'By Entrance Entering'!J294,'By Entrance Entering'!J322,'By Entrance Entering'!J350,'By Entrance Entering'!J378,'By Entrance Entering'!J406)</f>
        <v>314</v>
      </c>
      <c r="K14" s="55">
        <f>SUM('By Entrance Entering'!K14,'By Entrance Entering'!K42,'By Entrance Entering'!K70,'By Entrance Entering'!K98,'By Entrance Entering'!K126,'By Entrance Entering'!K154,'By Entrance Entering'!K182,'By Entrance Entering'!K210,'By Entrance Entering'!K238,'By Entrance Entering'!K266,'By Entrance Entering'!K294,'By Entrance Entering'!K322,'By Entrance Entering'!K350,'By Entrance Entering'!K378,'By Entrance Entering'!K406)</f>
        <v>201</v>
      </c>
      <c r="L14" s="55">
        <f>SUM('By Entrance Entering'!L14,'By Entrance Entering'!L42,'By Entrance Entering'!L70,'By Entrance Entering'!L98,'By Entrance Entering'!L126,'By Entrance Entering'!L154,'By Entrance Entering'!L182,'By Entrance Entering'!L210,'By Entrance Entering'!L238,'By Entrance Entering'!L266,'By Entrance Entering'!L294,'By Entrance Entering'!L322,'By Entrance Entering'!L350,'By Entrance Entering'!L378,'By Entrance Entering'!L406)</f>
        <v>182</v>
      </c>
      <c r="M14" s="55">
        <f>SUM('By Entrance Entering'!M14,'By Entrance Entering'!M42,'By Entrance Entering'!M70,'By Entrance Entering'!M98,'By Entrance Entering'!M126,'By Entrance Entering'!M154,'By Entrance Entering'!M182,'By Entrance Entering'!M210,'By Entrance Entering'!M238,'By Entrance Entering'!M266,'By Entrance Entering'!M294,'By Entrance Entering'!M322,'By Entrance Entering'!M350,'By Entrance Entering'!M378,'By Entrance Entering'!M406)</f>
        <v>217</v>
      </c>
      <c r="N14" s="55">
        <f>SUM('By Entrance Entering'!N14,'By Entrance Entering'!N42,'By Entrance Entering'!N70,'By Entrance Entering'!N98,'By Entrance Entering'!N126,'By Entrance Entering'!N154,'By Entrance Entering'!N182,'By Entrance Entering'!N210,'By Entrance Entering'!N238,'By Entrance Entering'!N266,'By Entrance Entering'!N294,'By Entrance Entering'!N322,'By Entrance Entering'!N350,'By Entrance Entering'!N378,'By Entrance Entering'!N406)</f>
        <v>118</v>
      </c>
      <c r="O14" s="55">
        <f>SUM('By Entrance Entering'!O14,'By Entrance Entering'!O42,'By Entrance Entering'!O70,'By Entrance Entering'!O98,'By Entrance Entering'!O126,'By Entrance Entering'!O154,'By Entrance Entering'!O182,'By Entrance Entering'!O210,'By Entrance Entering'!O238,'By Entrance Entering'!O266,'By Entrance Entering'!O294,'By Entrance Entering'!O322,'By Entrance Entering'!O350,'By Entrance Entering'!O378,'By Entrance Entering'!O406)</f>
        <v>15</v>
      </c>
      <c r="P14" s="55">
        <f>SUM('By Entrance Entering'!P14,'By Entrance Entering'!P42,'By Entrance Entering'!P70,'By Entrance Entering'!P98,'By Entrance Entering'!P126,'By Entrance Entering'!P154,'By Entrance Entering'!P182,'By Entrance Entering'!P210,'By Entrance Entering'!P238,'By Entrance Entering'!P266,'By Entrance Entering'!P294,'By Entrance Entering'!P322,'By Entrance Entering'!P350,'By Entrance Entering'!P378,'By Entrance Entering'!P406)</f>
        <v>40</v>
      </c>
      <c r="Q14" s="55">
        <f>SUM('By Entrance Entering'!Q14,'By Entrance Entering'!Q42,'By Entrance Entering'!Q70,'By Entrance Entering'!Q98,'By Entrance Entering'!Q126,'By Entrance Entering'!Q154,'By Entrance Entering'!Q182,'By Entrance Entering'!Q210,'By Entrance Entering'!Q238,'By Entrance Entering'!Q266,'By Entrance Entering'!Q294,'By Entrance Entering'!Q322,'By Entrance Entering'!Q350,'By Entrance Entering'!Q378,'By Entrance Entering'!Q406)</f>
        <v>27</v>
      </c>
      <c r="R14" s="55">
        <f>SUM('By Entrance Entering'!R14,'By Entrance Entering'!R42,'By Entrance Entering'!R70,'By Entrance Entering'!R98,'By Entrance Entering'!R126,'By Entrance Entering'!R154,'By Entrance Entering'!R182,'By Entrance Entering'!R210,'By Entrance Entering'!R238,'By Entrance Entering'!R266,'By Entrance Entering'!R294,'By Entrance Entering'!R322,'By Entrance Entering'!R350,'By Entrance Entering'!R378,'By Entrance Entering'!R406)</f>
        <v>0</v>
      </c>
      <c r="S14" s="30">
        <f t="shared" si="0"/>
        <v>4170</v>
      </c>
      <c r="T14" s="1"/>
      <c r="U14" s="1"/>
      <c r="V14" s="1"/>
      <c r="W14" s="1"/>
      <c r="X14" s="1"/>
      <c r="Y14" s="1"/>
      <c r="Z14" s="1"/>
    </row>
    <row r="15" spans="1:26" ht="12" customHeight="1">
      <c r="A15" s="566"/>
      <c r="B15" s="53" t="s">
        <v>193</v>
      </c>
      <c r="C15" s="54">
        <f>SUM('By Entrance Entering'!C15,'By Entrance Entering'!C43,'By Entrance Entering'!C71,'By Entrance Entering'!C99,'By Entrance Entering'!C127,'By Entrance Entering'!C155,'By Entrance Entering'!C183,'By Entrance Entering'!C211,'By Entrance Entering'!C239,'By Entrance Entering'!C267,'By Entrance Entering'!C295,'By Entrance Entering'!C323,'By Entrance Entering'!C351,'By Entrance Entering'!C379,'By Entrance Entering'!C407)</f>
        <v>1485</v>
      </c>
      <c r="D15" s="55">
        <f>SUM('By Entrance Entering'!D15,'By Entrance Entering'!D43,'By Entrance Entering'!D71,'By Entrance Entering'!D99,'By Entrance Entering'!D127,'By Entrance Entering'!D155,'By Entrance Entering'!D183,'By Entrance Entering'!D211,'By Entrance Entering'!D239,'By Entrance Entering'!D267,'By Entrance Entering'!D295,'By Entrance Entering'!D323,'By Entrance Entering'!D351,'By Entrance Entering'!D379,'By Entrance Entering'!D407)</f>
        <v>2549</v>
      </c>
      <c r="E15" s="55">
        <f>SUM('By Entrance Entering'!E15,'By Entrance Entering'!E43,'By Entrance Entering'!E71,'By Entrance Entering'!E99,'By Entrance Entering'!E127,'By Entrance Entering'!E155,'By Entrance Entering'!E183,'By Entrance Entering'!E211,'By Entrance Entering'!E239,'By Entrance Entering'!E267,'By Entrance Entering'!E295,'By Entrance Entering'!E323,'By Entrance Entering'!E351,'By Entrance Entering'!E379,'By Entrance Entering'!E407)</f>
        <v>3045</v>
      </c>
      <c r="F15" s="55">
        <f>SUM('By Entrance Entering'!F15,'By Entrance Entering'!F43,'By Entrance Entering'!F71,'By Entrance Entering'!F99,'By Entrance Entering'!F127,'By Entrance Entering'!F155,'By Entrance Entering'!F183,'By Entrance Entering'!F211,'By Entrance Entering'!F239,'By Entrance Entering'!F267,'By Entrance Entering'!F295,'By Entrance Entering'!F323,'By Entrance Entering'!F351,'By Entrance Entering'!F379,'By Entrance Entering'!F407)</f>
        <v>2351</v>
      </c>
      <c r="G15" s="55">
        <f>SUM('By Entrance Entering'!G15,'By Entrance Entering'!G43,'By Entrance Entering'!G71,'By Entrance Entering'!G99,'By Entrance Entering'!G127,'By Entrance Entering'!G155,'By Entrance Entering'!G183,'By Entrance Entering'!G211,'By Entrance Entering'!G239,'By Entrance Entering'!G267,'By Entrance Entering'!G295,'By Entrance Entering'!G323,'By Entrance Entering'!G351,'By Entrance Entering'!G379,'By Entrance Entering'!G407)</f>
        <v>1811</v>
      </c>
      <c r="H15" s="55">
        <f>SUM('By Entrance Entering'!H15,'By Entrance Entering'!H43,'By Entrance Entering'!H71,'By Entrance Entering'!H99,'By Entrance Entering'!H127,'By Entrance Entering'!H155,'By Entrance Entering'!H183,'By Entrance Entering'!H211,'By Entrance Entering'!H239,'By Entrance Entering'!H267,'By Entrance Entering'!H295,'By Entrance Entering'!H323,'By Entrance Entering'!H351,'By Entrance Entering'!H379,'By Entrance Entering'!H407)</f>
        <v>1187</v>
      </c>
      <c r="I15" s="55">
        <f>SUM('By Entrance Entering'!I15,'By Entrance Entering'!I43,'By Entrance Entering'!I71,'By Entrance Entering'!I99,'By Entrance Entering'!I127,'By Entrance Entering'!I155,'By Entrance Entering'!I183,'By Entrance Entering'!I211,'By Entrance Entering'!I239,'By Entrance Entering'!I267,'By Entrance Entering'!I295,'By Entrance Entering'!I323,'By Entrance Entering'!I351,'By Entrance Entering'!I379,'By Entrance Entering'!I407)</f>
        <v>1708</v>
      </c>
      <c r="J15" s="55">
        <f>SUM('By Entrance Entering'!J15,'By Entrance Entering'!J43,'By Entrance Entering'!J71,'By Entrance Entering'!J99,'By Entrance Entering'!J127,'By Entrance Entering'!J155,'By Entrance Entering'!J183,'By Entrance Entering'!J211,'By Entrance Entering'!J239,'By Entrance Entering'!J267,'By Entrance Entering'!J295,'By Entrance Entering'!J323,'By Entrance Entering'!J351,'By Entrance Entering'!J379,'By Entrance Entering'!J407)</f>
        <v>1867</v>
      </c>
      <c r="K15" s="55">
        <f>SUM('By Entrance Entering'!K15,'By Entrance Entering'!K43,'By Entrance Entering'!K71,'By Entrance Entering'!K99,'By Entrance Entering'!K127,'By Entrance Entering'!K155,'By Entrance Entering'!K183,'By Entrance Entering'!K211,'By Entrance Entering'!K239,'By Entrance Entering'!K267,'By Entrance Entering'!K295,'By Entrance Entering'!K323,'By Entrance Entering'!K351,'By Entrance Entering'!K379,'By Entrance Entering'!K407)</f>
        <v>1188</v>
      </c>
      <c r="L15" s="55">
        <f>SUM('By Entrance Entering'!L15,'By Entrance Entering'!L43,'By Entrance Entering'!L71,'By Entrance Entering'!L99,'By Entrance Entering'!L127,'By Entrance Entering'!L155,'By Entrance Entering'!L183,'By Entrance Entering'!L211,'By Entrance Entering'!L239,'By Entrance Entering'!L267,'By Entrance Entering'!L295,'By Entrance Entering'!L323,'By Entrance Entering'!L351,'By Entrance Entering'!L379,'By Entrance Entering'!L407)</f>
        <v>1437</v>
      </c>
      <c r="M15" s="55">
        <f>SUM('By Entrance Entering'!M15,'By Entrance Entering'!M43,'By Entrance Entering'!M71,'By Entrance Entering'!M99,'By Entrance Entering'!M127,'By Entrance Entering'!M155,'By Entrance Entering'!M183,'By Entrance Entering'!M211,'By Entrance Entering'!M239,'By Entrance Entering'!M267,'By Entrance Entering'!M295,'By Entrance Entering'!M323,'By Entrance Entering'!M351,'By Entrance Entering'!M379,'By Entrance Entering'!M407)</f>
        <v>1316</v>
      </c>
      <c r="N15" s="55">
        <f>SUM('By Entrance Entering'!N15,'By Entrance Entering'!N43,'By Entrance Entering'!N71,'By Entrance Entering'!N99,'By Entrance Entering'!N127,'By Entrance Entering'!N155,'By Entrance Entering'!N183,'By Entrance Entering'!N211,'By Entrance Entering'!N239,'By Entrance Entering'!N267,'By Entrance Entering'!N295,'By Entrance Entering'!N323,'By Entrance Entering'!N351,'By Entrance Entering'!N379,'By Entrance Entering'!N407)</f>
        <v>1021</v>
      </c>
      <c r="O15" s="55">
        <f>SUM('By Entrance Entering'!O15,'By Entrance Entering'!O43,'By Entrance Entering'!O71,'By Entrance Entering'!O99,'By Entrance Entering'!O127,'By Entrance Entering'!O155,'By Entrance Entering'!O183,'By Entrance Entering'!O211,'By Entrance Entering'!O239,'By Entrance Entering'!O267,'By Entrance Entering'!O295,'By Entrance Entering'!O323,'By Entrance Entering'!O351,'By Entrance Entering'!O379,'By Entrance Entering'!O407)</f>
        <v>1185</v>
      </c>
      <c r="P15" s="55">
        <f>SUM('By Entrance Entering'!P15,'By Entrance Entering'!P43,'By Entrance Entering'!P71,'By Entrance Entering'!P99,'By Entrance Entering'!P127,'By Entrance Entering'!P155,'By Entrance Entering'!P183,'By Entrance Entering'!P211,'By Entrance Entering'!P239,'By Entrance Entering'!P267,'By Entrance Entering'!P295,'By Entrance Entering'!P323,'By Entrance Entering'!P351,'By Entrance Entering'!P379,'By Entrance Entering'!P407)</f>
        <v>807</v>
      </c>
      <c r="Q15" s="55">
        <f>SUM('By Entrance Entering'!Q15,'By Entrance Entering'!Q43,'By Entrance Entering'!Q71,'By Entrance Entering'!Q99,'By Entrance Entering'!Q127,'By Entrance Entering'!Q155,'By Entrance Entering'!Q183,'By Entrance Entering'!Q211,'By Entrance Entering'!Q239,'By Entrance Entering'!Q267,'By Entrance Entering'!Q295,'By Entrance Entering'!Q323,'By Entrance Entering'!Q351,'By Entrance Entering'!Q379,'By Entrance Entering'!Q407)</f>
        <v>507</v>
      </c>
      <c r="R15" s="55">
        <f>SUM('By Entrance Entering'!R15,'By Entrance Entering'!R43,'By Entrance Entering'!R71,'By Entrance Entering'!R99,'By Entrance Entering'!R127,'By Entrance Entering'!R155,'By Entrance Entering'!R183,'By Entrance Entering'!R211,'By Entrance Entering'!R239,'By Entrance Entering'!R267,'By Entrance Entering'!R295,'By Entrance Entering'!R323,'By Entrance Entering'!R351,'By Entrance Entering'!R379,'By Entrance Entering'!R407)</f>
        <v>24</v>
      </c>
      <c r="S15" s="30">
        <f t="shared" si="0"/>
        <v>23488</v>
      </c>
      <c r="T15" s="1"/>
      <c r="U15" s="1"/>
      <c r="V15" s="1"/>
      <c r="W15" s="1"/>
      <c r="X15" s="1"/>
      <c r="Y15" s="1"/>
      <c r="Z15" s="1"/>
    </row>
    <row r="16" spans="1:26" ht="12" customHeight="1">
      <c r="A16" s="566"/>
      <c r="B16" s="53" t="s">
        <v>194</v>
      </c>
      <c r="C16" s="54">
        <f>SUM('By Entrance Entering'!C16,'By Entrance Entering'!C44,'By Entrance Entering'!C72,'By Entrance Entering'!C100,'By Entrance Entering'!C128,'By Entrance Entering'!C156,'By Entrance Entering'!C184,'By Entrance Entering'!C212,'By Entrance Entering'!C240,'By Entrance Entering'!C268,'By Entrance Entering'!C296,'By Entrance Entering'!C324,'By Entrance Entering'!C352,'By Entrance Entering'!C380,'By Entrance Entering'!C408)</f>
        <v>1539</v>
      </c>
      <c r="D16" s="55">
        <f>SUM('By Entrance Entering'!D16,'By Entrance Entering'!D44,'By Entrance Entering'!D72,'By Entrance Entering'!D100,'By Entrance Entering'!D128,'By Entrance Entering'!D156,'By Entrance Entering'!D184,'By Entrance Entering'!D212,'By Entrance Entering'!D240,'By Entrance Entering'!D268,'By Entrance Entering'!D296,'By Entrance Entering'!D324,'By Entrance Entering'!D352,'By Entrance Entering'!D380,'By Entrance Entering'!D408)</f>
        <v>2754</v>
      </c>
      <c r="E16" s="55">
        <f>SUM('By Entrance Entering'!E16,'By Entrance Entering'!E44,'By Entrance Entering'!E72,'By Entrance Entering'!E100,'By Entrance Entering'!E128,'By Entrance Entering'!E156,'By Entrance Entering'!E184,'By Entrance Entering'!E212,'By Entrance Entering'!E240,'By Entrance Entering'!E268,'By Entrance Entering'!E296,'By Entrance Entering'!E324,'By Entrance Entering'!E352,'By Entrance Entering'!E380,'By Entrance Entering'!E408)</f>
        <v>3303</v>
      </c>
      <c r="F16" s="55">
        <f>SUM('By Entrance Entering'!F16,'By Entrance Entering'!F44,'By Entrance Entering'!F72,'By Entrance Entering'!F100,'By Entrance Entering'!F128,'By Entrance Entering'!F156,'By Entrance Entering'!F184,'By Entrance Entering'!F212,'By Entrance Entering'!F240,'By Entrance Entering'!F268,'By Entrance Entering'!F296,'By Entrance Entering'!F324,'By Entrance Entering'!F352,'By Entrance Entering'!F380,'By Entrance Entering'!F408)</f>
        <v>2558</v>
      </c>
      <c r="G16" s="55">
        <f>SUM('By Entrance Entering'!G16,'By Entrance Entering'!G44,'By Entrance Entering'!G72,'By Entrance Entering'!G100,'By Entrance Entering'!G128,'By Entrance Entering'!G156,'By Entrance Entering'!G184,'By Entrance Entering'!G212,'By Entrance Entering'!G240,'By Entrance Entering'!G268,'By Entrance Entering'!G296,'By Entrance Entering'!G324,'By Entrance Entering'!G352,'By Entrance Entering'!G380,'By Entrance Entering'!G408)</f>
        <v>1983</v>
      </c>
      <c r="H16" s="55">
        <f>SUM('By Entrance Entering'!H16,'By Entrance Entering'!H44,'By Entrance Entering'!H72,'By Entrance Entering'!H100,'By Entrance Entering'!H128,'By Entrance Entering'!H156,'By Entrance Entering'!H184,'By Entrance Entering'!H212,'By Entrance Entering'!H240,'By Entrance Entering'!H268,'By Entrance Entering'!H296,'By Entrance Entering'!H324,'By Entrance Entering'!H352,'By Entrance Entering'!H380,'By Entrance Entering'!H408)</f>
        <v>1271</v>
      </c>
      <c r="I16" s="55">
        <f>SUM('By Entrance Entering'!I16,'By Entrance Entering'!I44,'By Entrance Entering'!I72,'By Entrance Entering'!I100,'By Entrance Entering'!I128,'By Entrance Entering'!I156,'By Entrance Entering'!I184,'By Entrance Entering'!I212,'By Entrance Entering'!I240,'By Entrance Entering'!I268,'By Entrance Entering'!I296,'By Entrance Entering'!I324,'By Entrance Entering'!I352,'By Entrance Entering'!I380,'By Entrance Entering'!I408)</f>
        <v>1882</v>
      </c>
      <c r="J16" s="55">
        <f>SUM('By Entrance Entering'!J16,'By Entrance Entering'!J44,'By Entrance Entering'!J72,'By Entrance Entering'!J100,'By Entrance Entering'!J128,'By Entrance Entering'!J156,'By Entrance Entering'!J184,'By Entrance Entering'!J212,'By Entrance Entering'!J240,'By Entrance Entering'!J268,'By Entrance Entering'!J296,'By Entrance Entering'!J324,'By Entrance Entering'!J352,'By Entrance Entering'!J380,'By Entrance Entering'!J408)</f>
        <v>1963</v>
      </c>
      <c r="K16" s="55">
        <f>SUM('By Entrance Entering'!K16,'By Entrance Entering'!K44,'By Entrance Entering'!K72,'By Entrance Entering'!K100,'By Entrance Entering'!K128,'By Entrance Entering'!K156,'By Entrance Entering'!K184,'By Entrance Entering'!K212,'By Entrance Entering'!K240,'By Entrance Entering'!K268,'By Entrance Entering'!K296,'By Entrance Entering'!K324,'By Entrance Entering'!K352,'By Entrance Entering'!K380,'By Entrance Entering'!K408)</f>
        <v>1249</v>
      </c>
      <c r="L16" s="55">
        <f>SUM('By Entrance Entering'!L16,'By Entrance Entering'!L44,'By Entrance Entering'!L72,'By Entrance Entering'!L100,'By Entrance Entering'!L128,'By Entrance Entering'!L156,'By Entrance Entering'!L184,'By Entrance Entering'!L212,'By Entrance Entering'!L240,'By Entrance Entering'!L268,'By Entrance Entering'!L296,'By Entrance Entering'!L324,'By Entrance Entering'!L352,'By Entrance Entering'!L380,'By Entrance Entering'!L408)</f>
        <v>1488</v>
      </c>
      <c r="M16" s="55">
        <f>SUM('By Entrance Entering'!M16,'By Entrance Entering'!M44,'By Entrance Entering'!M72,'By Entrance Entering'!M100,'By Entrance Entering'!M128,'By Entrance Entering'!M156,'By Entrance Entering'!M184,'By Entrance Entering'!M212,'By Entrance Entering'!M240,'By Entrance Entering'!M268,'By Entrance Entering'!M296,'By Entrance Entering'!M324,'By Entrance Entering'!M352,'By Entrance Entering'!M380,'By Entrance Entering'!M408)</f>
        <v>1399</v>
      </c>
      <c r="N16" s="55">
        <f>SUM('By Entrance Entering'!N16,'By Entrance Entering'!N44,'By Entrance Entering'!N72,'By Entrance Entering'!N100,'By Entrance Entering'!N128,'By Entrance Entering'!N156,'By Entrance Entering'!N184,'By Entrance Entering'!N212,'By Entrance Entering'!N240,'By Entrance Entering'!N268,'By Entrance Entering'!N296,'By Entrance Entering'!N324,'By Entrance Entering'!N352,'By Entrance Entering'!N380,'By Entrance Entering'!N408)</f>
        <v>1051</v>
      </c>
      <c r="O16" s="55">
        <f>SUM('By Entrance Entering'!O16,'By Entrance Entering'!O44,'By Entrance Entering'!O72,'By Entrance Entering'!O100,'By Entrance Entering'!O128,'By Entrance Entering'!O156,'By Entrance Entering'!O184,'By Entrance Entering'!O212,'By Entrance Entering'!O240,'By Entrance Entering'!O268,'By Entrance Entering'!O296,'By Entrance Entering'!O324,'By Entrance Entering'!O352,'By Entrance Entering'!O380,'By Entrance Entering'!O408)</f>
        <v>1175</v>
      </c>
      <c r="P16" s="55">
        <f>SUM('By Entrance Entering'!P16,'By Entrance Entering'!P44,'By Entrance Entering'!P72,'By Entrance Entering'!P100,'By Entrance Entering'!P128,'By Entrance Entering'!P156,'By Entrance Entering'!P184,'By Entrance Entering'!P212,'By Entrance Entering'!P240,'By Entrance Entering'!P268,'By Entrance Entering'!P296,'By Entrance Entering'!P324,'By Entrance Entering'!P352,'By Entrance Entering'!P380,'By Entrance Entering'!P408)</f>
        <v>809</v>
      </c>
      <c r="Q16" s="55">
        <f>SUM('By Entrance Entering'!Q16,'By Entrance Entering'!Q44,'By Entrance Entering'!Q72,'By Entrance Entering'!Q100,'By Entrance Entering'!Q128,'By Entrance Entering'!Q156,'By Entrance Entering'!Q184,'By Entrance Entering'!Q212,'By Entrance Entering'!Q240,'By Entrance Entering'!Q268,'By Entrance Entering'!Q296,'By Entrance Entering'!Q324,'By Entrance Entering'!Q352,'By Entrance Entering'!Q380,'By Entrance Entering'!Q408)</f>
        <v>505</v>
      </c>
      <c r="R16" s="55">
        <f>SUM('By Entrance Entering'!R16,'By Entrance Entering'!R44,'By Entrance Entering'!R72,'By Entrance Entering'!R100,'By Entrance Entering'!R128,'By Entrance Entering'!R156,'By Entrance Entering'!R184,'By Entrance Entering'!R212,'By Entrance Entering'!R240,'By Entrance Entering'!R268,'By Entrance Entering'!R296,'By Entrance Entering'!R324,'By Entrance Entering'!R352,'By Entrance Entering'!R380,'By Entrance Entering'!R408)</f>
        <v>21</v>
      </c>
      <c r="S16" s="30">
        <f t="shared" si="0"/>
        <v>24950</v>
      </c>
      <c r="T16" s="1"/>
      <c r="U16" s="1"/>
      <c r="V16" s="1"/>
      <c r="W16" s="1"/>
      <c r="X16" s="1"/>
      <c r="Y16" s="1"/>
      <c r="Z16" s="1"/>
    </row>
    <row r="17" spans="1:26" ht="12" customHeight="1">
      <c r="A17" s="566"/>
      <c r="B17" s="9" t="s">
        <v>195</v>
      </c>
      <c r="C17" s="51">
        <f>SUM('By Entrance Entering'!C17,'By Entrance Entering'!C45,'By Entrance Entering'!C73,'By Entrance Entering'!C101,'By Entrance Entering'!C129,'By Entrance Entering'!C157,'By Entrance Entering'!C185,'By Entrance Entering'!C213,'By Entrance Entering'!C241,'By Entrance Entering'!C269,'By Entrance Entering'!C297,'By Entrance Entering'!C325,'By Entrance Entering'!C353,'By Entrance Entering'!C381,'By Entrance Entering'!C409)</f>
        <v>0</v>
      </c>
      <c r="D17" s="1">
        <f>SUM('By Entrance Entering'!D17,'By Entrance Entering'!D45,'By Entrance Entering'!D73,'By Entrance Entering'!D101,'By Entrance Entering'!D129,'By Entrance Entering'!D157,'By Entrance Entering'!D185,'By Entrance Entering'!D213,'By Entrance Entering'!D241,'By Entrance Entering'!D269,'By Entrance Entering'!D297,'By Entrance Entering'!D325,'By Entrance Entering'!D353,'By Entrance Entering'!D381,'By Entrance Entering'!D409)</f>
        <v>0</v>
      </c>
      <c r="E17" s="1">
        <f>SUM('By Entrance Entering'!E17,'By Entrance Entering'!E45,'By Entrance Entering'!E73,'By Entrance Entering'!E101,'By Entrance Entering'!E129,'By Entrance Entering'!E157,'By Entrance Entering'!E185,'By Entrance Entering'!E213,'By Entrance Entering'!E241,'By Entrance Entering'!E269,'By Entrance Entering'!E297,'By Entrance Entering'!E325,'By Entrance Entering'!E353,'By Entrance Entering'!E381,'By Entrance Entering'!E409)</f>
        <v>0</v>
      </c>
      <c r="F17" s="1">
        <f>SUM('By Entrance Entering'!F17,'By Entrance Entering'!F45,'By Entrance Entering'!F73,'By Entrance Entering'!F101,'By Entrance Entering'!F129,'By Entrance Entering'!F157,'By Entrance Entering'!F185,'By Entrance Entering'!F213,'By Entrance Entering'!F241,'By Entrance Entering'!F269,'By Entrance Entering'!F297,'By Entrance Entering'!F325,'By Entrance Entering'!F353,'By Entrance Entering'!F381,'By Entrance Entering'!F409)</f>
        <v>0</v>
      </c>
      <c r="G17" s="1">
        <f>SUM('By Entrance Entering'!G17,'By Entrance Entering'!G45,'By Entrance Entering'!G73,'By Entrance Entering'!G101,'By Entrance Entering'!G129,'By Entrance Entering'!G157,'By Entrance Entering'!G185,'By Entrance Entering'!G213,'By Entrance Entering'!G241,'By Entrance Entering'!G269,'By Entrance Entering'!G297,'By Entrance Entering'!G325,'By Entrance Entering'!G353,'By Entrance Entering'!G381,'By Entrance Entering'!G409)</f>
        <v>0</v>
      </c>
      <c r="H17" s="1">
        <f>SUM('By Entrance Entering'!H17,'By Entrance Entering'!H45,'By Entrance Entering'!H73,'By Entrance Entering'!H101,'By Entrance Entering'!H129,'By Entrance Entering'!H157,'By Entrance Entering'!H185,'By Entrance Entering'!H213,'By Entrance Entering'!H241,'By Entrance Entering'!H269,'By Entrance Entering'!H297,'By Entrance Entering'!H325,'By Entrance Entering'!H353,'By Entrance Entering'!H381,'By Entrance Entering'!H409)</f>
        <v>0</v>
      </c>
      <c r="I17" s="1">
        <f>SUM('By Entrance Entering'!I17,'By Entrance Entering'!I45,'By Entrance Entering'!I73,'By Entrance Entering'!I101,'By Entrance Entering'!I129,'By Entrance Entering'!I157,'By Entrance Entering'!I185,'By Entrance Entering'!I213,'By Entrance Entering'!I241,'By Entrance Entering'!I269,'By Entrance Entering'!I297,'By Entrance Entering'!I325,'By Entrance Entering'!I353,'By Entrance Entering'!I381,'By Entrance Entering'!I409)</f>
        <v>0</v>
      </c>
      <c r="J17" s="1">
        <f>SUM('By Entrance Entering'!J17,'By Entrance Entering'!J45,'By Entrance Entering'!J73,'By Entrance Entering'!J101,'By Entrance Entering'!J129,'By Entrance Entering'!J157,'By Entrance Entering'!J185,'By Entrance Entering'!J213,'By Entrance Entering'!J241,'By Entrance Entering'!J269,'By Entrance Entering'!J297,'By Entrance Entering'!J325,'By Entrance Entering'!J353,'By Entrance Entering'!J381,'By Entrance Entering'!J409)</f>
        <v>0</v>
      </c>
      <c r="K17" s="1">
        <f>SUM('By Entrance Entering'!K17,'By Entrance Entering'!K45,'By Entrance Entering'!K73,'By Entrance Entering'!K101,'By Entrance Entering'!K129,'By Entrance Entering'!K157,'By Entrance Entering'!K185,'By Entrance Entering'!K213,'By Entrance Entering'!K241,'By Entrance Entering'!K269,'By Entrance Entering'!K297,'By Entrance Entering'!K325,'By Entrance Entering'!K353,'By Entrance Entering'!K381,'By Entrance Entering'!K409)</f>
        <v>0</v>
      </c>
      <c r="L17" s="1">
        <f>SUM('By Entrance Entering'!L17,'By Entrance Entering'!L45,'By Entrance Entering'!L73,'By Entrance Entering'!L101,'By Entrance Entering'!L129,'By Entrance Entering'!L157,'By Entrance Entering'!L185,'By Entrance Entering'!L213,'By Entrance Entering'!L241,'By Entrance Entering'!L269,'By Entrance Entering'!L297,'By Entrance Entering'!L325,'By Entrance Entering'!L353,'By Entrance Entering'!L381,'By Entrance Entering'!L409)</f>
        <v>0</v>
      </c>
      <c r="M17" s="1">
        <f>SUM('By Entrance Entering'!M17,'By Entrance Entering'!M45,'By Entrance Entering'!M73,'By Entrance Entering'!M101,'By Entrance Entering'!M129,'By Entrance Entering'!M157,'By Entrance Entering'!M185,'By Entrance Entering'!M213,'By Entrance Entering'!M241,'By Entrance Entering'!M269,'By Entrance Entering'!M297,'By Entrance Entering'!M325,'By Entrance Entering'!M353,'By Entrance Entering'!M381,'By Entrance Entering'!M409)</f>
        <v>0</v>
      </c>
      <c r="N17" s="1">
        <f>SUM('By Entrance Entering'!N17,'By Entrance Entering'!N45,'By Entrance Entering'!N73,'By Entrance Entering'!N101,'By Entrance Entering'!N129,'By Entrance Entering'!N157,'By Entrance Entering'!N185,'By Entrance Entering'!N213,'By Entrance Entering'!N241,'By Entrance Entering'!N269,'By Entrance Entering'!N297,'By Entrance Entering'!N325,'By Entrance Entering'!N353,'By Entrance Entering'!N381,'By Entrance Entering'!N409)</f>
        <v>0</v>
      </c>
      <c r="O17" s="1">
        <f>SUM('By Entrance Entering'!O17,'By Entrance Entering'!O45,'By Entrance Entering'!O73,'By Entrance Entering'!O101,'By Entrance Entering'!O129,'By Entrance Entering'!O157,'By Entrance Entering'!O185,'By Entrance Entering'!O213,'By Entrance Entering'!O241,'By Entrance Entering'!O269,'By Entrance Entering'!O297,'By Entrance Entering'!O325,'By Entrance Entering'!O353,'By Entrance Entering'!O381,'By Entrance Entering'!O409)</f>
        <v>0</v>
      </c>
      <c r="P17" s="1">
        <f>SUM('By Entrance Entering'!P17,'By Entrance Entering'!P45,'By Entrance Entering'!P73,'By Entrance Entering'!P101,'By Entrance Entering'!P129,'By Entrance Entering'!P157,'By Entrance Entering'!P185,'By Entrance Entering'!P213,'By Entrance Entering'!P241,'By Entrance Entering'!P269,'By Entrance Entering'!P297,'By Entrance Entering'!P325,'By Entrance Entering'!P353,'By Entrance Entering'!P381,'By Entrance Entering'!P409)</f>
        <v>0</v>
      </c>
      <c r="Q17" s="1">
        <f>SUM('By Entrance Entering'!Q17,'By Entrance Entering'!Q45,'By Entrance Entering'!Q73,'By Entrance Entering'!Q101,'By Entrance Entering'!Q129,'By Entrance Entering'!Q157,'By Entrance Entering'!Q185,'By Entrance Entering'!Q213,'By Entrance Entering'!Q241,'By Entrance Entering'!Q269,'By Entrance Entering'!Q297,'By Entrance Entering'!Q325,'By Entrance Entering'!Q353,'By Entrance Entering'!Q381,'By Entrance Entering'!Q409)</f>
        <v>0</v>
      </c>
      <c r="R17" s="1">
        <f>SUM('By Entrance Entering'!R17,'By Entrance Entering'!R45,'By Entrance Entering'!R73,'By Entrance Entering'!R101,'By Entrance Entering'!R129,'By Entrance Entering'!R157,'By Entrance Entering'!R185,'By Entrance Entering'!R213,'By Entrance Entering'!R241,'By Entrance Entering'!R269,'By Entrance Entering'!R297,'By Entrance Entering'!R325,'By Entrance Entering'!R353,'By Entrance Entering'!R381,'By Entrance Entering'!R409)</f>
        <v>0</v>
      </c>
      <c r="S17" s="28">
        <f>SUM('By Entrance Entering'!S17,'By Entrance Entering'!S45,'By Entrance Entering'!S73,'By Entrance Entering'!S101,'By Entrance Entering'!S129,'By Entrance Entering'!S157,'By Entrance Entering'!S185,'By Entrance Entering'!S213,'By Entrance Entering'!S241,'By Entrance Entering'!S269,'By Entrance Entering'!S297,'By Entrance Entering'!S325,'By Entrance Entering'!S353,'By Entrance Entering'!S381,'By Entrance Entering'!S409)</f>
        <v>30</v>
      </c>
      <c r="T17" s="1"/>
      <c r="U17" s="1"/>
      <c r="V17" s="1"/>
      <c r="W17" s="1"/>
      <c r="X17" s="1"/>
      <c r="Y17" s="1"/>
      <c r="Z17" s="1"/>
    </row>
    <row r="18" spans="1:26" ht="12" customHeight="1">
      <c r="A18" s="566"/>
      <c r="B18" s="9" t="s">
        <v>196</v>
      </c>
      <c r="C18" s="51">
        <f>SUM('By Entrance Entering'!C18,'By Entrance Entering'!C46,'By Entrance Entering'!C74,'By Entrance Entering'!C102,'By Entrance Entering'!C130,'By Entrance Entering'!C158,'By Entrance Entering'!C186,'By Entrance Entering'!C214,'By Entrance Entering'!C242,'By Entrance Entering'!C270,'By Entrance Entering'!C298,'By Entrance Entering'!C326,'By Entrance Entering'!C354,'By Entrance Entering'!C382,'By Entrance Entering'!C410)</f>
        <v>0</v>
      </c>
      <c r="D18" s="1">
        <f>SUM('By Entrance Entering'!D18,'By Entrance Entering'!D46,'By Entrance Entering'!D74,'By Entrance Entering'!D102,'By Entrance Entering'!D130,'By Entrance Entering'!D158,'By Entrance Entering'!D186,'By Entrance Entering'!D214,'By Entrance Entering'!D242,'By Entrance Entering'!D270,'By Entrance Entering'!D298,'By Entrance Entering'!D326,'By Entrance Entering'!D354,'By Entrance Entering'!D382,'By Entrance Entering'!D410)</f>
        <v>0</v>
      </c>
      <c r="E18" s="1">
        <f>SUM('By Entrance Entering'!E18,'By Entrance Entering'!E46,'By Entrance Entering'!E74,'By Entrance Entering'!E102,'By Entrance Entering'!E130,'By Entrance Entering'!E158,'By Entrance Entering'!E186,'By Entrance Entering'!E214,'By Entrance Entering'!E242,'By Entrance Entering'!E270,'By Entrance Entering'!E298,'By Entrance Entering'!E326,'By Entrance Entering'!E354,'By Entrance Entering'!E382,'By Entrance Entering'!E410)</f>
        <v>0</v>
      </c>
      <c r="F18" s="1">
        <f>SUM('By Entrance Entering'!F18,'By Entrance Entering'!F46,'By Entrance Entering'!F74,'By Entrance Entering'!F102,'By Entrance Entering'!F130,'By Entrance Entering'!F158,'By Entrance Entering'!F186,'By Entrance Entering'!F214,'By Entrance Entering'!F242,'By Entrance Entering'!F270,'By Entrance Entering'!F298,'By Entrance Entering'!F326,'By Entrance Entering'!F354,'By Entrance Entering'!F382,'By Entrance Entering'!F410)</f>
        <v>0</v>
      </c>
      <c r="G18" s="1">
        <f>SUM('By Entrance Entering'!G18,'By Entrance Entering'!G46,'By Entrance Entering'!G74,'By Entrance Entering'!G102,'By Entrance Entering'!G130,'By Entrance Entering'!G158,'By Entrance Entering'!G186,'By Entrance Entering'!G214,'By Entrance Entering'!G242,'By Entrance Entering'!G270,'By Entrance Entering'!G298,'By Entrance Entering'!G326,'By Entrance Entering'!G354,'By Entrance Entering'!G382,'By Entrance Entering'!G410)</f>
        <v>0</v>
      </c>
      <c r="H18" s="1">
        <f>SUM('By Entrance Entering'!H18,'By Entrance Entering'!H46,'By Entrance Entering'!H74,'By Entrance Entering'!H102,'By Entrance Entering'!H130,'By Entrance Entering'!H158,'By Entrance Entering'!H186,'By Entrance Entering'!H214,'By Entrance Entering'!H242,'By Entrance Entering'!H270,'By Entrance Entering'!H298,'By Entrance Entering'!H326,'By Entrance Entering'!H354,'By Entrance Entering'!H382,'By Entrance Entering'!H410)</f>
        <v>0</v>
      </c>
      <c r="I18" s="1">
        <f>SUM('By Entrance Entering'!I18,'By Entrance Entering'!I46,'By Entrance Entering'!I74,'By Entrance Entering'!I102,'By Entrance Entering'!I130,'By Entrance Entering'!I158,'By Entrance Entering'!I186,'By Entrance Entering'!I214,'By Entrance Entering'!I242,'By Entrance Entering'!I270,'By Entrance Entering'!I298,'By Entrance Entering'!I326,'By Entrance Entering'!I354,'By Entrance Entering'!I382,'By Entrance Entering'!I410)</f>
        <v>0</v>
      </c>
      <c r="J18" s="1">
        <f>SUM('By Entrance Entering'!J18,'By Entrance Entering'!J46,'By Entrance Entering'!J74,'By Entrance Entering'!J102,'By Entrance Entering'!J130,'By Entrance Entering'!J158,'By Entrance Entering'!J186,'By Entrance Entering'!J214,'By Entrance Entering'!J242,'By Entrance Entering'!J270,'By Entrance Entering'!J298,'By Entrance Entering'!J326,'By Entrance Entering'!J354,'By Entrance Entering'!J382,'By Entrance Entering'!J410)</f>
        <v>0</v>
      </c>
      <c r="K18" s="1">
        <f>SUM('By Entrance Entering'!K18,'By Entrance Entering'!K46,'By Entrance Entering'!K74,'By Entrance Entering'!K102,'By Entrance Entering'!K130,'By Entrance Entering'!K158,'By Entrance Entering'!K186,'By Entrance Entering'!K214,'By Entrance Entering'!K242,'By Entrance Entering'!K270,'By Entrance Entering'!K298,'By Entrance Entering'!K326,'By Entrance Entering'!K354,'By Entrance Entering'!K382,'By Entrance Entering'!K410)</f>
        <v>0</v>
      </c>
      <c r="L18" s="1">
        <f>SUM('By Entrance Entering'!L18,'By Entrance Entering'!L46,'By Entrance Entering'!L74,'By Entrance Entering'!L102,'By Entrance Entering'!L130,'By Entrance Entering'!L158,'By Entrance Entering'!L186,'By Entrance Entering'!L214,'By Entrance Entering'!L242,'By Entrance Entering'!L270,'By Entrance Entering'!L298,'By Entrance Entering'!L326,'By Entrance Entering'!L354,'By Entrance Entering'!L382,'By Entrance Entering'!L410)</f>
        <v>0</v>
      </c>
      <c r="M18" s="1">
        <f>SUM('By Entrance Entering'!M18,'By Entrance Entering'!M46,'By Entrance Entering'!M74,'By Entrance Entering'!M102,'By Entrance Entering'!M130,'By Entrance Entering'!M158,'By Entrance Entering'!M186,'By Entrance Entering'!M214,'By Entrance Entering'!M242,'By Entrance Entering'!M270,'By Entrance Entering'!M298,'By Entrance Entering'!M326,'By Entrance Entering'!M354,'By Entrance Entering'!M382,'By Entrance Entering'!M410)</f>
        <v>0</v>
      </c>
      <c r="N18" s="1">
        <f>SUM('By Entrance Entering'!N18,'By Entrance Entering'!N46,'By Entrance Entering'!N74,'By Entrance Entering'!N102,'By Entrance Entering'!N130,'By Entrance Entering'!N158,'By Entrance Entering'!N186,'By Entrance Entering'!N214,'By Entrance Entering'!N242,'By Entrance Entering'!N270,'By Entrance Entering'!N298,'By Entrance Entering'!N326,'By Entrance Entering'!N354,'By Entrance Entering'!N382,'By Entrance Entering'!N410)</f>
        <v>0</v>
      </c>
      <c r="O18" s="1">
        <f>SUM('By Entrance Entering'!O18,'By Entrance Entering'!O46,'By Entrance Entering'!O74,'By Entrance Entering'!O102,'By Entrance Entering'!O130,'By Entrance Entering'!O158,'By Entrance Entering'!O186,'By Entrance Entering'!O214,'By Entrance Entering'!O242,'By Entrance Entering'!O270,'By Entrance Entering'!O298,'By Entrance Entering'!O326,'By Entrance Entering'!O354,'By Entrance Entering'!O382,'By Entrance Entering'!O410)</f>
        <v>0</v>
      </c>
      <c r="P18" s="1">
        <f>SUM('By Entrance Entering'!P18,'By Entrance Entering'!P46,'By Entrance Entering'!P74,'By Entrance Entering'!P102,'By Entrance Entering'!P130,'By Entrance Entering'!P158,'By Entrance Entering'!P186,'By Entrance Entering'!P214,'By Entrance Entering'!P242,'By Entrance Entering'!P270,'By Entrance Entering'!P298,'By Entrance Entering'!P326,'By Entrance Entering'!P354,'By Entrance Entering'!P382,'By Entrance Entering'!P410)</f>
        <v>0</v>
      </c>
      <c r="Q18" s="1">
        <f>SUM('By Entrance Entering'!Q18,'By Entrance Entering'!Q46,'By Entrance Entering'!Q74,'By Entrance Entering'!Q102,'By Entrance Entering'!Q130,'By Entrance Entering'!Q158,'By Entrance Entering'!Q186,'By Entrance Entering'!Q214,'By Entrance Entering'!Q242,'By Entrance Entering'!Q270,'By Entrance Entering'!Q298,'By Entrance Entering'!Q326,'By Entrance Entering'!Q354,'By Entrance Entering'!Q382,'By Entrance Entering'!Q410)</f>
        <v>0</v>
      </c>
      <c r="R18" s="1">
        <f>SUM('By Entrance Entering'!R18,'By Entrance Entering'!R46,'By Entrance Entering'!R74,'By Entrance Entering'!R102,'By Entrance Entering'!R130,'By Entrance Entering'!R158,'By Entrance Entering'!R186,'By Entrance Entering'!R214,'By Entrance Entering'!R242,'By Entrance Entering'!R270,'By Entrance Entering'!R298,'By Entrance Entering'!R326,'By Entrance Entering'!R354,'By Entrance Entering'!R382,'By Entrance Entering'!R410)</f>
        <v>0</v>
      </c>
      <c r="S18" s="28">
        <f>SUM('By Entrance Entering'!S18,'By Entrance Entering'!S46,'By Entrance Entering'!S74,'By Entrance Entering'!S102,'By Entrance Entering'!S130,'By Entrance Entering'!S158,'By Entrance Entering'!S186,'By Entrance Entering'!S214,'By Entrance Entering'!S242,'By Entrance Entering'!S270,'By Entrance Entering'!S298,'By Entrance Entering'!S326,'By Entrance Entering'!S354,'By Entrance Entering'!S382,'By Entrance Entering'!S410)</f>
        <v>180</v>
      </c>
      <c r="T18" s="1"/>
      <c r="U18" s="1"/>
      <c r="V18" s="1"/>
      <c r="W18" s="1"/>
      <c r="X18" s="1"/>
      <c r="Y18" s="1"/>
      <c r="Z18" s="1"/>
    </row>
    <row r="19" spans="1:26" ht="12" customHeight="1">
      <c r="A19" s="566"/>
      <c r="B19" s="53" t="s">
        <v>197</v>
      </c>
      <c r="C19" s="54">
        <f>SUM('By Entrance Entering'!C19,'By Entrance Entering'!C47,'By Entrance Entering'!C75,'By Entrance Entering'!C103,'By Entrance Entering'!C131,'By Entrance Entering'!C159,'By Entrance Entering'!C187,'By Entrance Entering'!C215,'By Entrance Entering'!C243,'By Entrance Entering'!C271,'By Entrance Entering'!C299,'By Entrance Entering'!C327,'By Entrance Entering'!C355,'By Entrance Entering'!C383,'By Entrance Entering'!C411)</f>
        <v>13</v>
      </c>
      <c r="D19" s="55">
        <f>SUM('By Entrance Entering'!D19,'By Entrance Entering'!D47,'By Entrance Entering'!D75,'By Entrance Entering'!D103,'By Entrance Entering'!D131,'By Entrance Entering'!D159,'By Entrance Entering'!D187,'By Entrance Entering'!D215,'By Entrance Entering'!D243,'By Entrance Entering'!D271,'By Entrance Entering'!D299,'By Entrance Entering'!D327,'By Entrance Entering'!D355,'By Entrance Entering'!D383,'By Entrance Entering'!D411)</f>
        <v>20</v>
      </c>
      <c r="E19" s="55">
        <f>SUM('By Entrance Entering'!E19,'By Entrance Entering'!E47,'By Entrance Entering'!E75,'By Entrance Entering'!E103,'By Entrance Entering'!E131,'By Entrance Entering'!E159,'By Entrance Entering'!E187,'By Entrance Entering'!E215,'By Entrance Entering'!E243,'By Entrance Entering'!E271,'By Entrance Entering'!E299,'By Entrance Entering'!E327,'By Entrance Entering'!E355,'By Entrance Entering'!E383,'By Entrance Entering'!E411)</f>
        <v>18</v>
      </c>
      <c r="F19" s="55">
        <f>SUM('By Entrance Entering'!F19,'By Entrance Entering'!F47,'By Entrance Entering'!F75,'By Entrance Entering'!F103,'By Entrance Entering'!F131,'By Entrance Entering'!F159,'By Entrance Entering'!F187,'By Entrance Entering'!F215,'By Entrance Entering'!F243,'By Entrance Entering'!F271,'By Entrance Entering'!F299,'By Entrance Entering'!F327,'By Entrance Entering'!F355,'By Entrance Entering'!F383,'By Entrance Entering'!F411)</f>
        <v>15</v>
      </c>
      <c r="G19" s="55">
        <f>SUM('By Entrance Entering'!G19,'By Entrance Entering'!G47,'By Entrance Entering'!G75,'By Entrance Entering'!G103,'By Entrance Entering'!G131,'By Entrance Entering'!G159,'By Entrance Entering'!G187,'By Entrance Entering'!G215,'By Entrance Entering'!G243,'By Entrance Entering'!G271,'By Entrance Entering'!G299,'By Entrance Entering'!G327,'By Entrance Entering'!G355,'By Entrance Entering'!G383,'By Entrance Entering'!G411)</f>
        <v>16</v>
      </c>
      <c r="H19" s="55">
        <f>SUM('By Entrance Entering'!H19,'By Entrance Entering'!H47,'By Entrance Entering'!H75,'By Entrance Entering'!H103,'By Entrance Entering'!H131,'By Entrance Entering'!H159,'By Entrance Entering'!H187,'By Entrance Entering'!H215,'By Entrance Entering'!H243,'By Entrance Entering'!H271,'By Entrance Entering'!H299,'By Entrance Entering'!H327,'By Entrance Entering'!H355,'By Entrance Entering'!H383,'By Entrance Entering'!H411)</f>
        <v>16</v>
      </c>
      <c r="I19" s="55">
        <f>SUM('By Entrance Entering'!I19,'By Entrance Entering'!I47,'By Entrance Entering'!I75,'By Entrance Entering'!I103,'By Entrance Entering'!I131,'By Entrance Entering'!I159,'By Entrance Entering'!I187,'By Entrance Entering'!I215,'By Entrance Entering'!I243,'By Entrance Entering'!I271,'By Entrance Entering'!I299,'By Entrance Entering'!I327,'By Entrance Entering'!I355,'By Entrance Entering'!I383,'By Entrance Entering'!I411)</f>
        <v>13</v>
      </c>
      <c r="J19" s="55">
        <f>SUM('By Entrance Entering'!J19,'By Entrance Entering'!J47,'By Entrance Entering'!J75,'By Entrance Entering'!J103,'By Entrance Entering'!J131,'By Entrance Entering'!J159,'By Entrance Entering'!J187,'By Entrance Entering'!J215,'By Entrance Entering'!J243,'By Entrance Entering'!J271,'By Entrance Entering'!J299,'By Entrance Entering'!J327,'By Entrance Entering'!J355,'By Entrance Entering'!J383,'By Entrance Entering'!J411)</f>
        <v>13</v>
      </c>
      <c r="K19" s="55">
        <f>SUM('By Entrance Entering'!K19,'By Entrance Entering'!K47,'By Entrance Entering'!K75,'By Entrance Entering'!K103,'By Entrance Entering'!K131,'By Entrance Entering'!K159,'By Entrance Entering'!K187,'By Entrance Entering'!K215,'By Entrance Entering'!K243,'By Entrance Entering'!K271,'By Entrance Entering'!K299,'By Entrance Entering'!K327,'By Entrance Entering'!K355,'By Entrance Entering'!K383,'By Entrance Entering'!K411)</f>
        <v>14</v>
      </c>
      <c r="L19" s="55">
        <f>SUM('By Entrance Entering'!L19,'By Entrance Entering'!L47,'By Entrance Entering'!L75,'By Entrance Entering'!L103,'By Entrance Entering'!L131,'By Entrance Entering'!L159,'By Entrance Entering'!L187,'By Entrance Entering'!L215,'By Entrance Entering'!L243,'By Entrance Entering'!L271,'By Entrance Entering'!L299,'By Entrance Entering'!L327,'By Entrance Entering'!L355,'By Entrance Entering'!L383,'By Entrance Entering'!L411)</f>
        <v>13</v>
      </c>
      <c r="M19" s="55">
        <f>SUM('By Entrance Entering'!M19,'By Entrance Entering'!M47,'By Entrance Entering'!M75,'By Entrance Entering'!M103,'By Entrance Entering'!M131,'By Entrance Entering'!M159,'By Entrance Entering'!M187,'By Entrance Entering'!M215,'By Entrance Entering'!M243,'By Entrance Entering'!M271,'By Entrance Entering'!M299,'By Entrance Entering'!M327,'By Entrance Entering'!M355,'By Entrance Entering'!M383,'By Entrance Entering'!M411)</f>
        <v>17</v>
      </c>
      <c r="N19" s="55">
        <f>SUM('By Entrance Entering'!N19,'By Entrance Entering'!N47,'By Entrance Entering'!N75,'By Entrance Entering'!N103,'By Entrance Entering'!N131,'By Entrance Entering'!N159,'By Entrance Entering'!N187,'By Entrance Entering'!N215,'By Entrance Entering'!N243,'By Entrance Entering'!N271,'By Entrance Entering'!N299,'By Entrance Entering'!N327,'By Entrance Entering'!N355,'By Entrance Entering'!N383,'By Entrance Entering'!N411)</f>
        <v>14</v>
      </c>
      <c r="O19" s="55">
        <f>SUM('By Entrance Entering'!O19,'By Entrance Entering'!O47,'By Entrance Entering'!O75,'By Entrance Entering'!O103,'By Entrance Entering'!O131,'By Entrance Entering'!O159,'By Entrance Entering'!O187,'By Entrance Entering'!O215,'By Entrance Entering'!O243,'By Entrance Entering'!O271,'By Entrance Entering'!O299,'By Entrance Entering'!O327,'By Entrance Entering'!O355,'By Entrance Entering'!O383,'By Entrance Entering'!O411)</f>
        <v>11</v>
      </c>
      <c r="P19" s="55">
        <f>SUM('By Entrance Entering'!P19,'By Entrance Entering'!P47,'By Entrance Entering'!P75,'By Entrance Entering'!P103,'By Entrance Entering'!P131,'By Entrance Entering'!P159,'By Entrance Entering'!P187,'By Entrance Entering'!P215,'By Entrance Entering'!P243,'By Entrance Entering'!P271,'By Entrance Entering'!P299,'By Entrance Entering'!P327,'By Entrance Entering'!P355,'By Entrance Entering'!P383,'By Entrance Entering'!P411)</f>
        <v>9</v>
      </c>
      <c r="Q19" s="55">
        <f>SUM('By Entrance Entering'!Q19,'By Entrance Entering'!Q47,'By Entrance Entering'!Q75,'By Entrance Entering'!Q103,'By Entrance Entering'!Q131,'By Entrance Entering'!Q159,'By Entrance Entering'!Q187,'By Entrance Entering'!Q215,'By Entrance Entering'!Q243,'By Entrance Entering'!Q271,'By Entrance Entering'!Q299,'By Entrance Entering'!Q327,'By Entrance Entering'!Q355,'By Entrance Entering'!Q383,'By Entrance Entering'!Q411)</f>
        <v>8</v>
      </c>
      <c r="R19" s="55">
        <f>SUM('By Entrance Entering'!R19,'By Entrance Entering'!R47,'By Entrance Entering'!R75,'By Entrance Entering'!R103,'By Entrance Entering'!R131,'By Entrance Entering'!R159,'By Entrance Entering'!R187,'By Entrance Entering'!R215,'By Entrance Entering'!R243,'By Entrance Entering'!R271,'By Entrance Entering'!R299,'By Entrance Entering'!R327,'By Entrance Entering'!R355,'By Entrance Entering'!R383,'By Entrance Entering'!R411)</f>
        <v>5</v>
      </c>
      <c r="S19" s="30">
        <f>SUM(C19:R19)</f>
        <v>215</v>
      </c>
      <c r="T19" s="1"/>
      <c r="U19" s="1"/>
      <c r="V19" s="1"/>
      <c r="W19" s="1"/>
      <c r="X19" s="1"/>
      <c r="Y19" s="1"/>
      <c r="Z19" s="1"/>
    </row>
    <row r="20" spans="1:26" ht="12" customHeight="1">
      <c r="A20" s="566"/>
      <c r="B20" s="53" t="s">
        <v>198</v>
      </c>
      <c r="C20" s="54"/>
      <c r="D20" s="55"/>
      <c r="E20" s="55"/>
      <c r="F20" s="55"/>
      <c r="G20" s="55"/>
      <c r="H20" s="55"/>
      <c r="I20" s="55"/>
      <c r="J20" s="55"/>
      <c r="K20" s="55"/>
      <c r="L20" s="55"/>
      <c r="M20" s="55"/>
      <c r="N20" s="55"/>
      <c r="O20" s="55"/>
      <c r="P20" s="55"/>
      <c r="Q20" s="55"/>
      <c r="R20" s="56"/>
      <c r="S20" s="57">
        <v>1067</v>
      </c>
      <c r="T20" s="1"/>
      <c r="U20" s="1"/>
      <c r="V20" s="1"/>
      <c r="W20" s="1"/>
      <c r="X20" s="1"/>
      <c r="Y20" s="1"/>
      <c r="Z20" s="1"/>
    </row>
    <row r="21" spans="1:26" ht="12" customHeight="1">
      <c r="A21" s="566"/>
      <c r="B21" s="9" t="s">
        <v>199</v>
      </c>
      <c r="C21" s="51">
        <f>SUM('By Entrance Entering'!C21,'By Entrance Entering'!C49,'By Entrance Entering'!C77,'By Entrance Entering'!C105,'By Entrance Entering'!C133,'By Entrance Entering'!C161,'By Entrance Entering'!C189,'By Entrance Entering'!C217,'By Entrance Entering'!C245,'By Entrance Entering'!C273,'By Entrance Entering'!C301,'By Entrance Entering'!C329,'By Entrance Entering'!C357,'By Entrance Entering'!C385,'By Entrance Entering'!C413)</f>
        <v>32</v>
      </c>
      <c r="D21" s="1">
        <f>SUM('By Entrance Entering'!D21,'By Entrance Entering'!D49,'By Entrance Entering'!D77,'By Entrance Entering'!D105,'By Entrance Entering'!D133,'By Entrance Entering'!D161,'By Entrance Entering'!D189,'By Entrance Entering'!D217,'By Entrance Entering'!D245,'By Entrance Entering'!D273,'By Entrance Entering'!D301,'By Entrance Entering'!D329,'By Entrance Entering'!D357,'By Entrance Entering'!D385,'By Entrance Entering'!D413)</f>
        <v>43</v>
      </c>
      <c r="E21" s="1">
        <f>SUM('By Entrance Entering'!E21,'By Entrance Entering'!E49,'By Entrance Entering'!E77,'By Entrance Entering'!E105,'By Entrance Entering'!E133,'By Entrance Entering'!E161,'By Entrance Entering'!E189,'By Entrance Entering'!E217,'By Entrance Entering'!E245,'By Entrance Entering'!E273,'By Entrance Entering'!E301,'By Entrance Entering'!E329,'By Entrance Entering'!E357,'By Entrance Entering'!E385,'By Entrance Entering'!E413)</f>
        <v>47</v>
      </c>
      <c r="F21" s="1">
        <f>SUM('By Entrance Entering'!F21,'By Entrance Entering'!F49,'By Entrance Entering'!F77,'By Entrance Entering'!F105,'By Entrance Entering'!F133,'By Entrance Entering'!F161,'By Entrance Entering'!F189,'By Entrance Entering'!F217,'By Entrance Entering'!F245,'By Entrance Entering'!F273,'By Entrance Entering'!F301,'By Entrance Entering'!F329,'By Entrance Entering'!F357,'By Entrance Entering'!F385,'By Entrance Entering'!F413)</f>
        <v>46</v>
      </c>
      <c r="G21" s="1">
        <f>SUM('By Entrance Entering'!G21,'By Entrance Entering'!G49,'By Entrance Entering'!G77,'By Entrance Entering'!G105,'By Entrance Entering'!G133,'By Entrance Entering'!G161,'By Entrance Entering'!G189,'By Entrance Entering'!G217,'By Entrance Entering'!G245,'By Entrance Entering'!G273,'By Entrance Entering'!G301,'By Entrance Entering'!G329,'By Entrance Entering'!G357,'By Entrance Entering'!G385,'By Entrance Entering'!G413)</f>
        <v>39</v>
      </c>
      <c r="H21" s="1">
        <f>SUM('By Entrance Entering'!H21,'By Entrance Entering'!H49,'By Entrance Entering'!H77,'By Entrance Entering'!H105,'By Entrance Entering'!H133,'By Entrance Entering'!H161,'By Entrance Entering'!H189,'By Entrance Entering'!H217,'By Entrance Entering'!H245,'By Entrance Entering'!H273,'By Entrance Entering'!H301,'By Entrance Entering'!H329,'By Entrance Entering'!H357,'By Entrance Entering'!H385,'By Entrance Entering'!H413)</f>
        <v>38</v>
      </c>
      <c r="I21" s="1">
        <f>SUM('By Entrance Entering'!I21,'By Entrance Entering'!I49,'By Entrance Entering'!I77,'By Entrance Entering'!I105,'By Entrance Entering'!I133,'By Entrance Entering'!I161,'By Entrance Entering'!I189,'By Entrance Entering'!I217,'By Entrance Entering'!I245,'By Entrance Entering'!I273,'By Entrance Entering'!I301,'By Entrance Entering'!I329,'By Entrance Entering'!I357,'By Entrance Entering'!I385,'By Entrance Entering'!I413)</f>
        <v>33</v>
      </c>
      <c r="J21" s="1">
        <f>SUM('By Entrance Entering'!J21,'By Entrance Entering'!J49,'By Entrance Entering'!J77,'By Entrance Entering'!J105,'By Entrance Entering'!J133,'By Entrance Entering'!J161,'By Entrance Entering'!J189,'By Entrance Entering'!J217,'By Entrance Entering'!J245,'By Entrance Entering'!J273,'By Entrance Entering'!J301,'By Entrance Entering'!J329,'By Entrance Entering'!J357,'By Entrance Entering'!J385,'By Entrance Entering'!J413)</f>
        <v>33</v>
      </c>
      <c r="K21" s="1">
        <f>SUM('By Entrance Entering'!K21,'By Entrance Entering'!K49,'By Entrance Entering'!K77,'By Entrance Entering'!K105,'By Entrance Entering'!K133,'By Entrance Entering'!K161,'By Entrance Entering'!K189,'By Entrance Entering'!K217,'By Entrance Entering'!K245,'By Entrance Entering'!K273,'By Entrance Entering'!K301,'By Entrance Entering'!K329,'By Entrance Entering'!K357,'By Entrance Entering'!K385,'By Entrance Entering'!K413)</f>
        <v>35</v>
      </c>
      <c r="L21" s="1">
        <f>SUM('By Entrance Entering'!L21,'By Entrance Entering'!L49,'By Entrance Entering'!L77,'By Entrance Entering'!L105,'By Entrance Entering'!L133,'By Entrance Entering'!L161,'By Entrance Entering'!L189,'By Entrance Entering'!L217,'By Entrance Entering'!L245,'By Entrance Entering'!L273,'By Entrance Entering'!L301,'By Entrance Entering'!L329,'By Entrance Entering'!L357,'By Entrance Entering'!L385,'By Entrance Entering'!L413)</f>
        <v>45</v>
      </c>
      <c r="M21" s="1">
        <f>SUM('By Entrance Entering'!M21,'By Entrance Entering'!M49,'By Entrance Entering'!M77,'By Entrance Entering'!M105,'By Entrance Entering'!M133,'By Entrance Entering'!M161,'By Entrance Entering'!M189,'By Entrance Entering'!M217,'By Entrance Entering'!M245,'By Entrance Entering'!M273,'By Entrance Entering'!M301,'By Entrance Entering'!M329,'By Entrance Entering'!M357,'By Entrance Entering'!M385,'By Entrance Entering'!M413)</f>
        <v>44</v>
      </c>
      <c r="N21" s="1">
        <f>SUM('By Entrance Entering'!N21,'By Entrance Entering'!N49,'By Entrance Entering'!N77,'By Entrance Entering'!N105,'By Entrance Entering'!N133,'By Entrance Entering'!N161,'By Entrance Entering'!N189,'By Entrance Entering'!N217,'By Entrance Entering'!N245,'By Entrance Entering'!N273,'By Entrance Entering'!N301,'By Entrance Entering'!N329,'By Entrance Entering'!N357,'By Entrance Entering'!N385,'By Entrance Entering'!N413)</f>
        <v>40</v>
      </c>
      <c r="O21" s="1">
        <f>SUM('By Entrance Entering'!O21,'By Entrance Entering'!O49,'By Entrance Entering'!O77,'By Entrance Entering'!O105,'By Entrance Entering'!O133,'By Entrance Entering'!O161,'By Entrance Entering'!O189,'By Entrance Entering'!O217,'By Entrance Entering'!O245,'By Entrance Entering'!O273,'By Entrance Entering'!O301,'By Entrance Entering'!O329,'By Entrance Entering'!O357,'By Entrance Entering'!O385,'By Entrance Entering'!O413)</f>
        <v>36</v>
      </c>
      <c r="P21" s="1">
        <f>SUM('By Entrance Entering'!P21,'By Entrance Entering'!P49,'By Entrance Entering'!P77,'By Entrance Entering'!P105,'By Entrance Entering'!P133,'By Entrance Entering'!P161,'By Entrance Entering'!P189,'By Entrance Entering'!P217,'By Entrance Entering'!P245,'By Entrance Entering'!P273,'By Entrance Entering'!P301,'By Entrance Entering'!P329,'By Entrance Entering'!P357,'By Entrance Entering'!P385,'By Entrance Entering'!P413)</f>
        <v>25</v>
      </c>
      <c r="Q21" s="1">
        <f>SUM('By Entrance Entering'!Q21,'By Entrance Entering'!Q49,'By Entrance Entering'!Q77,'By Entrance Entering'!Q105,'By Entrance Entering'!Q133,'By Entrance Entering'!Q161,'By Entrance Entering'!Q189,'By Entrance Entering'!Q217,'By Entrance Entering'!Q245,'By Entrance Entering'!Q273,'By Entrance Entering'!Q301,'By Entrance Entering'!Q329,'By Entrance Entering'!Q357,'By Entrance Entering'!Q385,'By Entrance Entering'!Q413)</f>
        <v>21</v>
      </c>
      <c r="R21" s="1">
        <f>SUM('By Entrance Entering'!R21,'By Entrance Entering'!R49,'By Entrance Entering'!R77,'By Entrance Entering'!R105,'By Entrance Entering'!R133,'By Entrance Entering'!R161,'By Entrance Entering'!R189,'By Entrance Entering'!R217,'By Entrance Entering'!R245,'By Entrance Entering'!R273,'By Entrance Entering'!R301,'By Entrance Entering'!R329,'By Entrance Entering'!R357,'By Entrance Entering'!R385,'By Entrance Entering'!R413)</f>
        <v>19</v>
      </c>
      <c r="S21" s="28">
        <f t="shared" ref="S21:S29" si="1">SUM(C21:R21)</f>
        <v>576</v>
      </c>
      <c r="T21" s="1"/>
      <c r="U21" s="1"/>
      <c r="V21" s="1"/>
      <c r="W21" s="1"/>
      <c r="X21" s="1"/>
      <c r="Y21" s="1"/>
      <c r="Z21" s="1"/>
    </row>
    <row r="22" spans="1:26" ht="12" customHeight="1">
      <c r="A22" s="566"/>
      <c r="B22" s="9" t="s">
        <v>200</v>
      </c>
      <c r="C22" s="58">
        <f>SUM('By Entrance Entering'!C22,'By Entrance Entering'!C50,'By Entrance Entering'!C78,'By Entrance Entering'!C106,'By Entrance Entering'!C134,'By Entrance Entering'!C162,'By Entrance Entering'!C190,'By Entrance Entering'!C218,'By Entrance Entering'!C246,'By Entrance Entering'!C274,'By Entrance Entering'!C302,'By Entrance Entering'!C330,'By Entrance Entering'!C358,'By Entrance Entering'!C386,'By Entrance Entering'!C414)</f>
        <v>106</v>
      </c>
      <c r="D22" s="52">
        <f>SUM('By Entrance Entering'!D22,'By Entrance Entering'!D50,'By Entrance Entering'!D78,'By Entrance Entering'!D106,'By Entrance Entering'!D134,'By Entrance Entering'!D162,'By Entrance Entering'!D190,'By Entrance Entering'!D218,'By Entrance Entering'!D246,'By Entrance Entering'!D274,'By Entrance Entering'!D302,'By Entrance Entering'!D330,'By Entrance Entering'!D358,'By Entrance Entering'!D386,'By Entrance Entering'!D414)</f>
        <v>487</v>
      </c>
      <c r="E22" s="52">
        <f>SUM('By Entrance Entering'!E22,'By Entrance Entering'!E50,'By Entrance Entering'!E78,'By Entrance Entering'!E106,'By Entrance Entering'!E134,'By Entrance Entering'!E162,'By Entrance Entering'!E190,'By Entrance Entering'!E218,'By Entrance Entering'!E246,'By Entrance Entering'!E274,'By Entrance Entering'!E302,'By Entrance Entering'!E330,'By Entrance Entering'!E358,'By Entrance Entering'!E386,'By Entrance Entering'!E414)</f>
        <v>533</v>
      </c>
      <c r="F22" s="52">
        <f>SUM('By Entrance Entering'!F22,'By Entrance Entering'!F50,'By Entrance Entering'!F78,'By Entrance Entering'!F106,'By Entrance Entering'!F134,'By Entrance Entering'!F162,'By Entrance Entering'!F190,'By Entrance Entering'!F218,'By Entrance Entering'!F246,'By Entrance Entering'!F274,'By Entrance Entering'!F302,'By Entrance Entering'!F330,'By Entrance Entering'!F358,'By Entrance Entering'!F386,'By Entrance Entering'!F414)</f>
        <v>780</v>
      </c>
      <c r="G22" s="52">
        <f>SUM('By Entrance Entering'!G22,'By Entrance Entering'!G50,'By Entrance Entering'!G78,'By Entrance Entering'!G106,'By Entrance Entering'!G134,'By Entrance Entering'!G162,'By Entrance Entering'!G190,'By Entrance Entering'!G218,'By Entrance Entering'!G246,'By Entrance Entering'!G274,'By Entrance Entering'!G302,'By Entrance Entering'!G330,'By Entrance Entering'!G358,'By Entrance Entering'!G386,'By Entrance Entering'!G414)</f>
        <v>576</v>
      </c>
      <c r="H22" s="52">
        <f>SUM('By Entrance Entering'!H22,'By Entrance Entering'!H50,'By Entrance Entering'!H78,'By Entrance Entering'!H106,'By Entrance Entering'!H134,'By Entrance Entering'!H162,'By Entrance Entering'!H190,'By Entrance Entering'!H218,'By Entrance Entering'!H246,'By Entrance Entering'!H274,'By Entrance Entering'!H302,'By Entrance Entering'!H330,'By Entrance Entering'!H358,'By Entrance Entering'!H386,'By Entrance Entering'!H414)</f>
        <v>466</v>
      </c>
      <c r="I22" s="52">
        <f>SUM('By Entrance Entering'!I22,'By Entrance Entering'!I50,'By Entrance Entering'!I78,'By Entrance Entering'!I106,'By Entrance Entering'!I134,'By Entrance Entering'!I162,'By Entrance Entering'!I190,'By Entrance Entering'!I218,'By Entrance Entering'!I246,'By Entrance Entering'!I274,'By Entrance Entering'!I302,'By Entrance Entering'!I330,'By Entrance Entering'!I358,'By Entrance Entering'!I386,'By Entrance Entering'!I414)</f>
        <v>833</v>
      </c>
      <c r="J22" s="52">
        <f>SUM('By Entrance Entering'!J22,'By Entrance Entering'!J50,'By Entrance Entering'!J78,'By Entrance Entering'!J106,'By Entrance Entering'!J134,'By Entrance Entering'!J162,'By Entrance Entering'!J190,'By Entrance Entering'!J218,'By Entrance Entering'!J246,'By Entrance Entering'!J274,'By Entrance Entering'!J302,'By Entrance Entering'!J330,'By Entrance Entering'!J358,'By Entrance Entering'!J386,'By Entrance Entering'!J414)</f>
        <v>396</v>
      </c>
      <c r="K22" s="52">
        <f>SUM('By Entrance Entering'!K22,'By Entrance Entering'!K50,'By Entrance Entering'!K78,'By Entrance Entering'!K106,'By Entrance Entering'!K134,'By Entrance Entering'!K162,'By Entrance Entering'!K190,'By Entrance Entering'!K218,'By Entrance Entering'!K246,'By Entrance Entering'!K274,'By Entrance Entering'!K302,'By Entrance Entering'!K330,'By Entrance Entering'!K358,'By Entrance Entering'!K386,'By Entrance Entering'!K414)</f>
        <v>364</v>
      </c>
      <c r="L22" s="52">
        <f>SUM('By Entrance Entering'!L22,'By Entrance Entering'!L50,'By Entrance Entering'!L78,'By Entrance Entering'!L106,'By Entrance Entering'!L134,'By Entrance Entering'!L162,'By Entrance Entering'!L190,'By Entrance Entering'!L218,'By Entrance Entering'!L246,'By Entrance Entering'!L274,'By Entrance Entering'!L302,'By Entrance Entering'!L330,'By Entrance Entering'!L358,'By Entrance Entering'!L386,'By Entrance Entering'!L414)</f>
        <v>207</v>
      </c>
      <c r="M22" s="52">
        <f>SUM('By Entrance Entering'!M22,'By Entrance Entering'!M50,'By Entrance Entering'!M78,'By Entrance Entering'!M106,'By Entrance Entering'!M134,'By Entrance Entering'!M162,'By Entrance Entering'!M190,'By Entrance Entering'!M218,'By Entrance Entering'!M246,'By Entrance Entering'!M274,'By Entrance Entering'!M302,'By Entrance Entering'!M330,'By Entrance Entering'!M358,'By Entrance Entering'!M386,'By Entrance Entering'!M414)</f>
        <v>205</v>
      </c>
      <c r="N22" s="52">
        <f>SUM('By Entrance Entering'!N22,'By Entrance Entering'!N50,'By Entrance Entering'!N78,'By Entrance Entering'!N106,'By Entrance Entering'!N134,'By Entrance Entering'!N162,'By Entrance Entering'!N190,'By Entrance Entering'!N218,'By Entrance Entering'!N246,'By Entrance Entering'!N274,'By Entrance Entering'!N302,'By Entrance Entering'!N330,'By Entrance Entering'!N358,'By Entrance Entering'!N386,'By Entrance Entering'!N414)</f>
        <v>141</v>
      </c>
      <c r="O22" s="52">
        <f>SUM('By Entrance Entering'!O22,'By Entrance Entering'!O50,'By Entrance Entering'!O78,'By Entrance Entering'!O106,'By Entrance Entering'!O134,'By Entrance Entering'!O162,'By Entrance Entering'!O190,'By Entrance Entering'!O218,'By Entrance Entering'!O246,'By Entrance Entering'!O274,'By Entrance Entering'!O302,'By Entrance Entering'!O330,'By Entrance Entering'!O358,'By Entrance Entering'!O386,'By Entrance Entering'!O414)</f>
        <v>70</v>
      </c>
      <c r="P22" s="52">
        <f>SUM('By Entrance Entering'!P22,'By Entrance Entering'!P50,'By Entrance Entering'!P78,'By Entrance Entering'!P106,'By Entrance Entering'!P134,'By Entrance Entering'!P162,'By Entrance Entering'!P190,'By Entrance Entering'!P218,'By Entrance Entering'!P246,'By Entrance Entering'!P274,'By Entrance Entering'!P302,'By Entrance Entering'!P330,'By Entrance Entering'!P358,'By Entrance Entering'!P386,'By Entrance Entering'!P414)</f>
        <v>32</v>
      </c>
      <c r="Q22" s="52">
        <f>SUM('By Entrance Entering'!Q22,'By Entrance Entering'!Q50,'By Entrance Entering'!Q78,'By Entrance Entering'!Q106,'By Entrance Entering'!Q134,'By Entrance Entering'!Q162,'By Entrance Entering'!Q190,'By Entrance Entering'!Q218,'By Entrance Entering'!Q246,'By Entrance Entering'!Q274,'By Entrance Entering'!Q302,'By Entrance Entering'!Q330,'By Entrance Entering'!Q358,'By Entrance Entering'!Q386,'By Entrance Entering'!Q414)</f>
        <v>15</v>
      </c>
      <c r="R22" s="52">
        <f>SUM('By Entrance Entering'!R22,'By Entrance Entering'!R50,'By Entrance Entering'!R78,'By Entrance Entering'!R106,'By Entrance Entering'!R134,'By Entrance Entering'!R162,'By Entrance Entering'!R190,'By Entrance Entering'!R218,'By Entrance Entering'!R246,'By Entrance Entering'!R274,'By Entrance Entering'!R302,'By Entrance Entering'!R330,'By Entrance Entering'!R358,'By Entrance Entering'!R386,'By Entrance Entering'!R414)</f>
        <v>0</v>
      </c>
      <c r="S22" s="59">
        <f t="shared" si="1"/>
        <v>5211</v>
      </c>
      <c r="T22" s="1"/>
      <c r="U22" s="1"/>
      <c r="V22" s="1"/>
      <c r="W22" s="1"/>
      <c r="X22" s="1"/>
      <c r="Y22" s="1"/>
      <c r="Z22" s="1"/>
    </row>
    <row r="23" spans="1:26" ht="12" customHeight="1">
      <c r="A23" s="566"/>
      <c r="B23" s="60" t="s">
        <v>3</v>
      </c>
      <c r="C23" s="61">
        <f t="shared" ref="C23:R23" si="2">SUM(C8,C10,C15,C17,C19,C21)</f>
        <v>1563</v>
      </c>
      <c r="D23" s="62">
        <f t="shared" si="2"/>
        <v>2714</v>
      </c>
      <c r="E23" s="62">
        <f t="shared" si="2"/>
        <v>3298</v>
      </c>
      <c r="F23" s="62">
        <f t="shared" si="2"/>
        <v>2596</v>
      </c>
      <c r="G23" s="62">
        <f t="shared" si="2"/>
        <v>2000</v>
      </c>
      <c r="H23" s="62">
        <f t="shared" si="2"/>
        <v>1319</v>
      </c>
      <c r="I23" s="62">
        <f t="shared" si="2"/>
        <v>1849</v>
      </c>
      <c r="J23" s="62">
        <f t="shared" si="2"/>
        <v>1984</v>
      </c>
      <c r="K23" s="62">
        <f t="shared" si="2"/>
        <v>1288</v>
      </c>
      <c r="L23" s="62">
        <f t="shared" si="2"/>
        <v>1525</v>
      </c>
      <c r="M23" s="62">
        <f t="shared" si="2"/>
        <v>1425</v>
      </c>
      <c r="N23" s="62">
        <f t="shared" si="2"/>
        <v>1111</v>
      </c>
      <c r="O23" s="62">
        <f t="shared" si="2"/>
        <v>1246</v>
      </c>
      <c r="P23" s="62">
        <f t="shared" si="2"/>
        <v>855</v>
      </c>
      <c r="Q23" s="62">
        <f t="shared" si="2"/>
        <v>543</v>
      </c>
      <c r="R23" s="62">
        <f t="shared" si="2"/>
        <v>48</v>
      </c>
      <c r="S23" s="63">
        <f t="shared" si="1"/>
        <v>25364</v>
      </c>
      <c r="T23" s="1"/>
      <c r="U23" s="1"/>
      <c r="V23" s="1"/>
      <c r="W23" s="1"/>
      <c r="X23" s="1"/>
      <c r="Y23" s="1"/>
      <c r="Z23" s="1"/>
    </row>
    <row r="24" spans="1:26" ht="12" customHeight="1">
      <c r="A24" s="566"/>
      <c r="B24" s="64" t="s">
        <v>201</v>
      </c>
      <c r="C24" s="65">
        <f t="shared" ref="C24:R24" si="3">SUM(C7,C9,C11,C16,C18,C20,C22)</f>
        <v>1811</v>
      </c>
      <c r="D24" s="66">
        <f t="shared" si="3"/>
        <v>3587</v>
      </c>
      <c r="E24" s="67">
        <f t="shared" si="3"/>
        <v>4385</v>
      </c>
      <c r="F24" s="67">
        <f t="shared" si="3"/>
        <v>3908</v>
      </c>
      <c r="G24" s="66">
        <f t="shared" si="3"/>
        <v>3007</v>
      </c>
      <c r="H24" s="66">
        <f t="shared" si="3"/>
        <v>2139</v>
      </c>
      <c r="I24" s="66">
        <f t="shared" si="3"/>
        <v>3187</v>
      </c>
      <c r="J24" s="66">
        <f t="shared" si="3"/>
        <v>2744</v>
      </c>
      <c r="K24" s="66">
        <f t="shared" si="3"/>
        <v>1953</v>
      </c>
      <c r="L24" s="66">
        <f t="shared" si="3"/>
        <v>1921</v>
      </c>
      <c r="M24" s="66">
        <f t="shared" si="3"/>
        <v>1821</v>
      </c>
      <c r="N24" s="66">
        <f t="shared" si="3"/>
        <v>1366</v>
      </c>
      <c r="O24" s="66">
        <f t="shared" si="3"/>
        <v>1391</v>
      </c>
      <c r="P24" s="66">
        <f t="shared" si="3"/>
        <v>922</v>
      </c>
      <c r="Q24" s="66">
        <f t="shared" si="3"/>
        <v>558</v>
      </c>
      <c r="R24" s="66">
        <f t="shared" si="3"/>
        <v>24</v>
      </c>
      <c r="S24" s="68">
        <f>SUM(C24:R24,S18, S20)</f>
        <v>35971</v>
      </c>
      <c r="T24" s="1"/>
      <c r="U24" s="1"/>
      <c r="V24" s="1"/>
      <c r="W24" s="1"/>
      <c r="X24" s="1"/>
      <c r="Y24" s="1"/>
      <c r="Z24" s="1"/>
    </row>
    <row r="25" spans="1:26" ht="12" customHeight="1">
      <c r="A25" s="566"/>
      <c r="B25" s="9" t="s">
        <v>202</v>
      </c>
      <c r="C25" s="51">
        <f>SUM('By Entrance Entering'!C25,'By Entrance Entering'!C53,'By Entrance Entering'!C81,'By Entrance Entering'!C109,'By Entrance Entering'!C137,'By Entrance Entering'!C165,'By Entrance Entering'!C193,'By Entrance Entering'!C221,'By Entrance Entering'!C249,'By Entrance Entering'!C277,'By Entrance Entering'!C305,'By Entrance Entering'!C333,'By Entrance Entering'!C361,'By Entrance Entering'!C389,'By Entrance Entering'!C417)</f>
        <v>20</v>
      </c>
      <c r="D25" s="1">
        <f>SUM('By Entrance Entering'!D25,'By Entrance Entering'!D53,'By Entrance Entering'!D81,'By Entrance Entering'!D109,'By Entrance Entering'!D137,'By Entrance Entering'!D165,'By Entrance Entering'!D193,'By Entrance Entering'!D221,'By Entrance Entering'!D249,'By Entrance Entering'!D277,'By Entrance Entering'!D305,'By Entrance Entering'!D333,'By Entrance Entering'!D361,'By Entrance Entering'!D389,'By Entrance Entering'!D417)</f>
        <v>76</v>
      </c>
      <c r="E25" s="1">
        <f>SUM('By Entrance Entering'!E25,'By Entrance Entering'!E53,'By Entrance Entering'!E81,'By Entrance Entering'!E109,'By Entrance Entering'!E137,'By Entrance Entering'!E165,'By Entrance Entering'!E193,'By Entrance Entering'!E221,'By Entrance Entering'!E249,'By Entrance Entering'!E277,'By Entrance Entering'!E305,'By Entrance Entering'!E333,'By Entrance Entering'!E361,'By Entrance Entering'!E389,'By Entrance Entering'!E417)</f>
        <v>76</v>
      </c>
      <c r="F25" s="1">
        <f>SUM('By Entrance Entering'!F25,'By Entrance Entering'!F53,'By Entrance Entering'!F81,'By Entrance Entering'!F109,'By Entrance Entering'!F137,'By Entrance Entering'!F165,'By Entrance Entering'!F193,'By Entrance Entering'!F221,'By Entrance Entering'!F249,'By Entrance Entering'!F277,'By Entrance Entering'!F305,'By Entrance Entering'!F333,'By Entrance Entering'!F361,'By Entrance Entering'!F389,'By Entrance Entering'!F417)</f>
        <v>81</v>
      </c>
      <c r="G25" s="1">
        <f>SUM('By Entrance Entering'!G25,'By Entrance Entering'!G53,'By Entrance Entering'!G81,'By Entrance Entering'!G109,'By Entrance Entering'!G137,'By Entrance Entering'!G165,'By Entrance Entering'!G193,'By Entrance Entering'!G221,'By Entrance Entering'!G249,'By Entrance Entering'!G277,'By Entrance Entering'!G305,'By Entrance Entering'!G333,'By Entrance Entering'!G361,'By Entrance Entering'!G389,'By Entrance Entering'!G417)</f>
        <v>87</v>
      </c>
      <c r="H25" s="1">
        <f>SUM('By Entrance Entering'!H25,'By Entrance Entering'!H53,'By Entrance Entering'!H81,'By Entrance Entering'!H109,'By Entrance Entering'!H137,'By Entrance Entering'!H165,'By Entrance Entering'!H193,'By Entrance Entering'!H221,'By Entrance Entering'!H249,'By Entrance Entering'!H277,'By Entrance Entering'!H305,'By Entrance Entering'!H333,'By Entrance Entering'!H361,'By Entrance Entering'!H389,'By Entrance Entering'!H417)</f>
        <v>45</v>
      </c>
      <c r="I25" s="1">
        <f>SUM('By Entrance Entering'!I25,'By Entrance Entering'!I53,'By Entrance Entering'!I81,'By Entrance Entering'!I109,'By Entrance Entering'!I137,'By Entrance Entering'!I165,'By Entrance Entering'!I193,'By Entrance Entering'!I221,'By Entrance Entering'!I249,'By Entrance Entering'!I277,'By Entrance Entering'!I305,'By Entrance Entering'!I333,'By Entrance Entering'!I361,'By Entrance Entering'!I389,'By Entrance Entering'!I417)</f>
        <v>20</v>
      </c>
      <c r="J25" s="1">
        <f>SUM('By Entrance Entering'!J25,'By Entrance Entering'!J53,'By Entrance Entering'!J81,'By Entrance Entering'!J109,'By Entrance Entering'!J137,'By Entrance Entering'!J165,'By Entrance Entering'!J193,'By Entrance Entering'!J221,'By Entrance Entering'!J249,'By Entrance Entering'!J277,'By Entrance Entering'!J305,'By Entrance Entering'!J333,'By Entrance Entering'!J361,'By Entrance Entering'!J389,'By Entrance Entering'!J417)</f>
        <v>44</v>
      </c>
      <c r="K25" s="1">
        <f>SUM('By Entrance Entering'!K25,'By Entrance Entering'!K53,'By Entrance Entering'!K81,'By Entrance Entering'!K109,'By Entrance Entering'!K137,'By Entrance Entering'!K165,'By Entrance Entering'!K193,'By Entrance Entering'!K221,'By Entrance Entering'!K249,'By Entrance Entering'!K277,'By Entrance Entering'!K305,'By Entrance Entering'!K333,'By Entrance Entering'!K361,'By Entrance Entering'!K389,'By Entrance Entering'!K417)</f>
        <v>19</v>
      </c>
      <c r="L25" s="1">
        <f>SUM('By Entrance Entering'!L25,'By Entrance Entering'!L53,'By Entrance Entering'!L81,'By Entrance Entering'!L109,'By Entrance Entering'!L137,'By Entrance Entering'!L165,'By Entrance Entering'!L193,'By Entrance Entering'!L221,'By Entrance Entering'!L249,'By Entrance Entering'!L277,'By Entrance Entering'!L305,'By Entrance Entering'!L333,'By Entrance Entering'!L361,'By Entrance Entering'!L389,'By Entrance Entering'!L417)</f>
        <v>16</v>
      </c>
      <c r="M25" s="1">
        <f>SUM('By Entrance Entering'!M25,'By Entrance Entering'!M53,'By Entrance Entering'!M81,'By Entrance Entering'!M109,'By Entrance Entering'!M137,'By Entrance Entering'!M165,'By Entrance Entering'!M193,'By Entrance Entering'!M221,'By Entrance Entering'!M249,'By Entrance Entering'!M277,'By Entrance Entering'!M305,'By Entrance Entering'!M333,'By Entrance Entering'!M361,'By Entrance Entering'!M389,'By Entrance Entering'!M417)</f>
        <v>13</v>
      </c>
      <c r="N25" s="1">
        <f>SUM('By Entrance Entering'!N25,'By Entrance Entering'!N53,'By Entrance Entering'!N81,'By Entrance Entering'!N109,'By Entrance Entering'!N137,'By Entrance Entering'!N165,'By Entrance Entering'!N193,'By Entrance Entering'!N221,'By Entrance Entering'!N249,'By Entrance Entering'!N277,'By Entrance Entering'!N305,'By Entrance Entering'!N333,'By Entrance Entering'!N361,'By Entrance Entering'!N389,'By Entrance Entering'!N417)</f>
        <v>5</v>
      </c>
      <c r="O25" s="1">
        <f>SUM('By Entrance Entering'!O25,'By Entrance Entering'!O53,'By Entrance Entering'!O81,'By Entrance Entering'!O109,'By Entrance Entering'!O137,'By Entrance Entering'!O165,'By Entrance Entering'!O193,'By Entrance Entering'!O221,'By Entrance Entering'!O249,'By Entrance Entering'!O277,'By Entrance Entering'!O305,'By Entrance Entering'!O333,'By Entrance Entering'!O361,'By Entrance Entering'!O389,'By Entrance Entering'!O417)</f>
        <v>2</v>
      </c>
      <c r="P25" s="1">
        <f>SUM('By Entrance Entering'!P25,'By Entrance Entering'!P53,'By Entrance Entering'!P81,'By Entrance Entering'!P109,'By Entrance Entering'!P137,'By Entrance Entering'!P165,'By Entrance Entering'!P193,'By Entrance Entering'!P221,'By Entrance Entering'!P249,'By Entrance Entering'!P277,'By Entrance Entering'!P305,'By Entrance Entering'!P333,'By Entrance Entering'!P361,'By Entrance Entering'!P389,'By Entrance Entering'!P417)</f>
        <v>3</v>
      </c>
      <c r="Q25" s="1">
        <f>SUM('By Entrance Entering'!Q25,'By Entrance Entering'!Q53,'By Entrance Entering'!Q81,'By Entrance Entering'!Q109,'By Entrance Entering'!Q137,'By Entrance Entering'!Q165,'By Entrance Entering'!Q193,'By Entrance Entering'!Q221,'By Entrance Entering'!Q249,'By Entrance Entering'!Q277,'By Entrance Entering'!Q305,'By Entrance Entering'!Q333,'By Entrance Entering'!Q361,'By Entrance Entering'!Q389,'By Entrance Entering'!Q417)</f>
        <v>2</v>
      </c>
      <c r="R25" s="1">
        <f>SUM('By Entrance Entering'!R25,'By Entrance Entering'!R53,'By Entrance Entering'!R81,'By Entrance Entering'!R109,'By Entrance Entering'!R137,'By Entrance Entering'!R165,'By Entrance Entering'!R193,'By Entrance Entering'!R221,'By Entrance Entering'!R249,'By Entrance Entering'!R277,'By Entrance Entering'!R305,'By Entrance Entering'!R333,'By Entrance Entering'!R361,'By Entrance Entering'!R389,'By Entrance Entering'!R417)</f>
        <v>1</v>
      </c>
      <c r="S25" s="28">
        <f t="shared" si="1"/>
        <v>510</v>
      </c>
      <c r="T25" s="1"/>
      <c r="U25" s="1"/>
      <c r="V25" s="1"/>
      <c r="W25" s="1"/>
      <c r="X25" s="1"/>
      <c r="Y25" s="1"/>
      <c r="Z25" s="1"/>
    </row>
    <row r="26" spans="1:26" ht="12" customHeight="1">
      <c r="A26" s="566"/>
      <c r="B26" s="9" t="s">
        <v>203</v>
      </c>
      <c r="C26" s="51">
        <f>SUM('By Entrance Entering'!C26,'By Entrance Entering'!C54,'By Entrance Entering'!C82,'By Entrance Entering'!C110,'By Entrance Entering'!C138,'By Entrance Entering'!C166,'By Entrance Entering'!C194,'By Entrance Entering'!C222,'By Entrance Entering'!C250,'By Entrance Entering'!C278,'By Entrance Entering'!C306,'By Entrance Entering'!C334,'By Entrance Entering'!C362,'By Entrance Entering'!C390,'By Entrance Entering'!C418)</f>
        <v>20</v>
      </c>
      <c r="D26" s="1">
        <f>SUM('By Entrance Entering'!D26,'By Entrance Entering'!D54,'By Entrance Entering'!D82,'By Entrance Entering'!D110,'By Entrance Entering'!D138,'By Entrance Entering'!D166,'By Entrance Entering'!D194,'By Entrance Entering'!D222,'By Entrance Entering'!D250,'By Entrance Entering'!D278,'By Entrance Entering'!D306,'By Entrance Entering'!D334,'By Entrance Entering'!D362,'By Entrance Entering'!D390,'By Entrance Entering'!D418)</f>
        <v>79</v>
      </c>
      <c r="E26" s="1">
        <f>SUM('By Entrance Entering'!E26,'By Entrance Entering'!E54,'By Entrance Entering'!E82,'By Entrance Entering'!E110,'By Entrance Entering'!E138,'By Entrance Entering'!E166,'By Entrance Entering'!E194,'By Entrance Entering'!E222,'By Entrance Entering'!E250,'By Entrance Entering'!E278,'By Entrance Entering'!E306,'By Entrance Entering'!E334,'By Entrance Entering'!E362,'By Entrance Entering'!E390,'By Entrance Entering'!E418)</f>
        <v>91</v>
      </c>
      <c r="F26" s="1">
        <f>SUM('By Entrance Entering'!F26,'By Entrance Entering'!F54,'By Entrance Entering'!F82,'By Entrance Entering'!F110,'By Entrance Entering'!F138,'By Entrance Entering'!F166,'By Entrance Entering'!F194,'By Entrance Entering'!F222,'By Entrance Entering'!F250,'By Entrance Entering'!F278,'By Entrance Entering'!F306,'By Entrance Entering'!F334,'By Entrance Entering'!F362,'By Entrance Entering'!F390,'By Entrance Entering'!F418)</f>
        <v>114</v>
      </c>
      <c r="G26" s="1">
        <f>SUM('By Entrance Entering'!G26,'By Entrance Entering'!G54,'By Entrance Entering'!G82,'By Entrance Entering'!G110,'By Entrance Entering'!G138,'By Entrance Entering'!G166,'By Entrance Entering'!G194,'By Entrance Entering'!G222,'By Entrance Entering'!G250,'By Entrance Entering'!G278,'By Entrance Entering'!G306,'By Entrance Entering'!G334,'By Entrance Entering'!G362,'By Entrance Entering'!G390,'By Entrance Entering'!G418)</f>
        <v>156</v>
      </c>
      <c r="H26" s="1">
        <f>SUM('By Entrance Entering'!H26,'By Entrance Entering'!H54,'By Entrance Entering'!H82,'By Entrance Entering'!H110,'By Entrance Entering'!H138,'By Entrance Entering'!H166,'By Entrance Entering'!H194,'By Entrance Entering'!H222,'By Entrance Entering'!H250,'By Entrance Entering'!H278,'By Entrance Entering'!H306,'By Entrance Entering'!H334,'By Entrance Entering'!H362,'By Entrance Entering'!H390,'By Entrance Entering'!H418)</f>
        <v>45</v>
      </c>
      <c r="I26" s="1">
        <f>SUM('By Entrance Entering'!I26,'By Entrance Entering'!I54,'By Entrance Entering'!I82,'By Entrance Entering'!I110,'By Entrance Entering'!I138,'By Entrance Entering'!I166,'By Entrance Entering'!I194,'By Entrance Entering'!I222,'By Entrance Entering'!I250,'By Entrance Entering'!I278,'By Entrance Entering'!I306,'By Entrance Entering'!I334,'By Entrance Entering'!I362,'By Entrance Entering'!I390,'By Entrance Entering'!I418)</f>
        <v>20</v>
      </c>
      <c r="J26" s="1">
        <f>SUM('By Entrance Entering'!J26,'By Entrance Entering'!J54,'By Entrance Entering'!J82,'By Entrance Entering'!J110,'By Entrance Entering'!J138,'By Entrance Entering'!J166,'By Entrance Entering'!J194,'By Entrance Entering'!J222,'By Entrance Entering'!J250,'By Entrance Entering'!J278,'By Entrance Entering'!J306,'By Entrance Entering'!J334,'By Entrance Entering'!J362,'By Entrance Entering'!J390,'By Entrance Entering'!J418)</f>
        <v>44</v>
      </c>
      <c r="K26" s="1">
        <f>SUM('By Entrance Entering'!K26,'By Entrance Entering'!K54,'By Entrance Entering'!K82,'By Entrance Entering'!K110,'By Entrance Entering'!K138,'By Entrance Entering'!K166,'By Entrance Entering'!K194,'By Entrance Entering'!K222,'By Entrance Entering'!K250,'By Entrance Entering'!K278,'By Entrance Entering'!K306,'By Entrance Entering'!K334,'By Entrance Entering'!K362,'By Entrance Entering'!K390,'By Entrance Entering'!K418)</f>
        <v>19</v>
      </c>
      <c r="L26" s="1">
        <f>SUM('By Entrance Entering'!L26,'By Entrance Entering'!L54,'By Entrance Entering'!L82,'By Entrance Entering'!L110,'By Entrance Entering'!L138,'By Entrance Entering'!L166,'By Entrance Entering'!L194,'By Entrance Entering'!L222,'By Entrance Entering'!L250,'By Entrance Entering'!L278,'By Entrance Entering'!L306,'By Entrance Entering'!L334,'By Entrance Entering'!L362,'By Entrance Entering'!L390,'By Entrance Entering'!L418)</f>
        <v>16</v>
      </c>
      <c r="M26" s="1">
        <f>SUM('By Entrance Entering'!M26,'By Entrance Entering'!M54,'By Entrance Entering'!M82,'By Entrance Entering'!M110,'By Entrance Entering'!M138,'By Entrance Entering'!M166,'By Entrance Entering'!M194,'By Entrance Entering'!M222,'By Entrance Entering'!M250,'By Entrance Entering'!M278,'By Entrance Entering'!M306,'By Entrance Entering'!M334,'By Entrance Entering'!M362,'By Entrance Entering'!M390,'By Entrance Entering'!M418)</f>
        <v>13</v>
      </c>
      <c r="N26" s="1">
        <f>SUM('By Entrance Entering'!N26,'By Entrance Entering'!N54,'By Entrance Entering'!N82,'By Entrance Entering'!N110,'By Entrance Entering'!N138,'By Entrance Entering'!N166,'By Entrance Entering'!N194,'By Entrance Entering'!N222,'By Entrance Entering'!N250,'By Entrance Entering'!N278,'By Entrance Entering'!N306,'By Entrance Entering'!N334,'By Entrance Entering'!N362,'By Entrance Entering'!N390,'By Entrance Entering'!N418)</f>
        <v>5</v>
      </c>
      <c r="O26" s="1">
        <f>SUM('By Entrance Entering'!O26,'By Entrance Entering'!O54,'By Entrance Entering'!O82,'By Entrance Entering'!O110,'By Entrance Entering'!O138,'By Entrance Entering'!O166,'By Entrance Entering'!O194,'By Entrance Entering'!O222,'By Entrance Entering'!O250,'By Entrance Entering'!O278,'By Entrance Entering'!O306,'By Entrance Entering'!O334,'By Entrance Entering'!O362,'By Entrance Entering'!O390,'By Entrance Entering'!O418)</f>
        <v>2</v>
      </c>
      <c r="P26" s="1">
        <f>SUM('By Entrance Entering'!P26,'By Entrance Entering'!P54,'By Entrance Entering'!P82,'By Entrance Entering'!P110,'By Entrance Entering'!P138,'By Entrance Entering'!P166,'By Entrance Entering'!P194,'By Entrance Entering'!P222,'By Entrance Entering'!P250,'By Entrance Entering'!P278,'By Entrance Entering'!P306,'By Entrance Entering'!P334,'By Entrance Entering'!P362,'By Entrance Entering'!P390,'By Entrance Entering'!P418)</f>
        <v>3</v>
      </c>
      <c r="Q26" s="1">
        <f>SUM('By Entrance Entering'!Q26,'By Entrance Entering'!Q54,'By Entrance Entering'!Q82,'By Entrance Entering'!Q110,'By Entrance Entering'!Q138,'By Entrance Entering'!Q166,'By Entrance Entering'!Q194,'By Entrance Entering'!Q222,'By Entrance Entering'!Q250,'By Entrance Entering'!Q278,'By Entrance Entering'!Q306,'By Entrance Entering'!Q334,'By Entrance Entering'!Q362,'By Entrance Entering'!Q390,'By Entrance Entering'!Q418)</f>
        <v>2</v>
      </c>
      <c r="R26" s="1">
        <f>SUM('By Entrance Entering'!R26,'By Entrance Entering'!R54,'By Entrance Entering'!R82,'By Entrance Entering'!R110,'By Entrance Entering'!R138,'By Entrance Entering'!R166,'By Entrance Entering'!R194,'By Entrance Entering'!R222,'By Entrance Entering'!R250,'By Entrance Entering'!R278,'By Entrance Entering'!R306,'By Entrance Entering'!R334,'By Entrance Entering'!R362,'By Entrance Entering'!R390,'By Entrance Entering'!R418)</f>
        <v>1</v>
      </c>
      <c r="S26" s="28">
        <f t="shared" si="1"/>
        <v>630</v>
      </c>
      <c r="T26" s="1"/>
      <c r="U26" s="1"/>
      <c r="V26" s="1"/>
      <c r="W26" s="1"/>
      <c r="X26" s="1"/>
      <c r="Y26" s="1"/>
      <c r="Z26" s="1"/>
    </row>
    <row r="27" spans="1:26" ht="12" customHeight="1">
      <c r="A27" s="566"/>
      <c r="B27" s="53" t="s">
        <v>204</v>
      </c>
      <c r="C27" s="54">
        <f>SUM('By Entrance Entering'!C27,'By Entrance Entering'!C55,'By Entrance Entering'!C83,'By Entrance Entering'!C111,'By Entrance Entering'!C139,'By Entrance Entering'!C167,'By Entrance Entering'!C195,'By Entrance Entering'!C223,'By Entrance Entering'!C251,'By Entrance Entering'!C279,'By Entrance Entering'!C307,'By Entrance Entering'!C335,'By Entrance Entering'!C363,'By Entrance Entering'!C391,'By Entrance Entering'!C419)</f>
        <v>28</v>
      </c>
      <c r="D27" s="55">
        <f>SUM('By Entrance Entering'!D27,'By Entrance Entering'!D55,'By Entrance Entering'!D83,'By Entrance Entering'!D111,'By Entrance Entering'!D139,'By Entrance Entering'!D167,'By Entrance Entering'!D195,'By Entrance Entering'!D223,'By Entrance Entering'!D251,'By Entrance Entering'!D279,'By Entrance Entering'!D307,'By Entrance Entering'!D335,'By Entrance Entering'!D363,'By Entrance Entering'!D391,'By Entrance Entering'!D419)</f>
        <v>26</v>
      </c>
      <c r="E27" s="55">
        <f>SUM('By Entrance Entering'!E27,'By Entrance Entering'!E55,'By Entrance Entering'!E83,'By Entrance Entering'!E111,'By Entrance Entering'!E139,'By Entrance Entering'!E167,'By Entrance Entering'!E195,'By Entrance Entering'!E223,'By Entrance Entering'!E251,'By Entrance Entering'!E279,'By Entrance Entering'!E307,'By Entrance Entering'!E335,'By Entrance Entering'!E363,'By Entrance Entering'!E391,'By Entrance Entering'!E419)</f>
        <v>42</v>
      </c>
      <c r="F27" s="55">
        <f>SUM('By Entrance Entering'!F27,'By Entrance Entering'!F55,'By Entrance Entering'!F83,'By Entrance Entering'!F111,'By Entrance Entering'!F139,'By Entrance Entering'!F167,'By Entrance Entering'!F195,'By Entrance Entering'!F223,'By Entrance Entering'!F251,'By Entrance Entering'!F279,'By Entrance Entering'!F307,'By Entrance Entering'!F335,'By Entrance Entering'!F363,'By Entrance Entering'!F391,'By Entrance Entering'!F419)</f>
        <v>34</v>
      </c>
      <c r="G27" s="55">
        <f>SUM('By Entrance Entering'!G27,'By Entrance Entering'!G55,'By Entrance Entering'!G83,'By Entrance Entering'!G111,'By Entrance Entering'!G139,'By Entrance Entering'!G167,'By Entrance Entering'!G195,'By Entrance Entering'!G223,'By Entrance Entering'!G251,'By Entrance Entering'!G279,'By Entrance Entering'!G307,'By Entrance Entering'!G335,'By Entrance Entering'!G363,'By Entrance Entering'!G391,'By Entrance Entering'!G419)</f>
        <v>52</v>
      </c>
      <c r="H27" s="55">
        <f>SUM('By Entrance Entering'!H27,'By Entrance Entering'!H55,'By Entrance Entering'!H83,'By Entrance Entering'!H111,'By Entrance Entering'!H139,'By Entrance Entering'!H167,'By Entrance Entering'!H195,'By Entrance Entering'!H223,'By Entrance Entering'!H251,'By Entrance Entering'!H279,'By Entrance Entering'!H307,'By Entrance Entering'!H335,'By Entrance Entering'!H363,'By Entrance Entering'!H391,'By Entrance Entering'!H419)</f>
        <v>41</v>
      </c>
      <c r="I27" s="55">
        <f>SUM('By Entrance Entering'!I27,'By Entrance Entering'!I55,'By Entrance Entering'!I83,'By Entrance Entering'!I111,'By Entrance Entering'!I139,'By Entrance Entering'!I167,'By Entrance Entering'!I195,'By Entrance Entering'!I223,'By Entrance Entering'!I251,'By Entrance Entering'!I279,'By Entrance Entering'!I307,'By Entrance Entering'!I335,'By Entrance Entering'!I363,'By Entrance Entering'!I391,'By Entrance Entering'!I419)</f>
        <v>39</v>
      </c>
      <c r="J27" s="55">
        <f>SUM('By Entrance Entering'!J27,'By Entrance Entering'!J55,'By Entrance Entering'!J83,'By Entrance Entering'!J111,'By Entrance Entering'!J139,'By Entrance Entering'!J167,'By Entrance Entering'!J195,'By Entrance Entering'!J223,'By Entrance Entering'!J251,'By Entrance Entering'!J279,'By Entrance Entering'!J307,'By Entrance Entering'!J335,'By Entrance Entering'!J363,'By Entrance Entering'!J391,'By Entrance Entering'!J419)</f>
        <v>34</v>
      </c>
      <c r="K27" s="55">
        <f>SUM('By Entrance Entering'!K27,'By Entrance Entering'!K55,'By Entrance Entering'!K83,'By Entrance Entering'!K111,'By Entrance Entering'!K139,'By Entrance Entering'!K167,'By Entrance Entering'!K195,'By Entrance Entering'!K223,'By Entrance Entering'!K251,'By Entrance Entering'!K279,'By Entrance Entering'!K307,'By Entrance Entering'!K335,'By Entrance Entering'!K363,'By Entrance Entering'!K391,'By Entrance Entering'!K419)</f>
        <v>16</v>
      </c>
      <c r="L27" s="55">
        <f>SUM('By Entrance Entering'!L27,'By Entrance Entering'!L55,'By Entrance Entering'!L83,'By Entrance Entering'!L111,'By Entrance Entering'!L139,'By Entrance Entering'!L167,'By Entrance Entering'!L195,'By Entrance Entering'!L223,'By Entrance Entering'!L251,'By Entrance Entering'!L279,'By Entrance Entering'!L307,'By Entrance Entering'!L335,'By Entrance Entering'!L363,'By Entrance Entering'!L391,'By Entrance Entering'!L419)</f>
        <v>9</v>
      </c>
      <c r="M27" s="55">
        <f>SUM('By Entrance Entering'!M27,'By Entrance Entering'!M55,'By Entrance Entering'!M83,'By Entrance Entering'!M111,'By Entrance Entering'!M139,'By Entrance Entering'!M167,'By Entrance Entering'!M195,'By Entrance Entering'!M223,'By Entrance Entering'!M251,'By Entrance Entering'!M279,'By Entrance Entering'!M307,'By Entrance Entering'!M335,'By Entrance Entering'!M363,'By Entrance Entering'!M391,'By Entrance Entering'!M419)</f>
        <v>1</v>
      </c>
      <c r="N27" s="55">
        <f>SUM('By Entrance Entering'!N27,'By Entrance Entering'!N55,'By Entrance Entering'!N83,'By Entrance Entering'!N111,'By Entrance Entering'!N139,'By Entrance Entering'!N167,'By Entrance Entering'!N195,'By Entrance Entering'!N223,'By Entrance Entering'!N251,'By Entrance Entering'!N279,'By Entrance Entering'!N307,'By Entrance Entering'!N335,'By Entrance Entering'!N363,'By Entrance Entering'!N391,'By Entrance Entering'!N419)</f>
        <v>0</v>
      </c>
      <c r="O27" s="55">
        <f>SUM('By Entrance Entering'!O27,'By Entrance Entering'!O55,'By Entrance Entering'!O83,'By Entrance Entering'!O111,'By Entrance Entering'!O139,'By Entrance Entering'!O167,'By Entrance Entering'!O195,'By Entrance Entering'!O223,'By Entrance Entering'!O251,'By Entrance Entering'!O279,'By Entrance Entering'!O307,'By Entrance Entering'!O335,'By Entrance Entering'!O363,'By Entrance Entering'!O391,'By Entrance Entering'!O419)</f>
        <v>2</v>
      </c>
      <c r="P27" s="55">
        <f>SUM('By Entrance Entering'!P27,'By Entrance Entering'!P55,'By Entrance Entering'!P83,'By Entrance Entering'!P111,'By Entrance Entering'!P139,'By Entrance Entering'!P167,'By Entrance Entering'!P195,'By Entrance Entering'!P223,'By Entrance Entering'!P251,'By Entrance Entering'!P279,'By Entrance Entering'!P307,'By Entrance Entering'!P335,'By Entrance Entering'!P363,'By Entrance Entering'!P391,'By Entrance Entering'!P419)</f>
        <v>0</v>
      </c>
      <c r="Q27" s="55">
        <f>SUM('By Entrance Entering'!Q27,'By Entrance Entering'!Q55,'By Entrance Entering'!Q83,'By Entrance Entering'!Q111,'By Entrance Entering'!Q139,'By Entrance Entering'!Q167,'By Entrance Entering'!Q195,'By Entrance Entering'!Q223,'By Entrance Entering'!Q251,'By Entrance Entering'!Q279,'By Entrance Entering'!Q307,'By Entrance Entering'!Q335,'By Entrance Entering'!Q363,'By Entrance Entering'!Q391,'By Entrance Entering'!Q419)</f>
        <v>0</v>
      </c>
      <c r="R27" s="55">
        <f>SUM('By Entrance Entering'!R27,'By Entrance Entering'!R55,'By Entrance Entering'!R83,'By Entrance Entering'!R111,'By Entrance Entering'!R139,'By Entrance Entering'!R167,'By Entrance Entering'!R195,'By Entrance Entering'!R223,'By Entrance Entering'!R251,'By Entrance Entering'!R279,'By Entrance Entering'!R307,'By Entrance Entering'!R335,'By Entrance Entering'!R363,'By Entrance Entering'!R391,'By Entrance Entering'!R419)</f>
        <v>0</v>
      </c>
      <c r="S27" s="30">
        <f t="shared" si="1"/>
        <v>324</v>
      </c>
      <c r="T27" s="1"/>
      <c r="U27" s="1"/>
      <c r="V27" s="1"/>
      <c r="W27" s="1"/>
      <c r="X27" s="1"/>
      <c r="Y27" s="1"/>
      <c r="Z27" s="1"/>
    </row>
    <row r="28" spans="1:26" ht="12" customHeight="1">
      <c r="A28" s="566"/>
      <c r="B28" s="53" t="s">
        <v>205</v>
      </c>
      <c r="C28" s="54">
        <f>SUM('By Entrance Entering'!C28,'By Entrance Entering'!C56,'By Entrance Entering'!C84,'By Entrance Entering'!C112,'By Entrance Entering'!C140,'By Entrance Entering'!C168,'By Entrance Entering'!C196,'By Entrance Entering'!C224,'By Entrance Entering'!C252,'By Entrance Entering'!C280,'By Entrance Entering'!C308,'By Entrance Entering'!C336,'By Entrance Entering'!C364,'By Entrance Entering'!C392,'By Entrance Entering'!C420)</f>
        <v>28</v>
      </c>
      <c r="D28" s="55">
        <f>SUM('By Entrance Entering'!D28,'By Entrance Entering'!D56,'By Entrance Entering'!D84,'By Entrance Entering'!D112,'By Entrance Entering'!D140,'By Entrance Entering'!D168,'By Entrance Entering'!D196,'By Entrance Entering'!D224,'By Entrance Entering'!D252,'By Entrance Entering'!D280,'By Entrance Entering'!D308,'By Entrance Entering'!D336,'By Entrance Entering'!D364,'By Entrance Entering'!D392,'By Entrance Entering'!D420)</f>
        <v>26</v>
      </c>
      <c r="E28" s="55">
        <f>SUM('By Entrance Entering'!E28,'By Entrance Entering'!E56,'By Entrance Entering'!E84,'By Entrance Entering'!E112,'By Entrance Entering'!E140,'By Entrance Entering'!E168,'By Entrance Entering'!E196,'By Entrance Entering'!E224,'By Entrance Entering'!E252,'By Entrance Entering'!E280,'By Entrance Entering'!E308,'By Entrance Entering'!E336,'By Entrance Entering'!E364,'By Entrance Entering'!E392,'By Entrance Entering'!E420)</f>
        <v>42</v>
      </c>
      <c r="F28" s="55">
        <f>SUM('By Entrance Entering'!F28,'By Entrance Entering'!F56,'By Entrance Entering'!F84,'By Entrance Entering'!F112,'By Entrance Entering'!F140,'By Entrance Entering'!F168,'By Entrance Entering'!F196,'By Entrance Entering'!F224,'By Entrance Entering'!F252,'By Entrance Entering'!F280,'By Entrance Entering'!F308,'By Entrance Entering'!F336,'By Entrance Entering'!F364,'By Entrance Entering'!F392,'By Entrance Entering'!F420)</f>
        <v>34</v>
      </c>
      <c r="G28" s="55">
        <f>SUM('By Entrance Entering'!G28,'By Entrance Entering'!G56,'By Entrance Entering'!G84,'By Entrance Entering'!G112,'By Entrance Entering'!G140,'By Entrance Entering'!G168,'By Entrance Entering'!G196,'By Entrance Entering'!G224,'By Entrance Entering'!G252,'By Entrance Entering'!G280,'By Entrance Entering'!G308,'By Entrance Entering'!G336,'By Entrance Entering'!G364,'By Entrance Entering'!G392,'By Entrance Entering'!G420)</f>
        <v>52</v>
      </c>
      <c r="H28" s="55">
        <f>SUM('By Entrance Entering'!H28,'By Entrance Entering'!H56,'By Entrance Entering'!H84,'By Entrance Entering'!H112,'By Entrance Entering'!H140,'By Entrance Entering'!H168,'By Entrance Entering'!H196,'By Entrance Entering'!H224,'By Entrance Entering'!H252,'By Entrance Entering'!H280,'By Entrance Entering'!H308,'By Entrance Entering'!H336,'By Entrance Entering'!H364,'By Entrance Entering'!H392,'By Entrance Entering'!H420)</f>
        <v>41</v>
      </c>
      <c r="I28" s="55">
        <f>SUM('By Entrance Entering'!I28,'By Entrance Entering'!I56,'By Entrance Entering'!I84,'By Entrance Entering'!I112,'By Entrance Entering'!I140,'By Entrance Entering'!I168,'By Entrance Entering'!I196,'By Entrance Entering'!I224,'By Entrance Entering'!I252,'By Entrance Entering'!I280,'By Entrance Entering'!I308,'By Entrance Entering'!I336,'By Entrance Entering'!I364,'By Entrance Entering'!I392,'By Entrance Entering'!I420)</f>
        <v>39</v>
      </c>
      <c r="J28" s="55">
        <f>SUM('By Entrance Entering'!J28,'By Entrance Entering'!J56,'By Entrance Entering'!J84,'By Entrance Entering'!J112,'By Entrance Entering'!J140,'By Entrance Entering'!J168,'By Entrance Entering'!J196,'By Entrance Entering'!J224,'By Entrance Entering'!J252,'By Entrance Entering'!J280,'By Entrance Entering'!J308,'By Entrance Entering'!J336,'By Entrance Entering'!J364,'By Entrance Entering'!J392,'By Entrance Entering'!J420)</f>
        <v>34</v>
      </c>
      <c r="K28" s="55">
        <f>SUM('By Entrance Entering'!K28,'By Entrance Entering'!K56,'By Entrance Entering'!K84,'By Entrance Entering'!K112,'By Entrance Entering'!K140,'By Entrance Entering'!K168,'By Entrance Entering'!K196,'By Entrance Entering'!K224,'By Entrance Entering'!K252,'By Entrance Entering'!K280,'By Entrance Entering'!K308,'By Entrance Entering'!K336,'By Entrance Entering'!K364,'By Entrance Entering'!K392,'By Entrance Entering'!K420)</f>
        <v>16</v>
      </c>
      <c r="L28" s="55">
        <f>SUM('By Entrance Entering'!L28,'By Entrance Entering'!L56,'By Entrance Entering'!L84,'By Entrance Entering'!L112,'By Entrance Entering'!L140,'By Entrance Entering'!L168,'By Entrance Entering'!L196,'By Entrance Entering'!L224,'By Entrance Entering'!L252,'By Entrance Entering'!L280,'By Entrance Entering'!L308,'By Entrance Entering'!L336,'By Entrance Entering'!L364,'By Entrance Entering'!L392,'By Entrance Entering'!L420)</f>
        <v>9</v>
      </c>
      <c r="M28" s="55">
        <f>SUM('By Entrance Entering'!M28,'By Entrance Entering'!M56,'By Entrance Entering'!M84,'By Entrance Entering'!M112,'By Entrance Entering'!M140,'By Entrance Entering'!M168,'By Entrance Entering'!M196,'By Entrance Entering'!M224,'By Entrance Entering'!M252,'By Entrance Entering'!M280,'By Entrance Entering'!M308,'By Entrance Entering'!M336,'By Entrance Entering'!M364,'By Entrance Entering'!M392,'By Entrance Entering'!M420)</f>
        <v>1</v>
      </c>
      <c r="N28" s="55">
        <f>SUM('By Entrance Entering'!N28,'By Entrance Entering'!N56,'By Entrance Entering'!N84,'By Entrance Entering'!N112,'By Entrance Entering'!N140,'By Entrance Entering'!N168,'By Entrance Entering'!N196,'By Entrance Entering'!N224,'By Entrance Entering'!N252,'By Entrance Entering'!N280,'By Entrance Entering'!N308,'By Entrance Entering'!N336,'By Entrance Entering'!N364,'By Entrance Entering'!N392,'By Entrance Entering'!N420)</f>
        <v>0</v>
      </c>
      <c r="O28" s="55">
        <f>SUM('By Entrance Entering'!O28,'By Entrance Entering'!O56,'By Entrance Entering'!O84,'By Entrance Entering'!O112,'By Entrance Entering'!O140,'By Entrance Entering'!O168,'By Entrance Entering'!O196,'By Entrance Entering'!O224,'By Entrance Entering'!O252,'By Entrance Entering'!O280,'By Entrance Entering'!O308,'By Entrance Entering'!O336,'By Entrance Entering'!O364,'By Entrance Entering'!O392,'By Entrance Entering'!O420)</f>
        <v>2</v>
      </c>
      <c r="P28" s="55">
        <f>SUM('By Entrance Entering'!P28,'By Entrance Entering'!P56,'By Entrance Entering'!P84,'By Entrance Entering'!P112,'By Entrance Entering'!P140,'By Entrance Entering'!P168,'By Entrance Entering'!P196,'By Entrance Entering'!P224,'By Entrance Entering'!P252,'By Entrance Entering'!P280,'By Entrance Entering'!P308,'By Entrance Entering'!P336,'By Entrance Entering'!P364,'By Entrance Entering'!P392,'By Entrance Entering'!P420)</f>
        <v>0</v>
      </c>
      <c r="Q28" s="55">
        <f>SUM('By Entrance Entering'!Q28,'By Entrance Entering'!Q56,'By Entrance Entering'!Q84,'By Entrance Entering'!Q112,'By Entrance Entering'!Q140,'By Entrance Entering'!Q168,'By Entrance Entering'!Q196,'By Entrance Entering'!Q224,'By Entrance Entering'!Q252,'By Entrance Entering'!Q280,'By Entrance Entering'!Q308,'By Entrance Entering'!Q336,'By Entrance Entering'!Q364,'By Entrance Entering'!Q392,'By Entrance Entering'!Q420)</f>
        <v>0</v>
      </c>
      <c r="R28" s="55">
        <f>SUM('By Entrance Entering'!R28,'By Entrance Entering'!R56,'By Entrance Entering'!R84,'By Entrance Entering'!R112,'By Entrance Entering'!R140,'By Entrance Entering'!R168,'By Entrance Entering'!R196,'By Entrance Entering'!R224,'By Entrance Entering'!R252,'By Entrance Entering'!R280,'By Entrance Entering'!R308,'By Entrance Entering'!R336,'By Entrance Entering'!R364,'By Entrance Entering'!R392,'By Entrance Entering'!R420)</f>
        <v>0</v>
      </c>
      <c r="S28" s="30">
        <f t="shared" si="1"/>
        <v>324</v>
      </c>
      <c r="T28" s="1"/>
      <c r="U28" s="1"/>
      <c r="V28" s="1"/>
      <c r="W28" s="1"/>
      <c r="X28" s="1"/>
      <c r="Y28" s="1"/>
      <c r="Z28" s="1"/>
    </row>
    <row r="29" spans="1:26" ht="12" customHeight="1">
      <c r="A29" s="566"/>
      <c r="B29" s="9" t="s">
        <v>206</v>
      </c>
      <c r="C29" s="51">
        <f>SUM('By Entrance Entering'!C29,'By Entrance Entering'!C57,'By Entrance Entering'!C85,'By Entrance Entering'!C113,'By Entrance Entering'!C141,'By Entrance Entering'!C169,'By Entrance Entering'!C197,'By Entrance Entering'!C225,'By Entrance Entering'!C253,'By Entrance Entering'!C281,'By Entrance Entering'!C309,'By Entrance Entering'!C337,'By Entrance Entering'!C365,'By Entrance Entering'!C393,'By Entrance Entering'!C421)</f>
        <v>5</v>
      </c>
      <c r="D29" s="1">
        <f>SUM('By Entrance Entering'!D29,'By Entrance Entering'!D57,'By Entrance Entering'!D85,'By Entrance Entering'!D113,'By Entrance Entering'!D141,'By Entrance Entering'!D169,'By Entrance Entering'!D197,'By Entrance Entering'!D225,'By Entrance Entering'!D253,'By Entrance Entering'!D281,'By Entrance Entering'!D309,'By Entrance Entering'!D337,'By Entrance Entering'!D365,'By Entrance Entering'!D393,'By Entrance Entering'!D421)</f>
        <v>16</v>
      </c>
      <c r="E29" s="1">
        <f>SUM('By Entrance Entering'!E29,'By Entrance Entering'!E57,'By Entrance Entering'!E85,'By Entrance Entering'!E113,'By Entrance Entering'!E141,'By Entrance Entering'!E169,'By Entrance Entering'!E197,'By Entrance Entering'!E225,'By Entrance Entering'!E253,'By Entrance Entering'!E281,'By Entrance Entering'!E309,'By Entrance Entering'!E337,'By Entrance Entering'!E365,'By Entrance Entering'!E393,'By Entrance Entering'!E421)</f>
        <v>20</v>
      </c>
      <c r="F29" s="1">
        <f>SUM('By Entrance Entering'!F29,'By Entrance Entering'!F57,'By Entrance Entering'!F85,'By Entrance Entering'!F113,'By Entrance Entering'!F141,'By Entrance Entering'!F169,'By Entrance Entering'!F197,'By Entrance Entering'!F225,'By Entrance Entering'!F253,'By Entrance Entering'!F281,'By Entrance Entering'!F309,'By Entrance Entering'!F337,'By Entrance Entering'!F365,'By Entrance Entering'!F393,'By Entrance Entering'!F421)</f>
        <v>17</v>
      </c>
      <c r="G29" s="1">
        <f>SUM('By Entrance Entering'!G29,'By Entrance Entering'!G57,'By Entrance Entering'!G85,'By Entrance Entering'!G113,'By Entrance Entering'!G141,'By Entrance Entering'!G169,'By Entrance Entering'!G197,'By Entrance Entering'!G225,'By Entrance Entering'!G253,'By Entrance Entering'!G281,'By Entrance Entering'!G309,'By Entrance Entering'!G337,'By Entrance Entering'!G365,'By Entrance Entering'!G393,'By Entrance Entering'!G421)</f>
        <v>20</v>
      </c>
      <c r="H29" s="1">
        <f>SUM('By Entrance Entering'!H29,'By Entrance Entering'!H57,'By Entrance Entering'!H85,'By Entrance Entering'!H113,'By Entrance Entering'!H141,'By Entrance Entering'!H169,'By Entrance Entering'!H197,'By Entrance Entering'!H225,'By Entrance Entering'!H253,'By Entrance Entering'!H281,'By Entrance Entering'!H309,'By Entrance Entering'!H337,'By Entrance Entering'!H365,'By Entrance Entering'!H393,'By Entrance Entering'!H421)</f>
        <v>23</v>
      </c>
      <c r="I29" s="1">
        <f>SUM('By Entrance Entering'!I29,'By Entrance Entering'!I57,'By Entrance Entering'!I85,'By Entrance Entering'!I113,'By Entrance Entering'!I141,'By Entrance Entering'!I169,'By Entrance Entering'!I197,'By Entrance Entering'!I225,'By Entrance Entering'!I253,'By Entrance Entering'!I281,'By Entrance Entering'!I309,'By Entrance Entering'!I337,'By Entrance Entering'!I365,'By Entrance Entering'!I393,'By Entrance Entering'!I421)</f>
        <v>22</v>
      </c>
      <c r="J29" s="1">
        <f>SUM('By Entrance Entering'!J29,'By Entrance Entering'!J57,'By Entrance Entering'!J85,'By Entrance Entering'!J113,'By Entrance Entering'!J141,'By Entrance Entering'!J169,'By Entrance Entering'!J197,'By Entrance Entering'!J225,'By Entrance Entering'!J253,'By Entrance Entering'!J281,'By Entrance Entering'!J309,'By Entrance Entering'!J337,'By Entrance Entering'!J365,'By Entrance Entering'!J393,'By Entrance Entering'!J421)</f>
        <v>22</v>
      </c>
      <c r="K29" s="1">
        <f>SUM('By Entrance Entering'!K29,'By Entrance Entering'!K57,'By Entrance Entering'!K85,'By Entrance Entering'!K113,'By Entrance Entering'!K141,'By Entrance Entering'!K169,'By Entrance Entering'!K197,'By Entrance Entering'!K225,'By Entrance Entering'!K253,'By Entrance Entering'!K281,'By Entrance Entering'!K309,'By Entrance Entering'!K337,'By Entrance Entering'!K365,'By Entrance Entering'!K393,'By Entrance Entering'!K421)</f>
        <v>17</v>
      </c>
      <c r="L29" s="1">
        <f>SUM('By Entrance Entering'!L29,'By Entrance Entering'!L57,'By Entrance Entering'!L85,'By Entrance Entering'!L113,'By Entrance Entering'!L141,'By Entrance Entering'!L169,'By Entrance Entering'!L197,'By Entrance Entering'!L225,'By Entrance Entering'!L253,'By Entrance Entering'!L281,'By Entrance Entering'!L309,'By Entrance Entering'!L337,'By Entrance Entering'!L365,'By Entrance Entering'!L393,'By Entrance Entering'!L421)</f>
        <v>19</v>
      </c>
      <c r="M29" s="1">
        <f>SUM('By Entrance Entering'!M29,'By Entrance Entering'!M57,'By Entrance Entering'!M85,'By Entrance Entering'!M113,'By Entrance Entering'!M141,'By Entrance Entering'!M169,'By Entrance Entering'!M197,'By Entrance Entering'!M225,'By Entrance Entering'!M253,'By Entrance Entering'!M281,'By Entrance Entering'!M309,'By Entrance Entering'!M337,'By Entrance Entering'!M365,'By Entrance Entering'!M393,'By Entrance Entering'!M421)</f>
        <v>19</v>
      </c>
      <c r="N29" s="1">
        <f>SUM('By Entrance Entering'!N29,'By Entrance Entering'!N57,'By Entrance Entering'!N85,'By Entrance Entering'!N113,'By Entrance Entering'!N141,'By Entrance Entering'!N169,'By Entrance Entering'!N197,'By Entrance Entering'!N225,'By Entrance Entering'!N253,'By Entrance Entering'!N281,'By Entrance Entering'!N309,'By Entrance Entering'!N337,'By Entrance Entering'!N365,'By Entrance Entering'!N393,'By Entrance Entering'!N421)</f>
        <v>20</v>
      </c>
      <c r="O29" s="1">
        <f>SUM('By Entrance Entering'!O29,'By Entrance Entering'!O57,'By Entrance Entering'!O85,'By Entrance Entering'!O113,'By Entrance Entering'!O141,'By Entrance Entering'!O169,'By Entrance Entering'!O197,'By Entrance Entering'!O225,'By Entrance Entering'!O253,'By Entrance Entering'!O281,'By Entrance Entering'!O309,'By Entrance Entering'!O337,'By Entrance Entering'!O365,'By Entrance Entering'!O393,'By Entrance Entering'!O421)</f>
        <v>16</v>
      </c>
      <c r="P29" s="1">
        <f>SUM('By Entrance Entering'!P29,'By Entrance Entering'!P57,'By Entrance Entering'!P85,'By Entrance Entering'!P113,'By Entrance Entering'!P141,'By Entrance Entering'!P169,'By Entrance Entering'!P197,'By Entrance Entering'!P225,'By Entrance Entering'!P253,'By Entrance Entering'!P281,'By Entrance Entering'!P309,'By Entrance Entering'!P337,'By Entrance Entering'!P365,'By Entrance Entering'!P393,'By Entrance Entering'!P421)</f>
        <v>14</v>
      </c>
      <c r="Q29" s="1">
        <f>SUM('By Entrance Entering'!Q29,'By Entrance Entering'!Q57,'By Entrance Entering'!Q85,'By Entrance Entering'!Q113,'By Entrance Entering'!Q141,'By Entrance Entering'!Q169,'By Entrance Entering'!Q197,'By Entrance Entering'!Q225,'By Entrance Entering'!Q253,'By Entrance Entering'!Q281,'By Entrance Entering'!Q309,'By Entrance Entering'!Q337,'By Entrance Entering'!Q365,'By Entrance Entering'!Q393,'By Entrance Entering'!Q421)</f>
        <v>10</v>
      </c>
      <c r="R29" s="1">
        <f>SUM('By Entrance Entering'!R29,'By Entrance Entering'!R57,'By Entrance Entering'!R85,'By Entrance Entering'!R113,'By Entrance Entering'!R141,'By Entrance Entering'!R169,'By Entrance Entering'!R197,'By Entrance Entering'!R225,'By Entrance Entering'!R253,'By Entrance Entering'!R281,'By Entrance Entering'!R309,'By Entrance Entering'!R337,'By Entrance Entering'!R365,'By Entrance Entering'!R393,'By Entrance Entering'!R421)</f>
        <v>9</v>
      </c>
      <c r="S29" s="28">
        <f t="shared" si="1"/>
        <v>269</v>
      </c>
      <c r="T29" s="1"/>
      <c r="U29" s="1"/>
      <c r="V29" s="1"/>
      <c r="W29" s="1"/>
      <c r="X29" s="1"/>
      <c r="Y29" s="1"/>
      <c r="Z29" s="1"/>
    </row>
    <row r="30" spans="1:26" ht="12" customHeight="1">
      <c r="A30" s="566"/>
      <c r="B30" s="9" t="s">
        <v>207</v>
      </c>
      <c r="C30" s="558">
        <f>SUM('By Entrance Entering'!C30,'By Entrance Entering'!C58,'By Entrance Entering'!C86,'By Entrance Entering'!C114,'By Entrance Entering'!C142,'By Entrance Entering'!C170,'By Entrance Entering'!C198,'By Entrance Entering'!C226,'By Entrance Entering'!C254,'By Entrance Entering'!C282,'By Entrance Entering'!C310,'By Entrance Entering'!C338,'By Entrance Entering'!C366,'By Entrance Entering'!C394,'By Entrance Entering'!C422)</f>
        <v>0</v>
      </c>
      <c r="D30" s="559">
        <f>SUM('By Entrance Entering'!D30,'By Entrance Entering'!D58,'By Entrance Entering'!D86,'By Entrance Entering'!D114,'By Entrance Entering'!D142,'By Entrance Entering'!D170,'By Entrance Entering'!D198,'By Entrance Entering'!D226,'By Entrance Entering'!D254,'By Entrance Entering'!D282,'By Entrance Entering'!D310,'By Entrance Entering'!D338,'By Entrance Entering'!D366,'By Entrance Entering'!D394,'By Entrance Entering'!D422)</f>
        <v>0</v>
      </c>
      <c r="E30" s="559">
        <f>SUM('By Entrance Entering'!E30,'By Entrance Entering'!E58,'By Entrance Entering'!E86,'By Entrance Entering'!E114,'By Entrance Entering'!E142,'By Entrance Entering'!E170,'By Entrance Entering'!E198,'By Entrance Entering'!E226,'By Entrance Entering'!E254,'By Entrance Entering'!E282,'By Entrance Entering'!E310,'By Entrance Entering'!E338,'By Entrance Entering'!E366,'By Entrance Entering'!E394,'By Entrance Entering'!E422)</f>
        <v>0</v>
      </c>
      <c r="F30" s="559">
        <f>SUM('By Entrance Entering'!F30,'By Entrance Entering'!F58,'By Entrance Entering'!F86,'By Entrance Entering'!F114,'By Entrance Entering'!F142,'By Entrance Entering'!F170,'By Entrance Entering'!F198,'By Entrance Entering'!F226,'By Entrance Entering'!F254,'By Entrance Entering'!F282,'By Entrance Entering'!F310,'By Entrance Entering'!F338,'By Entrance Entering'!F366,'By Entrance Entering'!F394,'By Entrance Entering'!F422)</f>
        <v>0</v>
      </c>
      <c r="G30" s="559">
        <f>SUM('By Entrance Entering'!G30,'By Entrance Entering'!G58,'By Entrance Entering'!G86,'By Entrance Entering'!G114,'By Entrance Entering'!G142,'By Entrance Entering'!G170,'By Entrance Entering'!G198,'By Entrance Entering'!G226,'By Entrance Entering'!G254,'By Entrance Entering'!G282,'By Entrance Entering'!G310,'By Entrance Entering'!G338,'By Entrance Entering'!G366,'By Entrance Entering'!G394,'By Entrance Entering'!G422)</f>
        <v>0</v>
      </c>
      <c r="H30" s="559">
        <f>SUM('By Entrance Entering'!H30,'By Entrance Entering'!H58,'By Entrance Entering'!H86,'By Entrance Entering'!H114,'By Entrance Entering'!H142,'By Entrance Entering'!H170,'By Entrance Entering'!H198,'By Entrance Entering'!H226,'By Entrance Entering'!H254,'By Entrance Entering'!H282,'By Entrance Entering'!H310,'By Entrance Entering'!H338,'By Entrance Entering'!H366,'By Entrance Entering'!H394,'By Entrance Entering'!H422)</f>
        <v>0</v>
      </c>
      <c r="I30" s="559">
        <f>SUM('By Entrance Entering'!I30,'By Entrance Entering'!I58,'By Entrance Entering'!I86,'By Entrance Entering'!I114,'By Entrance Entering'!I142,'By Entrance Entering'!I170,'By Entrance Entering'!I198,'By Entrance Entering'!I226,'By Entrance Entering'!I254,'By Entrance Entering'!I282,'By Entrance Entering'!I310,'By Entrance Entering'!I338,'By Entrance Entering'!I366,'By Entrance Entering'!I394,'By Entrance Entering'!I422)</f>
        <v>0</v>
      </c>
      <c r="J30" s="559">
        <f>SUM('By Entrance Entering'!J30,'By Entrance Entering'!J58,'By Entrance Entering'!J86,'By Entrance Entering'!J114,'By Entrance Entering'!J142,'By Entrance Entering'!J170,'By Entrance Entering'!J198,'By Entrance Entering'!J226,'By Entrance Entering'!J254,'By Entrance Entering'!J282,'By Entrance Entering'!J310,'By Entrance Entering'!J338,'By Entrance Entering'!J366,'By Entrance Entering'!J394,'By Entrance Entering'!J422)</f>
        <v>0</v>
      </c>
      <c r="K30" s="559">
        <f>SUM('By Entrance Entering'!K30,'By Entrance Entering'!K58,'By Entrance Entering'!K86,'By Entrance Entering'!K114,'By Entrance Entering'!K142,'By Entrance Entering'!K170,'By Entrance Entering'!K198,'By Entrance Entering'!K226,'By Entrance Entering'!K254,'By Entrance Entering'!K282,'By Entrance Entering'!K310,'By Entrance Entering'!K338,'By Entrance Entering'!K366,'By Entrance Entering'!K394,'By Entrance Entering'!K422)</f>
        <v>0</v>
      </c>
      <c r="L30" s="559">
        <f>SUM('By Entrance Entering'!L30,'By Entrance Entering'!L58,'By Entrance Entering'!L86,'By Entrance Entering'!L114,'By Entrance Entering'!L142,'By Entrance Entering'!L170,'By Entrance Entering'!L198,'By Entrance Entering'!L226,'By Entrance Entering'!L254,'By Entrance Entering'!L282,'By Entrance Entering'!L310,'By Entrance Entering'!L338,'By Entrance Entering'!L366,'By Entrance Entering'!L394,'By Entrance Entering'!L422)</f>
        <v>0</v>
      </c>
      <c r="M30" s="559">
        <f>SUM('By Entrance Entering'!M30,'By Entrance Entering'!M58,'By Entrance Entering'!M86,'By Entrance Entering'!M114,'By Entrance Entering'!M142,'By Entrance Entering'!M170,'By Entrance Entering'!M198,'By Entrance Entering'!M226,'By Entrance Entering'!M254,'By Entrance Entering'!M282,'By Entrance Entering'!M310,'By Entrance Entering'!M338,'By Entrance Entering'!M366,'By Entrance Entering'!M394,'By Entrance Entering'!M422)</f>
        <v>0</v>
      </c>
      <c r="N30" s="559">
        <f>SUM('By Entrance Entering'!N30,'By Entrance Entering'!N58,'By Entrance Entering'!N86,'By Entrance Entering'!N114,'By Entrance Entering'!N142,'By Entrance Entering'!N170,'By Entrance Entering'!N198,'By Entrance Entering'!N226,'By Entrance Entering'!N254,'By Entrance Entering'!N282,'By Entrance Entering'!N310,'By Entrance Entering'!N338,'By Entrance Entering'!N366,'By Entrance Entering'!N394,'By Entrance Entering'!N422)</f>
        <v>0</v>
      </c>
      <c r="O30" s="559">
        <f>SUM('By Entrance Entering'!O30,'By Entrance Entering'!O58,'By Entrance Entering'!O86,'By Entrance Entering'!O114,'By Entrance Entering'!O142,'By Entrance Entering'!O170,'By Entrance Entering'!O198,'By Entrance Entering'!O226,'By Entrance Entering'!O254,'By Entrance Entering'!O282,'By Entrance Entering'!O310,'By Entrance Entering'!O338,'By Entrance Entering'!O366,'By Entrance Entering'!O394,'By Entrance Entering'!O422)</f>
        <v>0</v>
      </c>
      <c r="P30" s="559">
        <f>SUM('By Entrance Entering'!P30,'By Entrance Entering'!P58,'By Entrance Entering'!P86,'By Entrance Entering'!P114,'By Entrance Entering'!P142,'By Entrance Entering'!P170,'By Entrance Entering'!P198,'By Entrance Entering'!P226,'By Entrance Entering'!P254,'By Entrance Entering'!P282,'By Entrance Entering'!P310,'By Entrance Entering'!P338,'By Entrance Entering'!P366,'By Entrance Entering'!P394,'By Entrance Entering'!P422)</f>
        <v>0</v>
      </c>
      <c r="Q30" s="559">
        <f>SUM('By Entrance Entering'!Q30,'By Entrance Entering'!Q58,'By Entrance Entering'!Q86,'By Entrance Entering'!Q114,'By Entrance Entering'!Q142,'By Entrance Entering'!Q170,'By Entrance Entering'!Q198,'By Entrance Entering'!Q226,'By Entrance Entering'!Q254,'By Entrance Entering'!Q282,'By Entrance Entering'!Q310,'By Entrance Entering'!Q338,'By Entrance Entering'!Q366,'By Entrance Entering'!Q394,'By Entrance Entering'!Q422)</f>
        <v>0</v>
      </c>
      <c r="R30" s="559">
        <f>SUM('By Entrance Entering'!R30,'By Entrance Entering'!R58,'By Entrance Entering'!R86,'By Entrance Entering'!R114,'By Entrance Entering'!R142,'By Entrance Entering'!R170,'By Entrance Entering'!R198,'By Entrance Entering'!R226,'By Entrance Entering'!R254,'By Entrance Entering'!R282,'By Entrance Entering'!R310,'By Entrance Entering'!R338,'By Entrance Entering'!R366,'By Entrance Entering'!R394,'By Entrance Entering'!R422)</f>
        <v>0</v>
      </c>
      <c r="S30" s="28">
        <f>SUM('By Entrance Entering'!S30,'By Entrance Entering'!S58,'By Entrance Entering'!S86,'By Entrance Entering'!S114,'By Entrance Entering'!S142,'By Entrance Entering'!S170,'By Entrance Entering'!S198,'By Entrance Entering'!S226,'By Entrance Entering'!S254,'By Entrance Entering'!S282,'By Entrance Entering'!S310,'By Entrance Entering'!S338,'By Entrance Entering'!S366,'By Entrance Entering'!S394,'By Entrance Entering'!S422)</f>
        <v>2435</v>
      </c>
      <c r="T30" s="1"/>
      <c r="U30" s="1"/>
      <c r="V30" s="1"/>
      <c r="W30" s="1"/>
      <c r="X30" s="1"/>
      <c r="Y30" s="1"/>
      <c r="Z30" s="1"/>
    </row>
    <row r="31" spans="1:26" ht="12" customHeight="1">
      <c r="A31" s="566"/>
      <c r="B31" s="60" t="s">
        <v>18</v>
      </c>
      <c r="C31" s="61">
        <f t="shared" ref="C31:R31" si="4">SUM(C25,C27,C29)</f>
        <v>53</v>
      </c>
      <c r="D31" s="62">
        <f t="shared" si="4"/>
        <v>118</v>
      </c>
      <c r="E31" s="62">
        <f t="shared" si="4"/>
        <v>138</v>
      </c>
      <c r="F31" s="62">
        <f t="shared" si="4"/>
        <v>132</v>
      </c>
      <c r="G31" s="62">
        <f t="shared" si="4"/>
        <v>159</v>
      </c>
      <c r="H31" s="62">
        <f t="shared" si="4"/>
        <v>109</v>
      </c>
      <c r="I31" s="62">
        <f t="shared" si="4"/>
        <v>81</v>
      </c>
      <c r="J31" s="62">
        <f t="shared" si="4"/>
        <v>100</v>
      </c>
      <c r="K31" s="62">
        <f t="shared" si="4"/>
        <v>52</v>
      </c>
      <c r="L31" s="62">
        <f t="shared" si="4"/>
        <v>44</v>
      </c>
      <c r="M31" s="62">
        <f t="shared" si="4"/>
        <v>33</v>
      </c>
      <c r="N31" s="62">
        <f t="shared" si="4"/>
        <v>25</v>
      </c>
      <c r="O31" s="62">
        <f t="shared" si="4"/>
        <v>20</v>
      </c>
      <c r="P31" s="62">
        <f t="shared" si="4"/>
        <v>17</v>
      </c>
      <c r="Q31" s="62">
        <f t="shared" si="4"/>
        <v>12</v>
      </c>
      <c r="R31" s="62">
        <f t="shared" si="4"/>
        <v>10</v>
      </c>
      <c r="S31" s="63">
        <f t="shared" ref="S31:S47" si="5">SUM(C31:R31)</f>
        <v>1103</v>
      </c>
      <c r="T31" s="1"/>
      <c r="U31" s="1"/>
      <c r="V31" s="1"/>
      <c r="W31" s="1"/>
      <c r="X31" s="1"/>
      <c r="Y31" s="1"/>
      <c r="Z31" s="1"/>
    </row>
    <row r="32" spans="1:26" ht="12" customHeight="1">
      <c r="A32" s="566"/>
      <c r="B32" s="64" t="s">
        <v>208</v>
      </c>
      <c r="C32" s="65">
        <f t="shared" ref="C32:R32" si="6">SUM(C26,C28,C30)</f>
        <v>48</v>
      </c>
      <c r="D32" s="66">
        <f t="shared" si="6"/>
        <v>105</v>
      </c>
      <c r="E32" s="66">
        <f t="shared" si="6"/>
        <v>133</v>
      </c>
      <c r="F32" s="66">
        <f t="shared" si="6"/>
        <v>148</v>
      </c>
      <c r="G32" s="66">
        <f t="shared" si="6"/>
        <v>208</v>
      </c>
      <c r="H32" s="66">
        <f t="shared" si="6"/>
        <v>86</v>
      </c>
      <c r="I32" s="66">
        <f t="shared" si="6"/>
        <v>59</v>
      </c>
      <c r="J32" s="66">
        <f t="shared" si="6"/>
        <v>78</v>
      </c>
      <c r="K32" s="66">
        <f t="shared" si="6"/>
        <v>35</v>
      </c>
      <c r="L32" s="66">
        <f t="shared" si="6"/>
        <v>25</v>
      </c>
      <c r="M32" s="66">
        <f t="shared" si="6"/>
        <v>14</v>
      </c>
      <c r="N32" s="66">
        <f t="shared" si="6"/>
        <v>5</v>
      </c>
      <c r="O32" s="66">
        <f t="shared" si="6"/>
        <v>4</v>
      </c>
      <c r="P32" s="66">
        <f t="shared" si="6"/>
        <v>3</v>
      </c>
      <c r="Q32" s="66">
        <f t="shared" si="6"/>
        <v>2</v>
      </c>
      <c r="R32" s="66">
        <f t="shared" si="6"/>
        <v>1</v>
      </c>
      <c r="S32" s="68">
        <f>SUM(C32:R32,S30)</f>
        <v>3389</v>
      </c>
      <c r="T32" s="1"/>
      <c r="U32" s="1"/>
      <c r="V32" s="1"/>
      <c r="W32" s="1"/>
      <c r="X32" s="1"/>
      <c r="Y32" s="1"/>
      <c r="Z32" s="1"/>
    </row>
    <row r="33" spans="1:26" ht="12" customHeight="1">
      <c r="A33" s="566"/>
      <c r="B33" s="60" t="s">
        <v>2</v>
      </c>
      <c r="C33" s="61">
        <f t="shared" ref="C33:R33" si="7">SUM(C23,C31)</f>
        <v>1616</v>
      </c>
      <c r="D33" s="62">
        <f t="shared" si="7"/>
        <v>2832</v>
      </c>
      <c r="E33" s="62">
        <f t="shared" si="7"/>
        <v>3436</v>
      </c>
      <c r="F33" s="62">
        <f t="shared" si="7"/>
        <v>2728</v>
      </c>
      <c r="G33" s="62">
        <f t="shared" si="7"/>
        <v>2159</v>
      </c>
      <c r="H33" s="62">
        <f t="shared" si="7"/>
        <v>1428</v>
      </c>
      <c r="I33" s="62">
        <f t="shared" si="7"/>
        <v>1930</v>
      </c>
      <c r="J33" s="62">
        <f t="shared" si="7"/>
        <v>2084</v>
      </c>
      <c r="K33" s="62">
        <f t="shared" si="7"/>
        <v>1340</v>
      </c>
      <c r="L33" s="62">
        <f t="shared" si="7"/>
        <v>1569</v>
      </c>
      <c r="M33" s="62">
        <f t="shared" si="7"/>
        <v>1458</v>
      </c>
      <c r="N33" s="62">
        <f t="shared" si="7"/>
        <v>1136</v>
      </c>
      <c r="O33" s="62">
        <f t="shared" si="7"/>
        <v>1266</v>
      </c>
      <c r="P33" s="62">
        <f t="shared" si="7"/>
        <v>872</v>
      </c>
      <c r="Q33" s="62">
        <f t="shared" si="7"/>
        <v>555</v>
      </c>
      <c r="R33" s="62">
        <f t="shared" si="7"/>
        <v>58</v>
      </c>
      <c r="S33" s="63">
        <f t="shared" si="5"/>
        <v>26467</v>
      </c>
      <c r="T33" s="1"/>
      <c r="U33" s="1"/>
      <c r="V33" s="1"/>
      <c r="W33" s="1"/>
      <c r="X33" s="1"/>
      <c r="Y33" s="1"/>
      <c r="Z33" s="1"/>
    </row>
    <row r="34" spans="1:26" ht="12" customHeight="1">
      <c r="A34" s="567"/>
      <c r="B34" s="64" t="s">
        <v>25</v>
      </c>
      <c r="C34" s="65">
        <f t="shared" ref="C34:R34" si="8">SUM(C24,C32)</f>
        <v>1859</v>
      </c>
      <c r="D34" s="66">
        <f t="shared" si="8"/>
        <v>3692</v>
      </c>
      <c r="E34" s="67">
        <f t="shared" si="8"/>
        <v>4518</v>
      </c>
      <c r="F34" s="67">
        <f t="shared" si="8"/>
        <v>4056</v>
      </c>
      <c r="G34" s="66">
        <f t="shared" si="8"/>
        <v>3215</v>
      </c>
      <c r="H34" s="66">
        <f t="shared" si="8"/>
        <v>2225</v>
      </c>
      <c r="I34" s="66">
        <f t="shared" si="8"/>
        <v>3246</v>
      </c>
      <c r="J34" s="66">
        <f t="shared" si="8"/>
        <v>2822</v>
      </c>
      <c r="K34" s="66">
        <f t="shared" si="8"/>
        <v>1988</v>
      </c>
      <c r="L34" s="66">
        <f t="shared" si="8"/>
        <v>1946</v>
      </c>
      <c r="M34" s="66">
        <f t="shared" si="8"/>
        <v>1835</v>
      </c>
      <c r="N34" s="66">
        <f t="shared" si="8"/>
        <v>1371</v>
      </c>
      <c r="O34" s="66">
        <f t="shared" si="8"/>
        <v>1395</v>
      </c>
      <c r="P34" s="66">
        <f t="shared" si="8"/>
        <v>925</v>
      </c>
      <c r="Q34" s="66">
        <f t="shared" si="8"/>
        <v>560</v>
      </c>
      <c r="R34" s="66">
        <f t="shared" si="8"/>
        <v>25</v>
      </c>
      <c r="S34" s="68">
        <f t="shared" si="5"/>
        <v>35678</v>
      </c>
      <c r="T34" s="1"/>
      <c r="U34" s="1"/>
      <c r="V34" s="1"/>
      <c r="W34" s="1"/>
      <c r="X34" s="1"/>
      <c r="Y34" s="1"/>
      <c r="Z34" s="1"/>
    </row>
    <row r="35" spans="1:26" ht="12" customHeight="1">
      <c r="A35" s="565" t="s">
        <v>209</v>
      </c>
      <c r="B35" s="9" t="s">
        <v>187</v>
      </c>
      <c r="C35" s="51">
        <f>SUM('By Entrance Entering'!C427,'By Entrance Entering'!C455,'By Entrance Entering'!C483,'By Entrance Entering'!C511,'By Entrance Entering'!C539)</f>
        <v>20</v>
      </c>
      <c r="D35" s="1">
        <f>SUM('By Entrance Entering'!D427,'By Entrance Entering'!D455,'By Entrance Entering'!D483,'By Entrance Entering'!D511,'By Entrance Entering'!D539)</f>
        <v>60</v>
      </c>
      <c r="E35" s="1">
        <f>SUM('By Entrance Entering'!E427,'By Entrance Entering'!E455,'By Entrance Entering'!E483,'By Entrance Entering'!E511,'By Entrance Entering'!E539)</f>
        <v>43</v>
      </c>
      <c r="F35" s="1">
        <f>SUM('By Entrance Entering'!F427,'By Entrance Entering'!F455,'By Entrance Entering'!F483,'By Entrance Entering'!F511,'By Entrance Entering'!F539)</f>
        <v>20</v>
      </c>
      <c r="G35" s="1">
        <f>SUM('By Entrance Entering'!G427,'By Entrance Entering'!G455,'By Entrance Entering'!G483,'By Entrance Entering'!G511,'By Entrance Entering'!G539)</f>
        <v>20</v>
      </c>
      <c r="H35" s="1">
        <f>SUM('By Entrance Entering'!H427,'By Entrance Entering'!H455,'By Entrance Entering'!H483,'By Entrance Entering'!H511,'By Entrance Entering'!H539)</f>
        <v>18</v>
      </c>
      <c r="I35" s="1">
        <f>SUM('By Entrance Entering'!I427,'By Entrance Entering'!I455,'By Entrance Entering'!I483,'By Entrance Entering'!I511,'By Entrance Entering'!I539)</f>
        <v>37</v>
      </c>
      <c r="J35" s="1">
        <f>SUM('By Entrance Entering'!J427,'By Entrance Entering'!J455,'By Entrance Entering'!J483,'By Entrance Entering'!J511,'By Entrance Entering'!J539)</f>
        <v>26</v>
      </c>
      <c r="K35" s="1">
        <f>SUM('By Entrance Entering'!K427,'By Entrance Entering'!K455,'By Entrance Entering'!K483,'By Entrance Entering'!K511,'By Entrance Entering'!K539)</f>
        <v>27</v>
      </c>
      <c r="L35" s="1">
        <f>SUM('By Entrance Entering'!L427,'By Entrance Entering'!L455,'By Entrance Entering'!L483,'By Entrance Entering'!L511,'By Entrance Entering'!L539)</f>
        <v>8</v>
      </c>
      <c r="M35" s="1">
        <f>SUM('By Entrance Entering'!M427,'By Entrance Entering'!M455,'By Entrance Entering'!M483,'By Entrance Entering'!M511,'By Entrance Entering'!M539)</f>
        <v>19</v>
      </c>
      <c r="N35" s="1">
        <f>SUM('By Entrance Entering'!N427,'By Entrance Entering'!N455,'By Entrance Entering'!N483,'By Entrance Entering'!N511,'By Entrance Entering'!N539)</f>
        <v>7</v>
      </c>
      <c r="O35" s="1">
        <f>SUM('By Entrance Entering'!O427,'By Entrance Entering'!O455,'By Entrance Entering'!O483,'By Entrance Entering'!O511,'By Entrance Entering'!O539)</f>
        <v>44</v>
      </c>
      <c r="P35" s="1">
        <f>SUM('By Entrance Entering'!P427,'By Entrance Entering'!P455,'By Entrance Entering'!P483,'By Entrance Entering'!P511,'By Entrance Entering'!P539)</f>
        <v>12</v>
      </c>
      <c r="Q35" s="1">
        <f>SUM('By Entrance Entering'!Q427,'By Entrance Entering'!Q455,'By Entrance Entering'!Q483,'By Entrance Entering'!Q511,'By Entrance Entering'!Q539)</f>
        <v>6</v>
      </c>
      <c r="R35" s="1">
        <f>SUM('By Entrance Entering'!R427,'By Entrance Entering'!R455,'By Entrance Entering'!R483,'By Entrance Entering'!R511,'By Entrance Entering'!R539)</f>
        <v>0</v>
      </c>
      <c r="S35" s="28">
        <f t="shared" si="5"/>
        <v>367</v>
      </c>
      <c r="T35" s="1"/>
      <c r="U35" s="1"/>
      <c r="V35" s="1"/>
      <c r="W35" s="1"/>
      <c r="X35" s="1"/>
      <c r="Y35" s="1"/>
      <c r="Z35" s="1"/>
    </row>
    <row r="36" spans="1:26" ht="12" customHeight="1">
      <c r="A36" s="566"/>
      <c r="B36" s="53" t="s">
        <v>188</v>
      </c>
      <c r="C36" s="54">
        <f>SUM('By Entrance Entering'!C428,'By Entrance Entering'!C456,'By Entrance Entering'!C484,'By Entrance Entering'!C512,'By Entrance Entering'!C540)</f>
        <v>0</v>
      </c>
      <c r="D36" s="55">
        <f>SUM('By Entrance Entering'!D428,'By Entrance Entering'!D456,'By Entrance Entering'!D484,'By Entrance Entering'!D512,'By Entrance Entering'!D540)</f>
        <v>1</v>
      </c>
      <c r="E36" s="55">
        <f>SUM('By Entrance Entering'!E428,'By Entrance Entering'!E456,'By Entrance Entering'!E484,'By Entrance Entering'!E512,'By Entrance Entering'!E540)</f>
        <v>0</v>
      </c>
      <c r="F36" s="55">
        <f>SUM('By Entrance Entering'!F428,'By Entrance Entering'!F456,'By Entrance Entering'!F484,'By Entrance Entering'!F512,'By Entrance Entering'!F540)</f>
        <v>1</v>
      </c>
      <c r="G36" s="55">
        <f>SUM('By Entrance Entering'!G428,'By Entrance Entering'!G456,'By Entrance Entering'!G484,'By Entrance Entering'!G512,'By Entrance Entering'!G540)</f>
        <v>0</v>
      </c>
      <c r="H36" s="55">
        <f>SUM('By Entrance Entering'!H428,'By Entrance Entering'!H456,'By Entrance Entering'!H484,'By Entrance Entering'!H512,'By Entrance Entering'!H540)</f>
        <v>0</v>
      </c>
      <c r="I36" s="55">
        <f>SUM('By Entrance Entering'!I428,'By Entrance Entering'!I456,'By Entrance Entering'!I484,'By Entrance Entering'!I512,'By Entrance Entering'!I540)</f>
        <v>0</v>
      </c>
      <c r="J36" s="55">
        <f>SUM('By Entrance Entering'!J428,'By Entrance Entering'!J456,'By Entrance Entering'!J484,'By Entrance Entering'!J512,'By Entrance Entering'!J540)</f>
        <v>0</v>
      </c>
      <c r="K36" s="55">
        <f>SUM('By Entrance Entering'!K428,'By Entrance Entering'!K456,'By Entrance Entering'!K484,'By Entrance Entering'!K512,'By Entrance Entering'!K540)</f>
        <v>0</v>
      </c>
      <c r="L36" s="55">
        <f>SUM('By Entrance Entering'!L428,'By Entrance Entering'!L456,'By Entrance Entering'!L484,'By Entrance Entering'!L512,'By Entrance Entering'!L540)</f>
        <v>0</v>
      </c>
      <c r="M36" s="55">
        <f>SUM('By Entrance Entering'!M428,'By Entrance Entering'!M456,'By Entrance Entering'!M484,'By Entrance Entering'!M512,'By Entrance Entering'!M540)</f>
        <v>1</v>
      </c>
      <c r="N36" s="55">
        <f>SUM('By Entrance Entering'!N428,'By Entrance Entering'!N456,'By Entrance Entering'!N484,'By Entrance Entering'!N512,'By Entrance Entering'!N540)</f>
        <v>0</v>
      </c>
      <c r="O36" s="55">
        <f>SUM('By Entrance Entering'!O428,'By Entrance Entering'!O456,'By Entrance Entering'!O484,'By Entrance Entering'!O512,'By Entrance Entering'!O540)</f>
        <v>0</v>
      </c>
      <c r="P36" s="55">
        <f>SUM('By Entrance Entering'!P428,'By Entrance Entering'!P456,'By Entrance Entering'!P484,'By Entrance Entering'!P512,'By Entrance Entering'!P540)</f>
        <v>0</v>
      </c>
      <c r="Q36" s="55">
        <f>SUM('By Entrance Entering'!Q428,'By Entrance Entering'!Q456,'By Entrance Entering'!Q484,'By Entrance Entering'!Q512,'By Entrance Entering'!Q540)</f>
        <v>0</v>
      </c>
      <c r="R36" s="55">
        <f>SUM('By Entrance Entering'!R428,'By Entrance Entering'!R456,'By Entrance Entering'!R484,'By Entrance Entering'!R512,'By Entrance Entering'!R540)</f>
        <v>0</v>
      </c>
      <c r="S36" s="30">
        <f t="shared" si="5"/>
        <v>3</v>
      </c>
      <c r="T36" s="1"/>
      <c r="U36" s="1"/>
      <c r="V36" s="1"/>
      <c r="W36" s="1"/>
      <c r="X36" s="1"/>
      <c r="Y36" s="1"/>
      <c r="Z36" s="1"/>
    </row>
    <row r="37" spans="1:26" ht="12" customHeight="1">
      <c r="A37" s="566"/>
      <c r="B37" s="53" t="s">
        <v>189</v>
      </c>
      <c r="C37" s="54">
        <f>SUM('By Entrance Entering'!C429,'By Entrance Entering'!C457,'By Entrance Entering'!C485,'By Entrance Entering'!C513,'By Entrance Entering'!C541)</f>
        <v>0</v>
      </c>
      <c r="D37" s="55">
        <f>SUM('By Entrance Entering'!D429,'By Entrance Entering'!D457,'By Entrance Entering'!D485,'By Entrance Entering'!D513,'By Entrance Entering'!D541)</f>
        <v>1</v>
      </c>
      <c r="E37" s="55">
        <f>SUM('By Entrance Entering'!E429,'By Entrance Entering'!E457,'By Entrance Entering'!E485,'By Entrance Entering'!E513,'By Entrance Entering'!E541)</f>
        <v>0</v>
      </c>
      <c r="F37" s="55">
        <f>SUM('By Entrance Entering'!F429,'By Entrance Entering'!F457,'By Entrance Entering'!F485,'By Entrance Entering'!F513,'By Entrance Entering'!F541)</f>
        <v>1</v>
      </c>
      <c r="G37" s="55">
        <f>SUM('By Entrance Entering'!G429,'By Entrance Entering'!G457,'By Entrance Entering'!G485,'By Entrance Entering'!G513,'By Entrance Entering'!G541)</f>
        <v>0</v>
      </c>
      <c r="H37" s="55">
        <f>SUM('By Entrance Entering'!H429,'By Entrance Entering'!H457,'By Entrance Entering'!H485,'By Entrance Entering'!H513,'By Entrance Entering'!H541)</f>
        <v>0</v>
      </c>
      <c r="I37" s="55">
        <f>SUM('By Entrance Entering'!I429,'By Entrance Entering'!I457,'By Entrance Entering'!I485,'By Entrance Entering'!I513,'By Entrance Entering'!I541)</f>
        <v>0</v>
      </c>
      <c r="J37" s="55">
        <f>SUM('By Entrance Entering'!J429,'By Entrance Entering'!J457,'By Entrance Entering'!J485,'By Entrance Entering'!J513,'By Entrance Entering'!J541)</f>
        <v>0</v>
      </c>
      <c r="K37" s="55">
        <f>SUM('By Entrance Entering'!K429,'By Entrance Entering'!K457,'By Entrance Entering'!K485,'By Entrance Entering'!K513,'By Entrance Entering'!K541)</f>
        <v>0</v>
      </c>
      <c r="L37" s="55">
        <f>SUM('By Entrance Entering'!L429,'By Entrance Entering'!L457,'By Entrance Entering'!L485,'By Entrance Entering'!L513,'By Entrance Entering'!L541)</f>
        <v>0</v>
      </c>
      <c r="M37" s="55">
        <f>SUM('By Entrance Entering'!M429,'By Entrance Entering'!M457,'By Entrance Entering'!M485,'By Entrance Entering'!M513,'By Entrance Entering'!M541)</f>
        <v>1</v>
      </c>
      <c r="N37" s="55">
        <f>SUM('By Entrance Entering'!N429,'By Entrance Entering'!N457,'By Entrance Entering'!N485,'By Entrance Entering'!N513,'By Entrance Entering'!N541)</f>
        <v>0</v>
      </c>
      <c r="O37" s="55">
        <f>SUM('By Entrance Entering'!O429,'By Entrance Entering'!O457,'By Entrance Entering'!O485,'By Entrance Entering'!O513,'By Entrance Entering'!O541)</f>
        <v>0</v>
      </c>
      <c r="P37" s="55">
        <f>SUM('By Entrance Entering'!P429,'By Entrance Entering'!P457,'By Entrance Entering'!P485,'By Entrance Entering'!P513,'By Entrance Entering'!P541)</f>
        <v>0</v>
      </c>
      <c r="Q37" s="55">
        <f>SUM('By Entrance Entering'!Q429,'By Entrance Entering'!Q457,'By Entrance Entering'!Q485,'By Entrance Entering'!Q513,'By Entrance Entering'!Q541)</f>
        <v>0</v>
      </c>
      <c r="R37" s="55">
        <f>SUM('By Entrance Entering'!R429,'By Entrance Entering'!R457,'By Entrance Entering'!R485,'By Entrance Entering'!R513,'By Entrance Entering'!R541)</f>
        <v>0</v>
      </c>
      <c r="S37" s="30">
        <f t="shared" si="5"/>
        <v>3</v>
      </c>
      <c r="T37" s="1"/>
      <c r="U37" s="1"/>
      <c r="V37" s="1"/>
      <c r="W37" s="1"/>
      <c r="X37" s="1"/>
      <c r="Y37" s="1"/>
      <c r="Z37" s="1"/>
    </row>
    <row r="38" spans="1:26" ht="12" customHeight="1">
      <c r="A38" s="566"/>
      <c r="B38" s="9" t="s">
        <v>190</v>
      </c>
      <c r="C38" s="51">
        <f>SUM('By Entrance Entering'!C430,'By Entrance Entering'!C458,'By Entrance Entering'!C486,'By Entrance Entering'!C514,'By Entrance Entering'!C542)</f>
        <v>1</v>
      </c>
      <c r="D38" s="1">
        <f>SUM('By Entrance Entering'!D430,'By Entrance Entering'!D458,'By Entrance Entering'!D486,'By Entrance Entering'!D514,'By Entrance Entering'!D542)</f>
        <v>0</v>
      </c>
      <c r="E38" s="1">
        <f>SUM('By Entrance Entering'!E430,'By Entrance Entering'!E458,'By Entrance Entering'!E486,'By Entrance Entering'!E514,'By Entrance Entering'!E542)</f>
        <v>0</v>
      </c>
      <c r="F38" s="1">
        <f>SUM('By Entrance Entering'!F430,'By Entrance Entering'!F458,'By Entrance Entering'!F486,'By Entrance Entering'!F514,'By Entrance Entering'!F542)</f>
        <v>0</v>
      </c>
      <c r="G38" s="1">
        <f>SUM('By Entrance Entering'!G430,'By Entrance Entering'!G458,'By Entrance Entering'!G486,'By Entrance Entering'!G514,'By Entrance Entering'!G542)</f>
        <v>0</v>
      </c>
      <c r="H38" s="1">
        <f>SUM('By Entrance Entering'!H430,'By Entrance Entering'!H458,'By Entrance Entering'!H486,'By Entrance Entering'!H514,'By Entrance Entering'!H542)</f>
        <v>0</v>
      </c>
      <c r="I38" s="1">
        <f>SUM('By Entrance Entering'!I430,'By Entrance Entering'!I458,'By Entrance Entering'!I486,'By Entrance Entering'!I514,'By Entrance Entering'!I542)</f>
        <v>0</v>
      </c>
      <c r="J38" s="1">
        <f>SUM('By Entrance Entering'!J430,'By Entrance Entering'!J458,'By Entrance Entering'!J486,'By Entrance Entering'!J514,'By Entrance Entering'!J542)</f>
        <v>0</v>
      </c>
      <c r="K38" s="1">
        <f>SUM('By Entrance Entering'!K430,'By Entrance Entering'!K458,'By Entrance Entering'!K486,'By Entrance Entering'!K514,'By Entrance Entering'!K542)</f>
        <v>0</v>
      </c>
      <c r="L38" s="1">
        <f>SUM('By Entrance Entering'!L430,'By Entrance Entering'!L458,'By Entrance Entering'!L486,'By Entrance Entering'!L514,'By Entrance Entering'!L542)</f>
        <v>0</v>
      </c>
      <c r="M38" s="1">
        <f>SUM('By Entrance Entering'!M430,'By Entrance Entering'!M458,'By Entrance Entering'!M486,'By Entrance Entering'!M514,'By Entrance Entering'!M542)</f>
        <v>0</v>
      </c>
      <c r="N38" s="1">
        <f>SUM('By Entrance Entering'!N430,'By Entrance Entering'!N458,'By Entrance Entering'!N486,'By Entrance Entering'!N514,'By Entrance Entering'!N542)</f>
        <v>0</v>
      </c>
      <c r="O38" s="1">
        <f>SUM('By Entrance Entering'!O430,'By Entrance Entering'!O458,'By Entrance Entering'!O486,'By Entrance Entering'!O514,'By Entrance Entering'!O542)</f>
        <v>0</v>
      </c>
      <c r="P38" s="1">
        <f>SUM('By Entrance Entering'!P430,'By Entrance Entering'!P458,'By Entrance Entering'!P486,'By Entrance Entering'!P514,'By Entrance Entering'!P542)</f>
        <v>0</v>
      </c>
      <c r="Q38" s="1">
        <f>SUM('By Entrance Entering'!Q430,'By Entrance Entering'!Q458,'By Entrance Entering'!Q486,'By Entrance Entering'!Q514,'By Entrance Entering'!Q542)</f>
        <v>0</v>
      </c>
      <c r="R38" s="1">
        <f>SUM('By Entrance Entering'!R430,'By Entrance Entering'!R458,'By Entrance Entering'!R486,'By Entrance Entering'!R514,'By Entrance Entering'!R542)</f>
        <v>0</v>
      </c>
      <c r="S38" s="28">
        <f t="shared" si="5"/>
        <v>1</v>
      </c>
      <c r="T38" s="1"/>
      <c r="U38" s="1"/>
      <c r="V38" s="1"/>
      <c r="W38" s="1"/>
      <c r="X38" s="1"/>
      <c r="Y38" s="1"/>
      <c r="Z38" s="1"/>
    </row>
    <row r="39" spans="1:26" ht="12" customHeight="1">
      <c r="A39" s="566"/>
      <c r="B39" s="9" t="s">
        <v>191</v>
      </c>
      <c r="C39" s="51">
        <f>SUM('By Entrance Entering'!C431,'By Entrance Entering'!C459,'By Entrance Entering'!C487,'By Entrance Entering'!C515,'By Entrance Entering'!C543)</f>
        <v>1</v>
      </c>
      <c r="D39" s="1">
        <f>SUM('By Entrance Entering'!D431,'By Entrance Entering'!D459,'By Entrance Entering'!D487,'By Entrance Entering'!D515,'By Entrance Entering'!D543)</f>
        <v>0</v>
      </c>
      <c r="E39" s="1">
        <f>SUM('By Entrance Entering'!E431,'By Entrance Entering'!E459,'By Entrance Entering'!E487,'By Entrance Entering'!E515,'By Entrance Entering'!E543)</f>
        <v>0</v>
      </c>
      <c r="F39" s="1">
        <f>SUM('By Entrance Entering'!F431,'By Entrance Entering'!F459,'By Entrance Entering'!F487,'By Entrance Entering'!F515,'By Entrance Entering'!F543)</f>
        <v>0</v>
      </c>
      <c r="G39" s="1">
        <f>SUM('By Entrance Entering'!G431,'By Entrance Entering'!G459,'By Entrance Entering'!G487,'By Entrance Entering'!G515,'By Entrance Entering'!G543)</f>
        <v>0</v>
      </c>
      <c r="H39" s="1">
        <f>SUM('By Entrance Entering'!H431,'By Entrance Entering'!H459,'By Entrance Entering'!H487,'By Entrance Entering'!H515,'By Entrance Entering'!H543)</f>
        <v>0</v>
      </c>
      <c r="I39" s="1">
        <f>SUM('By Entrance Entering'!I431,'By Entrance Entering'!I459,'By Entrance Entering'!I487,'By Entrance Entering'!I515,'By Entrance Entering'!I543)</f>
        <v>0</v>
      </c>
      <c r="J39" s="1">
        <f>SUM('By Entrance Entering'!J431,'By Entrance Entering'!J459,'By Entrance Entering'!J487,'By Entrance Entering'!J515,'By Entrance Entering'!J543)</f>
        <v>0</v>
      </c>
      <c r="K39" s="1">
        <f>SUM('By Entrance Entering'!K431,'By Entrance Entering'!K459,'By Entrance Entering'!K487,'By Entrance Entering'!K515,'By Entrance Entering'!K543)</f>
        <v>0</v>
      </c>
      <c r="L39" s="1">
        <f>SUM('By Entrance Entering'!L431,'By Entrance Entering'!L459,'By Entrance Entering'!L487,'By Entrance Entering'!L515,'By Entrance Entering'!L543)</f>
        <v>0</v>
      </c>
      <c r="M39" s="1">
        <f>SUM('By Entrance Entering'!M431,'By Entrance Entering'!M459,'By Entrance Entering'!M487,'By Entrance Entering'!M515,'By Entrance Entering'!M543)</f>
        <v>0</v>
      </c>
      <c r="N39" s="1">
        <f>SUM('By Entrance Entering'!N431,'By Entrance Entering'!N459,'By Entrance Entering'!N487,'By Entrance Entering'!N515,'By Entrance Entering'!N543)</f>
        <v>0</v>
      </c>
      <c r="O39" s="1">
        <f>SUM('By Entrance Entering'!O431,'By Entrance Entering'!O459,'By Entrance Entering'!O487,'By Entrance Entering'!O515,'By Entrance Entering'!O543)</f>
        <v>0</v>
      </c>
      <c r="P39" s="1">
        <f>SUM('By Entrance Entering'!P431,'By Entrance Entering'!P459,'By Entrance Entering'!P487,'By Entrance Entering'!P515,'By Entrance Entering'!P543)</f>
        <v>0</v>
      </c>
      <c r="Q39" s="1">
        <f>SUM('By Entrance Entering'!Q431,'By Entrance Entering'!Q459,'By Entrance Entering'!Q487,'By Entrance Entering'!Q515,'By Entrance Entering'!Q543)</f>
        <v>0</v>
      </c>
      <c r="R39" s="1">
        <f>SUM('By Entrance Entering'!R431,'By Entrance Entering'!R459,'By Entrance Entering'!R487,'By Entrance Entering'!R515,'By Entrance Entering'!R543)</f>
        <v>0</v>
      </c>
      <c r="S39" s="28">
        <f t="shared" si="5"/>
        <v>1</v>
      </c>
      <c r="T39" s="1"/>
      <c r="U39" s="1"/>
      <c r="V39" s="1"/>
      <c r="W39" s="1"/>
      <c r="X39" s="1"/>
      <c r="Y39" s="1"/>
      <c r="Z39" s="1"/>
    </row>
    <row r="40" spans="1:26" ht="12" customHeight="1">
      <c r="A40" s="566"/>
      <c r="B40" s="53" t="s">
        <v>7</v>
      </c>
      <c r="C40" s="54">
        <f>SUM('By Entrance Entering'!C432,'By Entrance Entering'!C460,'By Entrance Entering'!C488,'By Entrance Entering'!C516,'By Entrance Entering'!C544)</f>
        <v>264</v>
      </c>
      <c r="D40" s="55">
        <f>SUM('By Entrance Entering'!D432,'By Entrance Entering'!D460,'By Entrance Entering'!D488,'By Entrance Entering'!D516,'By Entrance Entering'!D544)</f>
        <v>157</v>
      </c>
      <c r="E40" s="55">
        <f>SUM('By Entrance Entering'!E432,'By Entrance Entering'!E460,'By Entrance Entering'!E488,'By Entrance Entering'!E516,'By Entrance Entering'!E544)</f>
        <v>74</v>
      </c>
      <c r="F40" s="55">
        <f>SUM('By Entrance Entering'!F432,'By Entrance Entering'!F460,'By Entrance Entering'!F488,'By Entrance Entering'!F516,'By Entrance Entering'!F544)</f>
        <v>51</v>
      </c>
      <c r="G40" s="55">
        <f>SUM('By Entrance Entering'!G432,'By Entrance Entering'!G460,'By Entrance Entering'!G488,'By Entrance Entering'!G516,'By Entrance Entering'!G544)</f>
        <v>40</v>
      </c>
      <c r="H40" s="55">
        <f>SUM('By Entrance Entering'!H432,'By Entrance Entering'!H460,'By Entrance Entering'!H488,'By Entrance Entering'!H516,'By Entrance Entering'!H544)</f>
        <v>36</v>
      </c>
      <c r="I40" s="55">
        <f>SUM('By Entrance Entering'!I432,'By Entrance Entering'!I460,'By Entrance Entering'!I488,'By Entrance Entering'!I516,'By Entrance Entering'!I544)</f>
        <v>47</v>
      </c>
      <c r="J40" s="55">
        <f>SUM('By Entrance Entering'!J432,'By Entrance Entering'!J460,'By Entrance Entering'!J488,'By Entrance Entering'!J516,'By Entrance Entering'!J544)</f>
        <v>37</v>
      </c>
      <c r="K40" s="55">
        <f>SUM('By Entrance Entering'!K432,'By Entrance Entering'!K460,'By Entrance Entering'!K488,'By Entrance Entering'!K516,'By Entrance Entering'!K544)</f>
        <v>49</v>
      </c>
      <c r="L40" s="55">
        <f>SUM('By Entrance Entering'!L432,'By Entrance Entering'!L460,'By Entrance Entering'!L488,'By Entrance Entering'!L516,'By Entrance Entering'!L544)</f>
        <v>19</v>
      </c>
      <c r="M40" s="55">
        <f>SUM('By Entrance Entering'!M432,'By Entrance Entering'!M460,'By Entrance Entering'!M488,'By Entrance Entering'!M516,'By Entrance Entering'!M544)</f>
        <v>7</v>
      </c>
      <c r="N40" s="55">
        <f>SUM('By Entrance Entering'!N432,'By Entrance Entering'!N460,'By Entrance Entering'!N488,'By Entrance Entering'!N516,'By Entrance Entering'!N544)</f>
        <v>13</v>
      </c>
      <c r="O40" s="55">
        <f>SUM('By Entrance Entering'!O432,'By Entrance Entering'!O460,'By Entrance Entering'!O488,'By Entrance Entering'!O516,'By Entrance Entering'!O544)</f>
        <v>68</v>
      </c>
      <c r="P40" s="55">
        <f>SUM('By Entrance Entering'!P432,'By Entrance Entering'!P460,'By Entrance Entering'!P488,'By Entrance Entering'!P516,'By Entrance Entering'!P544)</f>
        <v>1</v>
      </c>
      <c r="Q40" s="55">
        <f>SUM('By Entrance Entering'!Q432,'By Entrance Entering'!Q460,'By Entrance Entering'!Q488,'By Entrance Entering'!Q516,'By Entrance Entering'!Q544)</f>
        <v>3</v>
      </c>
      <c r="R40" s="55">
        <f>SUM('By Entrance Entering'!R432,'By Entrance Entering'!R460,'By Entrance Entering'!R488,'By Entrance Entering'!R516,'By Entrance Entering'!R544)</f>
        <v>2</v>
      </c>
      <c r="S40" s="30">
        <f t="shared" si="5"/>
        <v>868</v>
      </c>
      <c r="T40" s="1"/>
      <c r="U40" s="1"/>
      <c r="V40" s="1"/>
      <c r="W40" s="1"/>
      <c r="X40" s="1"/>
      <c r="Y40" s="1"/>
      <c r="Z40" s="1"/>
    </row>
    <row r="41" spans="1:26" ht="12" customHeight="1">
      <c r="A41" s="566"/>
      <c r="B41" s="53" t="s">
        <v>192</v>
      </c>
      <c r="C41" s="54">
        <f>SUM('By Entrance Entering'!C433,'By Entrance Entering'!C461,'By Entrance Entering'!C489,'By Entrance Entering'!C517,'By Entrance Entering'!C545)</f>
        <v>2</v>
      </c>
      <c r="D41" s="55">
        <f>SUM('By Entrance Entering'!D433,'By Entrance Entering'!D461,'By Entrance Entering'!D489,'By Entrance Entering'!D517,'By Entrance Entering'!D545)</f>
        <v>1</v>
      </c>
      <c r="E41" s="55">
        <f>SUM('By Entrance Entering'!E433,'By Entrance Entering'!E461,'By Entrance Entering'!E489,'By Entrance Entering'!E517,'By Entrance Entering'!E545)</f>
        <v>0</v>
      </c>
      <c r="F41" s="55">
        <f>SUM('By Entrance Entering'!F433,'By Entrance Entering'!F461,'By Entrance Entering'!F489,'By Entrance Entering'!F517,'By Entrance Entering'!F545)</f>
        <v>1</v>
      </c>
      <c r="G41" s="55">
        <f>SUM('By Entrance Entering'!G433,'By Entrance Entering'!G461,'By Entrance Entering'!G489,'By Entrance Entering'!G517,'By Entrance Entering'!G545)</f>
        <v>0</v>
      </c>
      <c r="H41" s="55">
        <f>SUM('By Entrance Entering'!H433,'By Entrance Entering'!H461,'By Entrance Entering'!H489,'By Entrance Entering'!H517,'By Entrance Entering'!H545)</f>
        <v>1</v>
      </c>
      <c r="I41" s="55">
        <f>SUM('By Entrance Entering'!I433,'By Entrance Entering'!I461,'By Entrance Entering'!I489,'By Entrance Entering'!I517,'By Entrance Entering'!I545)</f>
        <v>3</v>
      </c>
      <c r="J41" s="55">
        <f>SUM('By Entrance Entering'!J433,'By Entrance Entering'!J461,'By Entrance Entering'!J489,'By Entrance Entering'!J517,'By Entrance Entering'!J545)</f>
        <v>0</v>
      </c>
      <c r="K41" s="55">
        <f>SUM('By Entrance Entering'!K433,'By Entrance Entering'!K461,'By Entrance Entering'!K489,'By Entrance Entering'!K517,'By Entrance Entering'!K545)</f>
        <v>0</v>
      </c>
      <c r="L41" s="55">
        <f>SUM('By Entrance Entering'!L433,'By Entrance Entering'!L461,'By Entrance Entering'!L489,'By Entrance Entering'!L517,'By Entrance Entering'!L545)</f>
        <v>0</v>
      </c>
      <c r="M41" s="55">
        <f>SUM('By Entrance Entering'!M433,'By Entrance Entering'!M461,'By Entrance Entering'!M489,'By Entrance Entering'!M517,'By Entrance Entering'!M545)</f>
        <v>0</v>
      </c>
      <c r="N41" s="55">
        <f>SUM('By Entrance Entering'!N433,'By Entrance Entering'!N461,'By Entrance Entering'!N489,'By Entrance Entering'!N517,'By Entrance Entering'!N545)</f>
        <v>2</v>
      </c>
      <c r="O41" s="55">
        <f>SUM('By Entrance Entering'!O433,'By Entrance Entering'!O461,'By Entrance Entering'!O489,'By Entrance Entering'!O517,'By Entrance Entering'!O545)</f>
        <v>0</v>
      </c>
      <c r="P41" s="55">
        <f>SUM('By Entrance Entering'!P433,'By Entrance Entering'!P461,'By Entrance Entering'!P489,'By Entrance Entering'!P517,'By Entrance Entering'!P545)</f>
        <v>0</v>
      </c>
      <c r="Q41" s="55">
        <f>SUM('By Entrance Entering'!Q433,'By Entrance Entering'!Q461,'By Entrance Entering'!Q489,'By Entrance Entering'!Q517,'By Entrance Entering'!Q545)</f>
        <v>0</v>
      </c>
      <c r="R41" s="55">
        <f>SUM('By Entrance Entering'!R433,'By Entrance Entering'!R461,'By Entrance Entering'!R489,'By Entrance Entering'!R517,'By Entrance Entering'!R545)</f>
        <v>0</v>
      </c>
      <c r="S41" s="30">
        <f t="shared" si="5"/>
        <v>10</v>
      </c>
      <c r="T41" s="1"/>
      <c r="U41" s="1"/>
      <c r="V41" s="1"/>
      <c r="W41" s="1"/>
      <c r="X41" s="1"/>
      <c r="Y41" s="1"/>
      <c r="Z41" s="1"/>
    </row>
    <row r="42" spans="1:26" ht="12" customHeight="1">
      <c r="A42" s="566"/>
      <c r="B42" s="53" t="s">
        <v>35</v>
      </c>
      <c r="C42" s="54">
        <f>SUM('By Entrance Entering'!C434,'By Entrance Entering'!C462,'By Entrance Entering'!C490,'By Entrance Entering'!C518,'By Entrance Entering'!C546)</f>
        <v>4</v>
      </c>
      <c r="D42" s="55">
        <f>SUM('By Entrance Entering'!D434,'By Entrance Entering'!D462,'By Entrance Entering'!D490,'By Entrance Entering'!D518,'By Entrance Entering'!D546)</f>
        <v>2</v>
      </c>
      <c r="E42" s="55">
        <f>SUM('By Entrance Entering'!E434,'By Entrance Entering'!E462,'By Entrance Entering'!E490,'By Entrance Entering'!E518,'By Entrance Entering'!E546)</f>
        <v>0</v>
      </c>
      <c r="F42" s="55">
        <f>SUM('By Entrance Entering'!F434,'By Entrance Entering'!F462,'By Entrance Entering'!F490,'By Entrance Entering'!F518,'By Entrance Entering'!F546)</f>
        <v>2</v>
      </c>
      <c r="G42" s="55">
        <f>SUM('By Entrance Entering'!G434,'By Entrance Entering'!G462,'By Entrance Entering'!G490,'By Entrance Entering'!G518,'By Entrance Entering'!G546)</f>
        <v>0</v>
      </c>
      <c r="H42" s="55">
        <f>SUM('By Entrance Entering'!H434,'By Entrance Entering'!H462,'By Entrance Entering'!H490,'By Entrance Entering'!H518,'By Entrance Entering'!H546)</f>
        <v>2</v>
      </c>
      <c r="I42" s="55">
        <f>SUM('By Entrance Entering'!I434,'By Entrance Entering'!I462,'By Entrance Entering'!I490,'By Entrance Entering'!I518,'By Entrance Entering'!I546)</f>
        <v>6</v>
      </c>
      <c r="J42" s="55">
        <f>SUM('By Entrance Entering'!J434,'By Entrance Entering'!J462,'By Entrance Entering'!J490,'By Entrance Entering'!J518,'By Entrance Entering'!J546)</f>
        <v>0</v>
      </c>
      <c r="K42" s="55">
        <f>SUM('By Entrance Entering'!K434,'By Entrance Entering'!K462,'By Entrance Entering'!K490,'By Entrance Entering'!K518,'By Entrance Entering'!K546)</f>
        <v>2</v>
      </c>
      <c r="L42" s="55">
        <f>SUM('By Entrance Entering'!L434,'By Entrance Entering'!L462,'By Entrance Entering'!L490,'By Entrance Entering'!L518,'By Entrance Entering'!L546)</f>
        <v>0</v>
      </c>
      <c r="M42" s="55">
        <f>SUM('By Entrance Entering'!M434,'By Entrance Entering'!M462,'By Entrance Entering'!M490,'By Entrance Entering'!M518,'By Entrance Entering'!M546)</f>
        <v>0</v>
      </c>
      <c r="N42" s="55">
        <f>SUM('By Entrance Entering'!N434,'By Entrance Entering'!N462,'By Entrance Entering'!N490,'By Entrance Entering'!N518,'By Entrance Entering'!N546)</f>
        <v>4</v>
      </c>
      <c r="O42" s="55">
        <f>SUM('By Entrance Entering'!O434,'By Entrance Entering'!O462,'By Entrance Entering'!O490,'By Entrance Entering'!O518,'By Entrance Entering'!O546)</f>
        <v>0</v>
      </c>
      <c r="P42" s="55">
        <f>SUM('By Entrance Entering'!P434,'By Entrance Entering'!P462,'By Entrance Entering'!P490,'By Entrance Entering'!P518,'By Entrance Entering'!P546)</f>
        <v>0</v>
      </c>
      <c r="Q42" s="55">
        <f>SUM('By Entrance Entering'!Q434,'By Entrance Entering'!Q462,'By Entrance Entering'!Q490,'By Entrance Entering'!Q518,'By Entrance Entering'!Q546)</f>
        <v>0</v>
      </c>
      <c r="R42" s="55">
        <f>SUM('By Entrance Entering'!R434,'By Entrance Entering'!R462,'By Entrance Entering'!R490,'By Entrance Entering'!R518,'By Entrance Entering'!R546)</f>
        <v>0</v>
      </c>
      <c r="S42" s="30">
        <f t="shared" si="5"/>
        <v>22</v>
      </c>
      <c r="T42" s="1"/>
      <c r="U42" s="1"/>
      <c r="V42" s="1"/>
      <c r="W42" s="1"/>
      <c r="X42" s="1"/>
      <c r="Y42" s="1"/>
      <c r="Z42" s="1"/>
    </row>
    <row r="43" spans="1:26" ht="12" customHeight="1">
      <c r="A43" s="566"/>
      <c r="B43" s="53" t="s">
        <v>193</v>
      </c>
      <c r="C43" s="54">
        <f>SUM('By Entrance Entering'!C435,'By Entrance Entering'!C463,'By Entrance Entering'!C491,'By Entrance Entering'!C519,'By Entrance Entering'!C547)</f>
        <v>266</v>
      </c>
      <c r="D43" s="55">
        <f>SUM('By Entrance Entering'!D435,'By Entrance Entering'!D463,'By Entrance Entering'!D491,'By Entrance Entering'!D519,'By Entrance Entering'!D547)</f>
        <v>158</v>
      </c>
      <c r="E43" s="55">
        <f>SUM('By Entrance Entering'!E435,'By Entrance Entering'!E463,'By Entrance Entering'!E491,'By Entrance Entering'!E519,'By Entrance Entering'!E547)</f>
        <v>74</v>
      </c>
      <c r="F43" s="55">
        <f>SUM('By Entrance Entering'!F435,'By Entrance Entering'!F463,'By Entrance Entering'!F491,'By Entrance Entering'!F519,'By Entrance Entering'!F547)</f>
        <v>52</v>
      </c>
      <c r="G43" s="55">
        <f>SUM('By Entrance Entering'!G435,'By Entrance Entering'!G463,'By Entrance Entering'!G491,'By Entrance Entering'!G519,'By Entrance Entering'!G547)</f>
        <v>40</v>
      </c>
      <c r="H43" s="55">
        <f>SUM('By Entrance Entering'!H435,'By Entrance Entering'!H463,'By Entrance Entering'!H491,'By Entrance Entering'!H519,'By Entrance Entering'!H547)</f>
        <v>37</v>
      </c>
      <c r="I43" s="55">
        <f>SUM('By Entrance Entering'!I435,'By Entrance Entering'!I463,'By Entrance Entering'!I491,'By Entrance Entering'!I519,'By Entrance Entering'!I547)</f>
        <v>50</v>
      </c>
      <c r="J43" s="55">
        <f>SUM('By Entrance Entering'!J435,'By Entrance Entering'!J463,'By Entrance Entering'!J491,'By Entrance Entering'!J519,'By Entrance Entering'!J547)</f>
        <v>37</v>
      </c>
      <c r="K43" s="55">
        <f>SUM('By Entrance Entering'!K435,'By Entrance Entering'!K463,'By Entrance Entering'!K491,'By Entrance Entering'!K519,'By Entrance Entering'!K547)</f>
        <v>49</v>
      </c>
      <c r="L43" s="55">
        <f>SUM('By Entrance Entering'!L435,'By Entrance Entering'!L463,'By Entrance Entering'!L491,'By Entrance Entering'!L519,'By Entrance Entering'!L547)</f>
        <v>19</v>
      </c>
      <c r="M43" s="55">
        <f>SUM('By Entrance Entering'!M435,'By Entrance Entering'!M463,'By Entrance Entering'!M491,'By Entrance Entering'!M519,'By Entrance Entering'!M547)</f>
        <v>7</v>
      </c>
      <c r="N43" s="55">
        <f>SUM('By Entrance Entering'!N435,'By Entrance Entering'!N463,'By Entrance Entering'!N491,'By Entrance Entering'!N519,'By Entrance Entering'!N547)</f>
        <v>15</v>
      </c>
      <c r="O43" s="55">
        <f>SUM('By Entrance Entering'!O435,'By Entrance Entering'!O463,'By Entrance Entering'!O491,'By Entrance Entering'!O519,'By Entrance Entering'!O547)</f>
        <v>68</v>
      </c>
      <c r="P43" s="55">
        <f>SUM('By Entrance Entering'!P435,'By Entrance Entering'!P463,'By Entrance Entering'!P491,'By Entrance Entering'!P519,'By Entrance Entering'!P547)</f>
        <v>1</v>
      </c>
      <c r="Q43" s="55">
        <f>SUM('By Entrance Entering'!Q435,'By Entrance Entering'!Q463,'By Entrance Entering'!Q491,'By Entrance Entering'!Q519,'By Entrance Entering'!Q547)</f>
        <v>3</v>
      </c>
      <c r="R43" s="55">
        <f>SUM('By Entrance Entering'!R435,'By Entrance Entering'!R463,'By Entrance Entering'!R491,'By Entrance Entering'!R519,'By Entrance Entering'!R547)</f>
        <v>2</v>
      </c>
      <c r="S43" s="30">
        <f t="shared" si="5"/>
        <v>878</v>
      </c>
      <c r="T43" s="1"/>
      <c r="U43" s="1"/>
      <c r="V43" s="1"/>
      <c r="W43" s="69" t="s">
        <v>210</v>
      </c>
      <c r="X43" s="1"/>
      <c r="Y43" s="1"/>
      <c r="Z43" s="1"/>
    </row>
    <row r="44" spans="1:26" ht="12" customHeight="1">
      <c r="A44" s="566"/>
      <c r="B44" s="53" t="s">
        <v>194</v>
      </c>
      <c r="C44" s="54">
        <f>SUM('By Entrance Entering'!C436,'By Entrance Entering'!C464,'By Entrance Entering'!C492,'By Entrance Entering'!C520,'By Entrance Entering'!C548)</f>
        <v>268</v>
      </c>
      <c r="D44" s="55">
        <f>SUM('By Entrance Entering'!D436,'By Entrance Entering'!D464,'By Entrance Entering'!D492,'By Entrance Entering'!D520,'By Entrance Entering'!D548)</f>
        <v>159</v>
      </c>
      <c r="E44" s="55">
        <f>SUM('By Entrance Entering'!E436,'By Entrance Entering'!E464,'By Entrance Entering'!E492,'By Entrance Entering'!E520,'By Entrance Entering'!E548)</f>
        <v>74</v>
      </c>
      <c r="F44" s="55">
        <f>SUM('By Entrance Entering'!F436,'By Entrance Entering'!F464,'By Entrance Entering'!F492,'By Entrance Entering'!F520,'By Entrance Entering'!F548)</f>
        <v>53</v>
      </c>
      <c r="G44" s="55">
        <f>SUM('By Entrance Entering'!G436,'By Entrance Entering'!G464,'By Entrance Entering'!G492,'By Entrance Entering'!G520,'By Entrance Entering'!G548)</f>
        <v>40</v>
      </c>
      <c r="H44" s="55">
        <f>SUM('By Entrance Entering'!H436,'By Entrance Entering'!H464,'By Entrance Entering'!H492,'By Entrance Entering'!H520,'By Entrance Entering'!H548)</f>
        <v>38</v>
      </c>
      <c r="I44" s="55">
        <f>SUM('By Entrance Entering'!I436,'By Entrance Entering'!I464,'By Entrance Entering'!I492,'By Entrance Entering'!I520,'By Entrance Entering'!I548)</f>
        <v>53</v>
      </c>
      <c r="J44" s="55">
        <f>SUM('By Entrance Entering'!J436,'By Entrance Entering'!J464,'By Entrance Entering'!J492,'By Entrance Entering'!J520,'By Entrance Entering'!J548)</f>
        <v>37</v>
      </c>
      <c r="K44" s="55">
        <f>SUM('By Entrance Entering'!K436,'By Entrance Entering'!K464,'By Entrance Entering'!K492,'By Entrance Entering'!K520,'By Entrance Entering'!K548)</f>
        <v>51</v>
      </c>
      <c r="L44" s="55">
        <f>SUM('By Entrance Entering'!L436,'By Entrance Entering'!L464,'By Entrance Entering'!L492,'By Entrance Entering'!L520,'By Entrance Entering'!L548)</f>
        <v>19</v>
      </c>
      <c r="M44" s="55">
        <f>SUM('By Entrance Entering'!M436,'By Entrance Entering'!M464,'By Entrance Entering'!M492,'By Entrance Entering'!M520,'By Entrance Entering'!M548)</f>
        <v>7</v>
      </c>
      <c r="N44" s="55">
        <f>SUM('By Entrance Entering'!N436,'By Entrance Entering'!N464,'By Entrance Entering'!N492,'By Entrance Entering'!N520,'By Entrance Entering'!N548)</f>
        <v>17</v>
      </c>
      <c r="O44" s="55">
        <f>SUM('By Entrance Entering'!O436,'By Entrance Entering'!O464,'By Entrance Entering'!O492,'By Entrance Entering'!O520,'By Entrance Entering'!O548)</f>
        <v>68</v>
      </c>
      <c r="P44" s="55">
        <f>SUM('By Entrance Entering'!P436,'By Entrance Entering'!P464,'By Entrance Entering'!P492,'By Entrance Entering'!P520,'By Entrance Entering'!P548)</f>
        <v>1</v>
      </c>
      <c r="Q44" s="55">
        <f>SUM('By Entrance Entering'!Q436,'By Entrance Entering'!Q464,'By Entrance Entering'!Q492,'By Entrance Entering'!Q520,'By Entrance Entering'!Q548)</f>
        <v>3</v>
      </c>
      <c r="R44" s="55">
        <f>SUM('By Entrance Entering'!R436,'By Entrance Entering'!R464,'By Entrance Entering'!R492,'By Entrance Entering'!R520,'By Entrance Entering'!R548)</f>
        <v>2</v>
      </c>
      <c r="S44" s="30">
        <f t="shared" si="5"/>
        <v>890</v>
      </c>
      <c r="T44" s="1"/>
      <c r="U44" s="1"/>
      <c r="V44" s="1"/>
      <c r="W44" s="1"/>
      <c r="X44" s="1"/>
      <c r="Y44" s="1"/>
      <c r="Z44" s="1"/>
    </row>
    <row r="45" spans="1:26" ht="12" customHeight="1">
      <c r="A45" s="566"/>
      <c r="B45" s="9" t="s">
        <v>195</v>
      </c>
      <c r="C45" s="51">
        <f>SUM('By Entrance Entering'!C437,'By Entrance Entering'!C465,'By Entrance Entering'!C493,'By Entrance Entering'!C521,'By Entrance Entering'!C549)</f>
        <v>0</v>
      </c>
      <c r="D45" s="1">
        <f>SUM('By Entrance Entering'!D437,'By Entrance Entering'!D465,'By Entrance Entering'!D493,'By Entrance Entering'!D521,'By Entrance Entering'!D549)</f>
        <v>0</v>
      </c>
      <c r="E45" s="1">
        <f>SUM('By Entrance Entering'!E437,'By Entrance Entering'!E465,'By Entrance Entering'!E493,'By Entrance Entering'!E521,'By Entrance Entering'!E549)</f>
        <v>0</v>
      </c>
      <c r="F45" s="1">
        <f>SUM('By Entrance Entering'!F437,'By Entrance Entering'!F465,'By Entrance Entering'!F493,'By Entrance Entering'!F521,'By Entrance Entering'!F549)</f>
        <v>0</v>
      </c>
      <c r="G45" s="1">
        <f>SUM('By Entrance Entering'!G437,'By Entrance Entering'!G465,'By Entrance Entering'!G493,'By Entrance Entering'!G521,'By Entrance Entering'!G549)</f>
        <v>0</v>
      </c>
      <c r="H45" s="1">
        <f>SUM('By Entrance Entering'!H437,'By Entrance Entering'!H465,'By Entrance Entering'!H493,'By Entrance Entering'!H521,'By Entrance Entering'!H549)</f>
        <v>0</v>
      </c>
      <c r="I45" s="1">
        <f>SUM('By Entrance Entering'!I437,'By Entrance Entering'!I465,'By Entrance Entering'!I493,'By Entrance Entering'!I521,'By Entrance Entering'!I549)</f>
        <v>0</v>
      </c>
      <c r="J45" s="1">
        <f>SUM('By Entrance Entering'!J437,'By Entrance Entering'!J465,'By Entrance Entering'!J493,'By Entrance Entering'!J521,'By Entrance Entering'!J549)</f>
        <v>0</v>
      </c>
      <c r="K45" s="1">
        <f>SUM('By Entrance Entering'!K437,'By Entrance Entering'!K465,'By Entrance Entering'!K493,'By Entrance Entering'!K521,'By Entrance Entering'!K549)</f>
        <v>0</v>
      </c>
      <c r="L45" s="1">
        <f>SUM('By Entrance Entering'!L437,'By Entrance Entering'!L465,'By Entrance Entering'!L493,'By Entrance Entering'!L521,'By Entrance Entering'!L549)</f>
        <v>0</v>
      </c>
      <c r="M45" s="1">
        <f>SUM('By Entrance Entering'!M437,'By Entrance Entering'!M465,'By Entrance Entering'!M493,'By Entrance Entering'!M521,'By Entrance Entering'!M549)</f>
        <v>0</v>
      </c>
      <c r="N45" s="1">
        <f>SUM('By Entrance Entering'!N437,'By Entrance Entering'!N465,'By Entrance Entering'!N493,'By Entrance Entering'!N521,'By Entrance Entering'!N549)</f>
        <v>0</v>
      </c>
      <c r="O45" s="1">
        <f>SUM('By Entrance Entering'!O437,'By Entrance Entering'!O465,'By Entrance Entering'!O493,'By Entrance Entering'!O521,'By Entrance Entering'!O549)</f>
        <v>0</v>
      </c>
      <c r="P45" s="1">
        <f>SUM('By Entrance Entering'!P437,'By Entrance Entering'!P465,'By Entrance Entering'!P493,'By Entrance Entering'!P521,'By Entrance Entering'!P549)</f>
        <v>0</v>
      </c>
      <c r="Q45" s="1">
        <f>SUM('By Entrance Entering'!Q437,'By Entrance Entering'!Q465,'By Entrance Entering'!Q493,'By Entrance Entering'!Q521,'By Entrance Entering'!Q549)</f>
        <v>0</v>
      </c>
      <c r="R45" s="1">
        <f>SUM('By Entrance Entering'!R437,'By Entrance Entering'!R465,'By Entrance Entering'!R493,'By Entrance Entering'!R521,'By Entrance Entering'!R549)</f>
        <v>0</v>
      </c>
      <c r="S45" s="28">
        <f t="shared" si="5"/>
        <v>0</v>
      </c>
      <c r="T45" s="1"/>
      <c r="U45" s="1"/>
      <c r="V45" s="1"/>
      <c r="W45" s="1"/>
      <c r="X45" s="1"/>
      <c r="Y45" s="1"/>
      <c r="Z45" s="1"/>
    </row>
    <row r="46" spans="1:26" ht="12" customHeight="1">
      <c r="A46" s="566"/>
      <c r="B46" s="9" t="s">
        <v>196</v>
      </c>
      <c r="C46" s="51">
        <f>SUM('By Entrance Entering'!C438,'By Entrance Entering'!C466,'By Entrance Entering'!C494,'By Entrance Entering'!C522,'By Entrance Entering'!C550)</f>
        <v>0</v>
      </c>
      <c r="D46" s="1">
        <f>SUM('By Entrance Entering'!D438,'By Entrance Entering'!D466,'By Entrance Entering'!D494,'By Entrance Entering'!D522,'By Entrance Entering'!D550)</f>
        <v>0</v>
      </c>
      <c r="E46" s="1">
        <f>SUM('By Entrance Entering'!E438,'By Entrance Entering'!E466,'By Entrance Entering'!E494,'By Entrance Entering'!E522,'By Entrance Entering'!E550)</f>
        <v>0</v>
      </c>
      <c r="F46" s="1">
        <f>SUM('By Entrance Entering'!F438,'By Entrance Entering'!F466,'By Entrance Entering'!F494,'By Entrance Entering'!F522,'By Entrance Entering'!F550)</f>
        <v>0</v>
      </c>
      <c r="G46" s="1">
        <f>SUM('By Entrance Entering'!G438,'By Entrance Entering'!G466,'By Entrance Entering'!G494,'By Entrance Entering'!G522,'By Entrance Entering'!G550)</f>
        <v>0</v>
      </c>
      <c r="H46" s="1">
        <f>SUM('By Entrance Entering'!H438,'By Entrance Entering'!H466,'By Entrance Entering'!H494,'By Entrance Entering'!H522,'By Entrance Entering'!H550)</f>
        <v>0</v>
      </c>
      <c r="I46" s="1">
        <f>SUM('By Entrance Entering'!I438,'By Entrance Entering'!I466,'By Entrance Entering'!I494,'By Entrance Entering'!I522,'By Entrance Entering'!I550)</f>
        <v>0</v>
      </c>
      <c r="J46" s="1">
        <f>SUM('By Entrance Entering'!J438,'By Entrance Entering'!J466,'By Entrance Entering'!J494,'By Entrance Entering'!J522,'By Entrance Entering'!J550)</f>
        <v>0</v>
      </c>
      <c r="K46" s="1">
        <f>SUM('By Entrance Entering'!K438,'By Entrance Entering'!K466,'By Entrance Entering'!K494,'By Entrance Entering'!K522,'By Entrance Entering'!K550)</f>
        <v>0</v>
      </c>
      <c r="L46" s="1">
        <f>SUM('By Entrance Entering'!L438,'By Entrance Entering'!L466,'By Entrance Entering'!L494,'By Entrance Entering'!L522,'By Entrance Entering'!L550)</f>
        <v>0</v>
      </c>
      <c r="M46" s="1">
        <f>SUM('By Entrance Entering'!M438,'By Entrance Entering'!M466,'By Entrance Entering'!M494,'By Entrance Entering'!M522,'By Entrance Entering'!M550)</f>
        <v>0</v>
      </c>
      <c r="N46" s="1">
        <f>SUM('By Entrance Entering'!N438,'By Entrance Entering'!N466,'By Entrance Entering'!N494,'By Entrance Entering'!N522,'By Entrance Entering'!N550)</f>
        <v>0</v>
      </c>
      <c r="O46" s="1">
        <f>SUM('By Entrance Entering'!O438,'By Entrance Entering'!O466,'By Entrance Entering'!O494,'By Entrance Entering'!O522,'By Entrance Entering'!O550)</f>
        <v>0</v>
      </c>
      <c r="P46" s="1">
        <f>SUM('By Entrance Entering'!P438,'By Entrance Entering'!P466,'By Entrance Entering'!P494,'By Entrance Entering'!P522,'By Entrance Entering'!P550)</f>
        <v>0</v>
      </c>
      <c r="Q46" s="1">
        <f>SUM('By Entrance Entering'!Q438,'By Entrance Entering'!Q466,'By Entrance Entering'!Q494,'By Entrance Entering'!Q522,'By Entrance Entering'!Q550)</f>
        <v>0</v>
      </c>
      <c r="R46" s="1">
        <f>SUM('By Entrance Entering'!R438,'By Entrance Entering'!R466,'By Entrance Entering'!R494,'By Entrance Entering'!R522,'By Entrance Entering'!R550)</f>
        <v>0</v>
      </c>
      <c r="S46" s="28">
        <f t="shared" si="5"/>
        <v>0</v>
      </c>
      <c r="T46" s="1"/>
      <c r="U46" s="1"/>
      <c r="V46" s="1"/>
      <c r="W46" s="1"/>
      <c r="X46" s="1"/>
      <c r="Y46" s="1"/>
      <c r="Z46" s="1"/>
    </row>
    <row r="47" spans="1:26" ht="12" customHeight="1">
      <c r="A47" s="566"/>
      <c r="B47" s="53" t="s">
        <v>197</v>
      </c>
      <c r="C47" s="54">
        <f>SUM('By Entrance Entering'!C439,'By Entrance Entering'!C467,'By Entrance Entering'!C495,'By Entrance Entering'!C523,'By Entrance Entering'!C551)</f>
        <v>2</v>
      </c>
      <c r="D47" s="55">
        <f>SUM('By Entrance Entering'!D439,'By Entrance Entering'!D467,'By Entrance Entering'!D495,'By Entrance Entering'!D523,'By Entrance Entering'!D551)</f>
        <v>2</v>
      </c>
      <c r="E47" s="55">
        <f>SUM('By Entrance Entering'!E439,'By Entrance Entering'!E467,'By Entrance Entering'!E495,'By Entrance Entering'!E523,'By Entrance Entering'!E551)</f>
        <v>3</v>
      </c>
      <c r="F47" s="55">
        <f>SUM('By Entrance Entering'!F439,'By Entrance Entering'!F467,'By Entrance Entering'!F495,'By Entrance Entering'!F523,'By Entrance Entering'!F551)</f>
        <v>1</v>
      </c>
      <c r="G47" s="55">
        <f>SUM('By Entrance Entering'!G439,'By Entrance Entering'!G467,'By Entrance Entering'!G495,'By Entrance Entering'!G523,'By Entrance Entering'!G551)</f>
        <v>2</v>
      </c>
      <c r="H47" s="55">
        <f>SUM('By Entrance Entering'!H439,'By Entrance Entering'!H467,'By Entrance Entering'!H495,'By Entrance Entering'!H523,'By Entrance Entering'!H551)</f>
        <v>1</v>
      </c>
      <c r="I47" s="55">
        <f>SUM('By Entrance Entering'!I439,'By Entrance Entering'!I467,'By Entrance Entering'!I495,'By Entrance Entering'!I523,'By Entrance Entering'!I551)</f>
        <v>2</v>
      </c>
      <c r="J47" s="55">
        <f>SUM('By Entrance Entering'!J439,'By Entrance Entering'!J467,'By Entrance Entering'!J495,'By Entrance Entering'!J523,'By Entrance Entering'!J551)</f>
        <v>1</v>
      </c>
      <c r="K47" s="55">
        <f>SUM('By Entrance Entering'!K439,'By Entrance Entering'!K467,'By Entrance Entering'!K495,'By Entrance Entering'!K523,'By Entrance Entering'!K551)</f>
        <v>3</v>
      </c>
      <c r="L47" s="55">
        <f>SUM('By Entrance Entering'!L439,'By Entrance Entering'!L467,'By Entrance Entering'!L495,'By Entrance Entering'!L523,'By Entrance Entering'!L551)</f>
        <v>1</v>
      </c>
      <c r="M47" s="55">
        <f>SUM('By Entrance Entering'!M439,'By Entrance Entering'!M467,'By Entrance Entering'!M495,'By Entrance Entering'!M523,'By Entrance Entering'!M551)</f>
        <v>1</v>
      </c>
      <c r="N47" s="55">
        <f>SUM('By Entrance Entering'!N439,'By Entrance Entering'!N467,'By Entrance Entering'!N495,'By Entrance Entering'!N523,'By Entrance Entering'!N551)</f>
        <v>2</v>
      </c>
      <c r="O47" s="55">
        <f>SUM('By Entrance Entering'!O439,'By Entrance Entering'!O467,'By Entrance Entering'!O495,'By Entrance Entering'!O523,'By Entrance Entering'!O551)</f>
        <v>3</v>
      </c>
      <c r="P47" s="55">
        <f>SUM('By Entrance Entering'!P439,'By Entrance Entering'!P467,'By Entrance Entering'!P495,'By Entrance Entering'!P523,'By Entrance Entering'!P551)</f>
        <v>2</v>
      </c>
      <c r="Q47" s="55">
        <f>SUM('By Entrance Entering'!Q439,'By Entrance Entering'!Q467,'By Entrance Entering'!Q495,'By Entrance Entering'!Q523,'By Entrance Entering'!Q551)</f>
        <v>2</v>
      </c>
      <c r="R47" s="55">
        <f>SUM('By Entrance Entering'!R439,'By Entrance Entering'!R467,'By Entrance Entering'!R495,'By Entrance Entering'!R523,'By Entrance Entering'!R551)</f>
        <v>2</v>
      </c>
      <c r="S47" s="30">
        <f t="shared" si="5"/>
        <v>30</v>
      </c>
      <c r="T47" s="1"/>
      <c r="U47" s="1"/>
      <c r="V47" s="1"/>
      <c r="W47" s="1"/>
      <c r="X47" s="1"/>
      <c r="Y47" s="1"/>
      <c r="Z47" s="1"/>
    </row>
    <row r="48" spans="1:26" ht="12" customHeight="1">
      <c r="A48" s="566"/>
      <c r="B48" s="53" t="s">
        <v>198</v>
      </c>
      <c r="C48" s="54"/>
      <c r="D48" s="55"/>
      <c r="E48" s="55"/>
      <c r="F48" s="55"/>
      <c r="G48" s="55"/>
      <c r="H48" s="55"/>
      <c r="I48" s="55"/>
      <c r="J48" s="55"/>
      <c r="K48" s="55"/>
      <c r="L48" s="55"/>
      <c r="M48" s="55"/>
      <c r="N48" s="55"/>
      <c r="O48" s="55"/>
      <c r="P48" s="55"/>
      <c r="Q48" s="55"/>
      <c r="R48" s="56"/>
      <c r="S48" s="30">
        <f>SUM('By Entrance Entering'!S440,'By Entrance Entering'!S468,'By Entrance Entering'!S496,'By Entrance Entering'!S524,'By Entrance Entering'!S552)</f>
        <v>238</v>
      </c>
      <c r="T48" s="1"/>
      <c r="U48" s="1"/>
      <c r="V48" s="1"/>
      <c r="W48" s="1"/>
      <c r="X48" s="1"/>
      <c r="Y48" s="1"/>
      <c r="Z48" s="1"/>
    </row>
    <row r="49" spans="1:26" ht="12" customHeight="1">
      <c r="A49" s="566"/>
      <c r="B49" s="9" t="s">
        <v>199</v>
      </c>
      <c r="C49" s="51">
        <f>SUM('By Entrance Entering'!C441,'By Entrance Entering'!C469,'By Entrance Entering'!C497,'By Entrance Entering'!C525,'By Entrance Entering'!C553)</f>
        <v>4</v>
      </c>
      <c r="D49" s="1">
        <f>SUM('By Entrance Entering'!D441,'By Entrance Entering'!D469,'By Entrance Entering'!D497,'By Entrance Entering'!D525,'By Entrance Entering'!D553)</f>
        <v>5</v>
      </c>
      <c r="E49" s="1">
        <f>SUM('By Entrance Entering'!E441,'By Entrance Entering'!E469,'By Entrance Entering'!E497,'By Entrance Entering'!E525,'By Entrance Entering'!E553)</f>
        <v>5</v>
      </c>
      <c r="F49" s="1">
        <f>SUM('By Entrance Entering'!F441,'By Entrance Entering'!F469,'By Entrance Entering'!F497,'By Entrance Entering'!F525,'By Entrance Entering'!F553)</f>
        <v>5</v>
      </c>
      <c r="G49" s="1">
        <f>SUM('By Entrance Entering'!G441,'By Entrance Entering'!G469,'By Entrance Entering'!G497,'By Entrance Entering'!G525,'By Entrance Entering'!G553)</f>
        <v>5</v>
      </c>
      <c r="H49" s="1">
        <f>SUM('By Entrance Entering'!H441,'By Entrance Entering'!H469,'By Entrance Entering'!H497,'By Entrance Entering'!H525,'By Entrance Entering'!H553)</f>
        <v>5</v>
      </c>
      <c r="I49" s="1">
        <f>SUM('By Entrance Entering'!I441,'By Entrance Entering'!I469,'By Entrance Entering'!I497,'By Entrance Entering'!I525,'By Entrance Entering'!I553)</f>
        <v>5</v>
      </c>
      <c r="J49" s="1">
        <f>SUM('By Entrance Entering'!J441,'By Entrance Entering'!J469,'By Entrance Entering'!J497,'By Entrance Entering'!J525,'By Entrance Entering'!J553)</f>
        <v>5</v>
      </c>
      <c r="K49" s="1">
        <f>SUM('By Entrance Entering'!K441,'By Entrance Entering'!K469,'By Entrance Entering'!K497,'By Entrance Entering'!K525,'By Entrance Entering'!K553)</f>
        <v>5</v>
      </c>
      <c r="L49" s="1">
        <f>SUM('By Entrance Entering'!L441,'By Entrance Entering'!L469,'By Entrance Entering'!L497,'By Entrance Entering'!L525,'By Entrance Entering'!L553)</f>
        <v>5</v>
      </c>
      <c r="M49" s="1">
        <f>SUM('By Entrance Entering'!M441,'By Entrance Entering'!M469,'By Entrance Entering'!M497,'By Entrance Entering'!M525,'By Entrance Entering'!M553)</f>
        <v>5</v>
      </c>
      <c r="N49" s="1">
        <f>SUM('By Entrance Entering'!N441,'By Entrance Entering'!N469,'By Entrance Entering'!N497,'By Entrance Entering'!N525,'By Entrance Entering'!N553)</f>
        <v>5</v>
      </c>
      <c r="O49" s="1">
        <f>SUM('By Entrance Entering'!O441,'By Entrance Entering'!O469,'By Entrance Entering'!O497,'By Entrance Entering'!O525,'By Entrance Entering'!O553)</f>
        <v>4</v>
      </c>
      <c r="P49" s="1">
        <f>SUM('By Entrance Entering'!P441,'By Entrance Entering'!P469,'By Entrance Entering'!P497,'By Entrance Entering'!P525,'By Entrance Entering'!P553)</f>
        <v>4</v>
      </c>
      <c r="Q49" s="1">
        <f>SUM('By Entrance Entering'!Q441,'By Entrance Entering'!Q469,'By Entrance Entering'!Q497,'By Entrance Entering'!Q525,'By Entrance Entering'!Q553)</f>
        <v>2</v>
      </c>
      <c r="R49" s="1">
        <f>SUM('By Entrance Entering'!R441,'By Entrance Entering'!R469,'By Entrance Entering'!R497,'By Entrance Entering'!R525,'By Entrance Entering'!R553)</f>
        <v>2</v>
      </c>
      <c r="S49" s="28">
        <f t="shared" ref="S49:S62" si="9">SUM(C49:R49)</f>
        <v>71</v>
      </c>
      <c r="T49" s="1"/>
      <c r="U49" s="1"/>
      <c r="V49" s="1"/>
      <c r="W49" s="1"/>
      <c r="X49" s="1"/>
      <c r="Y49" s="1"/>
      <c r="Z49" s="1"/>
    </row>
    <row r="50" spans="1:26" ht="12" customHeight="1">
      <c r="A50" s="566"/>
      <c r="B50" s="9" t="s">
        <v>200</v>
      </c>
      <c r="C50" s="70">
        <f>SUM('By Entrance Entering'!C442,'By Entrance Entering'!C470,'By Entrance Entering'!C498,'By Entrance Entering'!C526,'By Entrance Entering'!C554)</f>
        <v>0</v>
      </c>
      <c r="D50" s="71">
        <f>SUM('By Entrance Entering'!D442,'By Entrance Entering'!D470,'By Entrance Entering'!D498,'By Entrance Entering'!D526,'By Entrance Entering'!D554)</f>
        <v>11</v>
      </c>
      <c r="E50" s="71">
        <f>SUM('By Entrance Entering'!E442,'By Entrance Entering'!E470,'By Entrance Entering'!E498,'By Entrance Entering'!E526,'By Entrance Entering'!E554)</f>
        <v>3</v>
      </c>
      <c r="F50" s="71">
        <f>SUM('By Entrance Entering'!F442,'By Entrance Entering'!F470,'By Entrance Entering'!F498,'By Entrance Entering'!F526,'By Entrance Entering'!F554)</f>
        <v>3</v>
      </c>
      <c r="G50" s="71">
        <f>SUM('By Entrance Entering'!G442,'By Entrance Entering'!G470,'By Entrance Entering'!G498,'By Entrance Entering'!G526,'By Entrance Entering'!G554)</f>
        <v>0</v>
      </c>
      <c r="H50" s="71">
        <f>SUM('By Entrance Entering'!H442,'By Entrance Entering'!H470,'By Entrance Entering'!H498,'By Entrance Entering'!H526,'By Entrance Entering'!H554)</f>
        <v>1</v>
      </c>
      <c r="I50" s="71">
        <f>SUM('By Entrance Entering'!I442,'By Entrance Entering'!I470,'By Entrance Entering'!I498,'By Entrance Entering'!I526,'By Entrance Entering'!I554)</f>
        <v>4</v>
      </c>
      <c r="J50" s="71">
        <f>SUM('By Entrance Entering'!J442,'By Entrance Entering'!J470,'By Entrance Entering'!J498,'By Entrance Entering'!J526,'By Entrance Entering'!J554)</f>
        <v>2</v>
      </c>
      <c r="K50" s="71">
        <f>SUM('By Entrance Entering'!K442,'By Entrance Entering'!K470,'By Entrance Entering'!K498,'By Entrance Entering'!K526,'By Entrance Entering'!K554)</f>
        <v>3</v>
      </c>
      <c r="L50" s="71">
        <f>SUM('By Entrance Entering'!L442,'By Entrance Entering'!L470,'By Entrance Entering'!L498,'By Entrance Entering'!L526,'By Entrance Entering'!L554)</f>
        <v>3</v>
      </c>
      <c r="M50" s="71">
        <f>SUM('By Entrance Entering'!M442,'By Entrance Entering'!M470,'By Entrance Entering'!M498,'By Entrance Entering'!M526,'By Entrance Entering'!M554)</f>
        <v>7</v>
      </c>
      <c r="N50" s="71">
        <f>SUM('By Entrance Entering'!N442,'By Entrance Entering'!N470,'By Entrance Entering'!N498,'By Entrance Entering'!N526,'By Entrance Entering'!N554)</f>
        <v>4</v>
      </c>
      <c r="O50" s="71">
        <f>SUM('By Entrance Entering'!O442,'By Entrance Entering'!O470,'By Entrance Entering'!O498,'By Entrance Entering'!O526,'By Entrance Entering'!O554)</f>
        <v>3</v>
      </c>
      <c r="P50" s="71">
        <f>SUM('By Entrance Entering'!P442,'By Entrance Entering'!P470,'By Entrance Entering'!P498,'By Entrance Entering'!P526,'By Entrance Entering'!P554)</f>
        <v>4</v>
      </c>
      <c r="Q50" s="71">
        <f>SUM('By Entrance Entering'!Q442,'By Entrance Entering'!Q470,'By Entrance Entering'!Q498,'By Entrance Entering'!Q526,'By Entrance Entering'!Q554)</f>
        <v>1</v>
      </c>
      <c r="R50" s="71">
        <f>SUM('By Entrance Entering'!R442,'By Entrance Entering'!R470,'By Entrance Entering'!R498,'By Entrance Entering'!R526,'By Entrance Entering'!R554)</f>
        <v>0</v>
      </c>
      <c r="S50" s="59">
        <f t="shared" si="9"/>
        <v>49</v>
      </c>
      <c r="T50" s="1"/>
      <c r="U50" s="1"/>
      <c r="V50" s="1"/>
      <c r="W50" s="1"/>
      <c r="X50" s="1"/>
      <c r="Y50" s="1"/>
      <c r="Z50" s="1"/>
    </row>
    <row r="51" spans="1:26" ht="12" customHeight="1">
      <c r="A51" s="566"/>
      <c r="B51" s="60" t="s">
        <v>3</v>
      </c>
      <c r="C51" s="61">
        <f t="shared" ref="C51:R51" si="10">SUM(C36,C38,C43,C45,C47,C49)</f>
        <v>273</v>
      </c>
      <c r="D51" s="62">
        <f t="shared" si="10"/>
        <v>166</v>
      </c>
      <c r="E51" s="62">
        <f t="shared" si="10"/>
        <v>82</v>
      </c>
      <c r="F51" s="62">
        <f t="shared" si="10"/>
        <v>59</v>
      </c>
      <c r="G51" s="62">
        <f t="shared" si="10"/>
        <v>47</v>
      </c>
      <c r="H51" s="62">
        <f t="shared" si="10"/>
        <v>43</v>
      </c>
      <c r="I51" s="62">
        <f t="shared" si="10"/>
        <v>57</v>
      </c>
      <c r="J51" s="62">
        <f t="shared" si="10"/>
        <v>43</v>
      </c>
      <c r="K51" s="62">
        <f t="shared" si="10"/>
        <v>57</v>
      </c>
      <c r="L51" s="62">
        <f t="shared" si="10"/>
        <v>25</v>
      </c>
      <c r="M51" s="62">
        <f t="shared" si="10"/>
        <v>14</v>
      </c>
      <c r="N51" s="62">
        <f t="shared" si="10"/>
        <v>22</v>
      </c>
      <c r="O51" s="62">
        <f t="shared" si="10"/>
        <v>75</v>
      </c>
      <c r="P51" s="62">
        <f t="shared" si="10"/>
        <v>7</v>
      </c>
      <c r="Q51" s="62">
        <f t="shared" si="10"/>
        <v>7</v>
      </c>
      <c r="R51" s="62">
        <f t="shared" si="10"/>
        <v>6</v>
      </c>
      <c r="S51" s="63">
        <f t="shared" si="9"/>
        <v>983</v>
      </c>
      <c r="T51" s="1"/>
      <c r="U51" s="1"/>
      <c r="V51" s="1"/>
      <c r="W51" s="1"/>
      <c r="X51" s="1"/>
      <c r="Y51" s="1"/>
      <c r="Z51" s="1"/>
    </row>
    <row r="52" spans="1:26" ht="12" customHeight="1">
      <c r="A52" s="566"/>
      <c r="B52" s="64" t="s">
        <v>201</v>
      </c>
      <c r="C52" s="65">
        <f t="shared" ref="C52:R52" si="11">SUM(C35,C37,C39,C44,C46,C48,C50)</f>
        <v>289</v>
      </c>
      <c r="D52" s="66">
        <f t="shared" si="11"/>
        <v>231</v>
      </c>
      <c r="E52" s="66">
        <f t="shared" si="11"/>
        <v>120</v>
      </c>
      <c r="F52" s="66">
        <f t="shared" si="11"/>
        <v>77</v>
      </c>
      <c r="G52" s="66">
        <f t="shared" si="11"/>
        <v>60</v>
      </c>
      <c r="H52" s="66">
        <f t="shared" si="11"/>
        <v>57</v>
      </c>
      <c r="I52" s="66">
        <f t="shared" si="11"/>
        <v>94</v>
      </c>
      <c r="J52" s="66">
        <f t="shared" si="11"/>
        <v>65</v>
      </c>
      <c r="K52" s="66">
        <f t="shared" si="11"/>
        <v>81</v>
      </c>
      <c r="L52" s="66">
        <f t="shared" si="11"/>
        <v>30</v>
      </c>
      <c r="M52" s="66">
        <f t="shared" si="11"/>
        <v>34</v>
      </c>
      <c r="N52" s="66">
        <f t="shared" si="11"/>
        <v>28</v>
      </c>
      <c r="O52" s="66">
        <f t="shared" si="11"/>
        <v>115</v>
      </c>
      <c r="P52" s="66">
        <f t="shared" si="11"/>
        <v>17</v>
      </c>
      <c r="Q52" s="66">
        <f t="shared" si="11"/>
        <v>10</v>
      </c>
      <c r="R52" s="66">
        <f t="shared" si="11"/>
        <v>2</v>
      </c>
      <c r="S52" s="68">
        <f>SUM(C52:R52,S48)</f>
        <v>1548</v>
      </c>
      <c r="T52" s="1"/>
      <c r="U52" s="1"/>
      <c r="V52" s="1"/>
      <c r="W52" s="1"/>
      <c r="X52" s="1"/>
      <c r="Y52" s="1"/>
      <c r="Z52" s="1"/>
    </row>
    <row r="53" spans="1:26" ht="12" customHeight="1">
      <c r="A53" s="566"/>
      <c r="B53" s="9" t="s">
        <v>202</v>
      </c>
      <c r="C53" s="51">
        <f>SUM('By Entrance Entering'!C445,'By Entrance Entering'!C473,'By Entrance Entering'!C501,'By Entrance Entering'!C529,'By Entrance Entering'!C557)</f>
        <v>0</v>
      </c>
      <c r="D53" s="1">
        <f>SUM('By Entrance Entering'!D445,'By Entrance Entering'!D473,'By Entrance Entering'!D501,'By Entrance Entering'!D529,'By Entrance Entering'!D557)</f>
        <v>0</v>
      </c>
      <c r="E53" s="1">
        <f>SUM('By Entrance Entering'!E445,'By Entrance Entering'!E473,'By Entrance Entering'!E501,'By Entrance Entering'!E529,'By Entrance Entering'!E557)</f>
        <v>0</v>
      </c>
      <c r="F53" s="1">
        <f>SUM('By Entrance Entering'!F445,'By Entrance Entering'!F473,'By Entrance Entering'!F501,'By Entrance Entering'!F529,'By Entrance Entering'!F557)</f>
        <v>0</v>
      </c>
      <c r="G53" s="1">
        <f>SUM('By Entrance Entering'!G445,'By Entrance Entering'!G473,'By Entrance Entering'!G501,'By Entrance Entering'!G529,'By Entrance Entering'!G557)</f>
        <v>0</v>
      </c>
      <c r="H53" s="1">
        <f>SUM('By Entrance Entering'!H445,'By Entrance Entering'!H473,'By Entrance Entering'!H501,'By Entrance Entering'!H529,'By Entrance Entering'!H557)</f>
        <v>1</v>
      </c>
      <c r="I53" s="1">
        <f>SUM('By Entrance Entering'!I445,'By Entrance Entering'!I473,'By Entrance Entering'!I501,'By Entrance Entering'!I529,'By Entrance Entering'!I557)</f>
        <v>0</v>
      </c>
      <c r="J53" s="1">
        <f>SUM('By Entrance Entering'!J445,'By Entrance Entering'!J473,'By Entrance Entering'!J501,'By Entrance Entering'!J529,'By Entrance Entering'!J557)</f>
        <v>0</v>
      </c>
      <c r="K53" s="1">
        <f>SUM('By Entrance Entering'!K445,'By Entrance Entering'!K473,'By Entrance Entering'!K501,'By Entrance Entering'!K529,'By Entrance Entering'!K557)</f>
        <v>0</v>
      </c>
      <c r="L53" s="1">
        <f>SUM('By Entrance Entering'!L445,'By Entrance Entering'!L473,'By Entrance Entering'!L501,'By Entrance Entering'!L529,'By Entrance Entering'!L557)</f>
        <v>0</v>
      </c>
      <c r="M53" s="1">
        <f>SUM('By Entrance Entering'!M445,'By Entrance Entering'!M473,'By Entrance Entering'!M501,'By Entrance Entering'!M529,'By Entrance Entering'!M557)</f>
        <v>0</v>
      </c>
      <c r="N53" s="1">
        <f>SUM('By Entrance Entering'!N445,'By Entrance Entering'!N473,'By Entrance Entering'!N501,'By Entrance Entering'!N529,'By Entrance Entering'!N557)</f>
        <v>0</v>
      </c>
      <c r="O53" s="1">
        <f>SUM('By Entrance Entering'!O445,'By Entrance Entering'!O473,'By Entrance Entering'!O501,'By Entrance Entering'!O529,'By Entrance Entering'!O557)</f>
        <v>0</v>
      </c>
      <c r="P53" s="1">
        <f>SUM('By Entrance Entering'!P445,'By Entrance Entering'!P473,'By Entrance Entering'!P501,'By Entrance Entering'!P529,'By Entrance Entering'!P557)</f>
        <v>0</v>
      </c>
      <c r="Q53" s="1">
        <f>SUM('By Entrance Entering'!Q445,'By Entrance Entering'!Q473,'By Entrance Entering'!Q501,'By Entrance Entering'!Q529,'By Entrance Entering'!Q557)</f>
        <v>0</v>
      </c>
      <c r="R53" s="1">
        <f>SUM('By Entrance Entering'!R445,'By Entrance Entering'!R473,'By Entrance Entering'!R501,'By Entrance Entering'!R529,'By Entrance Entering'!R557)</f>
        <v>0</v>
      </c>
      <c r="S53" s="28">
        <f t="shared" si="9"/>
        <v>1</v>
      </c>
      <c r="T53" s="1"/>
      <c r="U53" s="1"/>
      <c r="V53" s="1"/>
      <c r="W53" s="1"/>
      <c r="X53" s="1"/>
      <c r="Y53" s="1"/>
      <c r="Z53" s="1"/>
    </row>
    <row r="54" spans="1:26" ht="12" customHeight="1">
      <c r="A54" s="566"/>
      <c r="B54" s="9" t="s">
        <v>203</v>
      </c>
      <c r="C54" s="51">
        <f>SUM('By Entrance Entering'!C446,'By Entrance Entering'!C474,'By Entrance Entering'!C502,'By Entrance Entering'!C530,'By Entrance Entering'!C558)</f>
        <v>0</v>
      </c>
      <c r="D54" s="1">
        <f>SUM('By Entrance Entering'!D446,'By Entrance Entering'!D474,'By Entrance Entering'!D502,'By Entrance Entering'!D530,'By Entrance Entering'!D558)</f>
        <v>0</v>
      </c>
      <c r="E54" s="1">
        <f>SUM('By Entrance Entering'!E446,'By Entrance Entering'!E474,'By Entrance Entering'!E502,'By Entrance Entering'!E530,'By Entrance Entering'!E558)</f>
        <v>0</v>
      </c>
      <c r="F54" s="1">
        <f>SUM('By Entrance Entering'!F446,'By Entrance Entering'!F474,'By Entrance Entering'!F502,'By Entrance Entering'!F530,'By Entrance Entering'!F558)</f>
        <v>0</v>
      </c>
      <c r="G54" s="1">
        <f>SUM('By Entrance Entering'!G446,'By Entrance Entering'!G474,'By Entrance Entering'!G502,'By Entrance Entering'!G530,'By Entrance Entering'!G558)</f>
        <v>0</v>
      </c>
      <c r="H54" s="1">
        <f>SUM('By Entrance Entering'!H446,'By Entrance Entering'!H474,'By Entrance Entering'!H502,'By Entrance Entering'!H530,'By Entrance Entering'!H558)</f>
        <v>1</v>
      </c>
      <c r="I54" s="1">
        <f>SUM('By Entrance Entering'!I446,'By Entrance Entering'!I474,'By Entrance Entering'!I502,'By Entrance Entering'!I530,'By Entrance Entering'!I558)</f>
        <v>0</v>
      </c>
      <c r="J54" s="1">
        <f>SUM('By Entrance Entering'!J446,'By Entrance Entering'!J474,'By Entrance Entering'!J502,'By Entrance Entering'!J530,'By Entrance Entering'!J558)</f>
        <v>0</v>
      </c>
      <c r="K54" s="1">
        <f>SUM('By Entrance Entering'!K446,'By Entrance Entering'!K474,'By Entrance Entering'!K502,'By Entrance Entering'!K530,'By Entrance Entering'!K558)</f>
        <v>0</v>
      </c>
      <c r="L54" s="1">
        <f>SUM('By Entrance Entering'!L446,'By Entrance Entering'!L474,'By Entrance Entering'!L502,'By Entrance Entering'!L530,'By Entrance Entering'!L558)</f>
        <v>0</v>
      </c>
      <c r="M54" s="1">
        <f>SUM('By Entrance Entering'!M446,'By Entrance Entering'!M474,'By Entrance Entering'!M502,'By Entrance Entering'!M530,'By Entrance Entering'!M558)</f>
        <v>0</v>
      </c>
      <c r="N54" s="1">
        <f>SUM('By Entrance Entering'!N446,'By Entrance Entering'!N474,'By Entrance Entering'!N502,'By Entrance Entering'!N530,'By Entrance Entering'!N558)</f>
        <v>0</v>
      </c>
      <c r="O54" s="1">
        <f>SUM('By Entrance Entering'!O446,'By Entrance Entering'!O474,'By Entrance Entering'!O502,'By Entrance Entering'!O530,'By Entrance Entering'!O558)</f>
        <v>0</v>
      </c>
      <c r="P54" s="1">
        <f>SUM('By Entrance Entering'!P446,'By Entrance Entering'!P474,'By Entrance Entering'!P502,'By Entrance Entering'!P530,'By Entrance Entering'!P558)</f>
        <v>0</v>
      </c>
      <c r="Q54" s="1">
        <f>SUM('By Entrance Entering'!Q446,'By Entrance Entering'!Q474,'By Entrance Entering'!Q502,'By Entrance Entering'!Q530,'By Entrance Entering'!Q558)</f>
        <v>0</v>
      </c>
      <c r="R54" s="1">
        <f>SUM('By Entrance Entering'!R446,'By Entrance Entering'!R474,'By Entrance Entering'!R502,'By Entrance Entering'!R530,'By Entrance Entering'!R558)</f>
        <v>0</v>
      </c>
      <c r="S54" s="28">
        <f t="shared" si="9"/>
        <v>1</v>
      </c>
      <c r="T54" s="1"/>
      <c r="U54" s="1"/>
      <c r="V54" s="1"/>
      <c r="W54" s="1"/>
      <c r="X54" s="1"/>
      <c r="Y54" s="1"/>
      <c r="Z54" s="1"/>
    </row>
    <row r="55" spans="1:26" ht="12" customHeight="1">
      <c r="A55" s="566"/>
      <c r="B55" s="53" t="s">
        <v>204</v>
      </c>
      <c r="C55" s="54">
        <f>SUM('By Entrance Entering'!C447,'By Entrance Entering'!C475,'By Entrance Entering'!C503,'By Entrance Entering'!C531,'By Entrance Entering'!C559)</f>
        <v>0</v>
      </c>
      <c r="D55" s="55">
        <f>SUM('By Entrance Entering'!D447,'By Entrance Entering'!D475,'By Entrance Entering'!D503,'By Entrance Entering'!D531,'By Entrance Entering'!D559)</f>
        <v>2</v>
      </c>
      <c r="E55" s="55">
        <f>SUM('By Entrance Entering'!E447,'By Entrance Entering'!E475,'By Entrance Entering'!E503,'By Entrance Entering'!E531,'By Entrance Entering'!E559)</f>
        <v>0</v>
      </c>
      <c r="F55" s="55">
        <f>SUM('By Entrance Entering'!F447,'By Entrance Entering'!F475,'By Entrance Entering'!F503,'By Entrance Entering'!F531,'By Entrance Entering'!F559)</f>
        <v>2</v>
      </c>
      <c r="G55" s="55">
        <f>SUM('By Entrance Entering'!G447,'By Entrance Entering'!G475,'By Entrance Entering'!G503,'By Entrance Entering'!G531,'By Entrance Entering'!G559)</f>
        <v>2</v>
      </c>
      <c r="H55" s="55">
        <f>SUM('By Entrance Entering'!H447,'By Entrance Entering'!H475,'By Entrance Entering'!H503,'By Entrance Entering'!H531,'By Entrance Entering'!H559)</f>
        <v>2</v>
      </c>
      <c r="I55" s="55">
        <f>SUM('By Entrance Entering'!I447,'By Entrance Entering'!I475,'By Entrance Entering'!I503,'By Entrance Entering'!I531,'By Entrance Entering'!I559)</f>
        <v>0</v>
      </c>
      <c r="J55" s="55">
        <f>SUM('By Entrance Entering'!J447,'By Entrance Entering'!J475,'By Entrance Entering'!J503,'By Entrance Entering'!J531,'By Entrance Entering'!J559)</f>
        <v>0</v>
      </c>
      <c r="K55" s="55">
        <f>SUM('By Entrance Entering'!K447,'By Entrance Entering'!K475,'By Entrance Entering'!K503,'By Entrance Entering'!K531,'By Entrance Entering'!K559)</f>
        <v>1</v>
      </c>
      <c r="L55" s="55">
        <f>SUM('By Entrance Entering'!L447,'By Entrance Entering'!L475,'By Entrance Entering'!L503,'By Entrance Entering'!L531,'By Entrance Entering'!L559)</f>
        <v>0</v>
      </c>
      <c r="M55" s="55">
        <f>SUM('By Entrance Entering'!M447,'By Entrance Entering'!M475,'By Entrance Entering'!M503,'By Entrance Entering'!M531,'By Entrance Entering'!M559)</f>
        <v>0</v>
      </c>
      <c r="N55" s="55">
        <f>SUM('By Entrance Entering'!N447,'By Entrance Entering'!N475,'By Entrance Entering'!N503,'By Entrance Entering'!N531,'By Entrance Entering'!N559)</f>
        <v>0</v>
      </c>
      <c r="O55" s="55">
        <f>SUM('By Entrance Entering'!O447,'By Entrance Entering'!O475,'By Entrance Entering'!O503,'By Entrance Entering'!O531,'By Entrance Entering'!O559)</f>
        <v>0</v>
      </c>
      <c r="P55" s="55">
        <f>SUM('By Entrance Entering'!P447,'By Entrance Entering'!P475,'By Entrance Entering'!P503,'By Entrance Entering'!P531,'By Entrance Entering'!P559)</f>
        <v>0</v>
      </c>
      <c r="Q55" s="55">
        <f>SUM('By Entrance Entering'!Q447,'By Entrance Entering'!Q475,'By Entrance Entering'!Q503,'By Entrance Entering'!Q531,'By Entrance Entering'!Q559)</f>
        <v>0</v>
      </c>
      <c r="R55" s="55">
        <f>SUM('By Entrance Entering'!R447,'By Entrance Entering'!R475,'By Entrance Entering'!R503,'By Entrance Entering'!R531,'By Entrance Entering'!R559)</f>
        <v>0</v>
      </c>
      <c r="S55" s="30">
        <f t="shared" si="9"/>
        <v>9</v>
      </c>
      <c r="T55" s="1"/>
      <c r="U55" s="1"/>
      <c r="V55" s="1"/>
      <c r="W55" s="1"/>
      <c r="X55" s="1"/>
      <c r="Y55" s="1"/>
      <c r="Z55" s="1"/>
    </row>
    <row r="56" spans="1:26" ht="12" customHeight="1">
      <c r="A56" s="566"/>
      <c r="B56" s="53" t="s">
        <v>205</v>
      </c>
      <c r="C56" s="54">
        <f>SUM('By Entrance Entering'!C448,'By Entrance Entering'!C476,'By Entrance Entering'!C504,'By Entrance Entering'!C532,'By Entrance Entering'!C560)</f>
        <v>0</v>
      </c>
      <c r="D56" s="55">
        <f>SUM('By Entrance Entering'!D448,'By Entrance Entering'!D476,'By Entrance Entering'!D504,'By Entrance Entering'!D532,'By Entrance Entering'!D560)</f>
        <v>2</v>
      </c>
      <c r="E56" s="55">
        <f>SUM('By Entrance Entering'!E448,'By Entrance Entering'!E476,'By Entrance Entering'!E504,'By Entrance Entering'!E532,'By Entrance Entering'!E560)</f>
        <v>0</v>
      </c>
      <c r="F56" s="55">
        <f>SUM('By Entrance Entering'!F448,'By Entrance Entering'!F476,'By Entrance Entering'!F504,'By Entrance Entering'!F532,'By Entrance Entering'!F560)</f>
        <v>2</v>
      </c>
      <c r="G56" s="55">
        <f>SUM('By Entrance Entering'!G448,'By Entrance Entering'!G476,'By Entrance Entering'!G504,'By Entrance Entering'!G532,'By Entrance Entering'!G560)</f>
        <v>2</v>
      </c>
      <c r="H56" s="55">
        <f>SUM('By Entrance Entering'!H448,'By Entrance Entering'!H476,'By Entrance Entering'!H504,'By Entrance Entering'!H532,'By Entrance Entering'!H560)</f>
        <v>2</v>
      </c>
      <c r="I56" s="55">
        <f>SUM('By Entrance Entering'!I448,'By Entrance Entering'!I476,'By Entrance Entering'!I504,'By Entrance Entering'!I532,'By Entrance Entering'!I560)</f>
        <v>0</v>
      </c>
      <c r="J56" s="55">
        <f>SUM('By Entrance Entering'!J448,'By Entrance Entering'!J476,'By Entrance Entering'!J504,'By Entrance Entering'!J532,'By Entrance Entering'!J560)</f>
        <v>0</v>
      </c>
      <c r="K56" s="55">
        <f>SUM('By Entrance Entering'!K448,'By Entrance Entering'!K476,'By Entrance Entering'!K504,'By Entrance Entering'!K532,'By Entrance Entering'!K560)</f>
        <v>1</v>
      </c>
      <c r="L56" s="55">
        <f>SUM('By Entrance Entering'!L448,'By Entrance Entering'!L476,'By Entrance Entering'!L504,'By Entrance Entering'!L532,'By Entrance Entering'!L560)</f>
        <v>0</v>
      </c>
      <c r="M56" s="55">
        <f>SUM('By Entrance Entering'!M448,'By Entrance Entering'!M476,'By Entrance Entering'!M504,'By Entrance Entering'!M532,'By Entrance Entering'!M560)</f>
        <v>0</v>
      </c>
      <c r="N56" s="55">
        <f>SUM('By Entrance Entering'!N448,'By Entrance Entering'!N476,'By Entrance Entering'!N504,'By Entrance Entering'!N532,'By Entrance Entering'!N560)</f>
        <v>0</v>
      </c>
      <c r="O56" s="55">
        <f>SUM('By Entrance Entering'!O448,'By Entrance Entering'!O476,'By Entrance Entering'!O504,'By Entrance Entering'!O532,'By Entrance Entering'!O560)</f>
        <v>0</v>
      </c>
      <c r="P56" s="55">
        <f>SUM('By Entrance Entering'!P448,'By Entrance Entering'!P476,'By Entrance Entering'!P504,'By Entrance Entering'!P532,'By Entrance Entering'!P560)</f>
        <v>0</v>
      </c>
      <c r="Q56" s="55">
        <f>SUM('By Entrance Entering'!Q448,'By Entrance Entering'!Q476,'By Entrance Entering'!Q504,'By Entrance Entering'!Q532,'By Entrance Entering'!Q560)</f>
        <v>0</v>
      </c>
      <c r="R56" s="55">
        <f>SUM('By Entrance Entering'!R448,'By Entrance Entering'!R476,'By Entrance Entering'!R504,'By Entrance Entering'!R532,'By Entrance Entering'!R560)</f>
        <v>0</v>
      </c>
      <c r="S56" s="30">
        <f t="shared" si="9"/>
        <v>9</v>
      </c>
      <c r="T56" s="1"/>
      <c r="U56" s="1"/>
      <c r="V56" s="1"/>
      <c r="W56" s="1"/>
      <c r="X56" s="1"/>
      <c r="Y56" s="1"/>
      <c r="Z56" s="1"/>
    </row>
    <row r="57" spans="1:26" ht="12" customHeight="1">
      <c r="A57" s="566"/>
      <c r="B57" s="9" t="s">
        <v>206</v>
      </c>
      <c r="C57" s="51">
        <f>SUM('By Entrance Entering'!C449,'By Entrance Entering'!C477,'By Entrance Entering'!C505,'By Entrance Entering'!C533,'By Entrance Entering'!C561)</f>
        <v>0</v>
      </c>
      <c r="D57" s="1">
        <f>SUM('By Entrance Entering'!D449,'By Entrance Entering'!D477,'By Entrance Entering'!D505,'By Entrance Entering'!D533,'By Entrance Entering'!D561)</f>
        <v>0</v>
      </c>
      <c r="E57" s="1">
        <f>SUM('By Entrance Entering'!E449,'By Entrance Entering'!E477,'By Entrance Entering'!E505,'By Entrance Entering'!E533,'By Entrance Entering'!E561)</f>
        <v>0</v>
      </c>
      <c r="F57" s="1">
        <f>SUM('By Entrance Entering'!F449,'By Entrance Entering'!F477,'By Entrance Entering'!F505,'By Entrance Entering'!F533,'By Entrance Entering'!F561)</f>
        <v>0</v>
      </c>
      <c r="G57" s="1">
        <f>SUM('By Entrance Entering'!G449,'By Entrance Entering'!G477,'By Entrance Entering'!G505,'By Entrance Entering'!G533,'By Entrance Entering'!G561)</f>
        <v>0</v>
      </c>
      <c r="H57" s="1">
        <f>SUM('By Entrance Entering'!H449,'By Entrance Entering'!H477,'By Entrance Entering'!H505,'By Entrance Entering'!H533,'By Entrance Entering'!H561)</f>
        <v>0</v>
      </c>
      <c r="I57" s="1">
        <f>SUM('By Entrance Entering'!I449,'By Entrance Entering'!I477,'By Entrance Entering'!I505,'By Entrance Entering'!I533,'By Entrance Entering'!I561)</f>
        <v>0</v>
      </c>
      <c r="J57" s="1">
        <f>SUM('By Entrance Entering'!J449,'By Entrance Entering'!J477,'By Entrance Entering'!J505,'By Entrance Entering'!J533,'By Entrance Entering'!J561)</f>
        <v>0</v>
      </c>
      <c r="K57" s="1">
        <f>SUM('By Entrance Entering'!K449,'By Entrance Entering'!K477,'By Entrance Entering'!K505,'By Entrance Entering'!K533,'By Entrance Entering'!K561)</f>
        <v>0</v>
      </c>
      <c r="L57" s="1">
        <f>SUM('By Entrance Entering'!L449,'By Entrance Entering'!L477,'By Entrance Entering'!L505,'By Entrance Entering'!L533,'By Entrance Entering'!L561)</f>
        <v>0</v>
      </c>
      <c r="M57" s="1">
        <f>SUM('By Entrance Entering'!M449,'By Entrance Entering'!M477,'By Entrance Entering'!M505,'By Entrance Entering'!M533,'By Entrance Entering'!M561)</f>
        <v>0</v>
      </c>
      <c r="N57" s="1">
        <f>SUM('By Entrance Entering'!N449,'By Entrance Entering'!N477,'By Entrance Entering'!N505,'By Entrance Entering'!N533,'By Entrance Entering'!N561)</f>
        <v>0</v>
      </c>
      <c r="O57" s="1">
        <f>SUM('By Entrance Entering'!O449,'By Entrance Entering'!O477,'By Entrance Entering'!O505,'By Entrance Entering'!O533,'By Entrance Entering'!O561)</f>
        <v>0</v>
      </c>
      <c r="P57" s="1">
        <f>SUM('By Entrance Entering'!P449,'By Entrance Entering'!P477,'By Entrance Entering'!P505,'By Entrance Entering'!P533,'By Entrance Entering'!P561)</f>
        <v>0</v>
      </c>
      <c r="Q57" s="1">
        <f>SUM('By Entrance Entering'!Q449,'By Entrance Entering'!Q477,'By Entrance Entering'!Q505,'By Entrance Entering'!Q533,'By Entrance Entering'!Q561)</f>
        <v>0</v>
      </c>
      <c r="R57" s="1">
        <f>SUM('By Entrance Entering'!R449,'By Entrance Entering'!R477,'By Entrance Entering'!R505,'By Entrance Entering'!R533,'By Entrance Entering'!R561)</f>
        <v>0</v>
      </c>
      <c r="S57" s="28">
        <f t="shared" si="9"/>
        <v>0</v>
      </c>
      <c r="T57" s="1"/>
      <c r="U57" s="1"/>
      <c r="V57" s="1"/>
      <c r="W57" s="1"/>
      <c r="X57" s="1"/>
      <c r="Y57" s="1"/>
      <c r="Z57" s="1"/>
    </row>
    <row r="58" spans="1:26" ht="12" customHeight="1">
      <c r="A58" s="566"/>
      <c r="B58" s="9" t="s">
        <v>207</v>
      </c>
      <c r="C58" s="51">
        <f>SUM('By Entrance Entering'!C450,'By Entrance Entering'!C478,'By Entrance Entering'!C506,'By Entrance Entering'!C534,'By Entrance Entering'!C562)</f>
        <v>0</v>
      </c>
      <c r="D58" s="1">
        <f>SUM('By Entrance Entering'!D450,'By Entrance Entering'!D478,'By Entrance Entering'!D506,'By Entrance Entering'!D534,'By Entrance Entering'!D562)</f>
        <v>0</v>
      </c>
      <c r="E58" s="1">
        <f>SUM('By Entrance Entering'!E450,'By Entrance Entering'!E478,'By Entrance Entering'!E506,'By Entrance Entering'!E534,'By Entrance Entering'!E562)</f>
        <v>0</v>
      </c>
      <c r="F58" s="1">
        <f>SUM('By Entrance Entering'!F450,'By Entrance Entering'!F478,'By Entrance Entering'!F506,'By Entrance Entering'!F534,'By Entrance Entering'!F562)</f>
        <v>0</v>
      </c>
      <c r="G58" s="1">
        <f>SUM('By Entrance Entering'!G450,'By Entrance Entering'!G478,'By Entrance Entering'!G506,'By Entrance Entering'!G534,'By Entrance Entering'!G562)</f>
        <v>0</v>
      </c>
      <c r="H58" s="1">
        <f>SUM('By Entrance Entering'!H450,'By Entrance Entering'!H478,'By Entrance Entering'!H506,'By Entrance Entering'!H534,'By Entrance Entering'!H562)</f>
        <v>0</v>
      </c>
      <c r="I58" s="1">
        <f>SUM('By Entrance Entering'!I450,'By Entrance Entering'!I478,'By Entrance Entering'!I506,'By Entrance Entering'!I534,'By Entrance Entering'!I562)</f>
        <v>0</v>
      </c>
      <c r="J58" s="1">
        <f>SUM('By Entrance Entering'!J450,'By Entrance Entering'!J478,'By Entrance Entering'!J506,'By Entrance Entering'!J534,'By Entrance Entering'!J562)</f>
        <v>0</v>
      </c>
      <c r="K58" s="1">
        <f>SUM('By Entrance Entering'!K450,'By Entrance Entering'!K478,'By Entrance Entering'!K506,'By Entrance Entering'!K534,'By Entrance Entering'!K562)</f>
        <v>0</v>
      </c>
      <c r="L58" s="1">
        <f>SUM('By Entrance Entering'!L450,'By Entrance Entering'!L478,'By Entrance Entering'!L506,'By Entrance Entering'!L534,'By Entrance Entering'!L562)</f>
        <v>0</v>
      </c>
      <c r="M58" s="1">
        <f>SUM('By Entrance Entering'!M450,'By Entrance Entering'!M478,'By Entrance Entering'!M506,'By Entrance Entering'!M534,'By Entrance Entering'!M562)</f>
        <v>0</v>
      </c>
      <c r="N58" s="1">
        <f>SUM('By Entrance Entering'!N450,'By Entrance Entering'!N478,'By Entrance Entering'!N506,'By Entrance Entering'!N534,'By Entrance Entering'!N562)</f>
        <v>0</v>
      </c>
      <c r="O58" s="1">
        <f>SUM('By Entrance Entering'!O450,'By Entrance Entering'!O478,'By Entrance Entering'!O506,'By Entrance Entering'!O534,'By Entrance Entering'!O562)</f>
        <v>0</v>
      </c>
      <c r="P58" s="1">
        <f>SUM('By Entrance Entering'!P450,'By Entrance Entering'!P478,'By Entrance Entering'!P506,'By Entrance Entering'!P534,'By Entrance Entering'!P562)</f>
        <v>0</v>
      </c>
      <c r="Q58" s="1">
        <f>SUM('By Entrance Entering'!Q450,'By Entrance Entering'!Q478,'By Entrance Entering'!Q506,'By Entrance Entering'!Q534,'By Entrance Entering'!Q562)</f>
        <v>0</v>
      </c>
      <c r="R58" s="1">
        <f>SUM('By Entrance Entering'!R450,'By Entrance Entering'!R478,'By Entrance Entering'!R506,'By Entrance Entering'!R534,'By Entrance Entering'!R562)</f>
        <v>0</v>
      </c>
      <c r="S58" s="28">
        <f t="shared" si="9"/>
        <v>0</v>
      </c>
      <c r="T58" s="1"/>
      <c r="U58" s="1"/>
      <c r="V58" s="1"/>
      <c r="W58" s="1"/>
      <c r="X58" s="1"/>
      <c r="Y58" s="1"/>
      <c r="Z58" s="1"/>
    </row>
    <row r="59" spans="1:26" ht="12" customHeight="1">
      <c r="A59" s="566"/>
      <c r="B59" s="60" t="s">
        <v>18</v>
      </c>
      <c r="C59" s="61">
        <f t="shared" ref="C59:R59" si="12">SUM(C53,C55,C57)</f>
        <v>0</v>
      </c>
      <c r="D59" s="62">
        <f t="shared" si="12"/>
        <v>2</v>
      </c>
      <c r="E59" s="62">
        <f t="shared" si="12"/>
        <v>0</v>
      </c>
      <c r="F59" s="62">
        <f t="shared" si="12"/>
        <v>2</v>
      </c>
      <c r="G59" s="62">
        <f t="shared" si="12"/>
        <v>2</v>
      </c>
      <c r="H59" s="62">
        <f t="shared" si="12"/>
        <v>3</v>
      </c>
      <c r="I59" s="62">
        <f t="shared" si="12"/>
        <v>0</v>
      </c>
      <c r="J59" s="62">
        <f t="shared" si="12"/>
        <v>0</v>
      </c>
      <c r="K59" s="62">
        <f t="shared" si="12"/>
        <v>1</v>
      </c>
      <c r="L59" s="62">
        <f t="shared" si="12"/>
        <v>0</v>
      </c>
      <c r="M59" s="62">
        <f t="shared" si="12"/>
        <v>0</v>
      </c>
      <c r="N59" s="62">
        <f t="shared" si="12"/>
        <v>0</v>
      </c>
      <c r="O59" s="62">
        <f t="shared" si="12"/>
        <v>0</v>
      </c>
      <c r="P59" s="62">
        <f t="shared" si="12"/>
        <v>0</v>
      </c>
      <c r="Q59" s="62">
        <f t="shared" si="12"/>
        <v>0</v>
      </c>
      <c r="R59" s="62">
        <f t="shared" si="12"/>
        <v>0</v>
      </c>
      <c r="S59" s="63">
        <f t="shared" si="9"/>
        <v>10</v>
      </c>
      <c r="T59" s="1"/>
      <c r="U59" s="1"/>
      <c r="V59" s="1"/>
      <c r="W59" s="1"/>
      <c r="X59" s="1"/>
      <c r="Y59" s="1"/>
      <c r="Z59" s="1"/>
    </row>
    <row r="60" spans="1:26" ht="12" customHeight="1">
      <c r="A60" s="566"/>
      <c r="B60" s="64" t="s">
        <v>208</v>
      </c>
      <c r="C60" s="65">
        <f t="shared" ref="C60:R60" si="13">SUM(C54,C56,C58)</f>
        <v>0</v>
      </c>
      <c r="D60" s="66">
        <f t="shared" si="13"/>
        <v>2</v>
      </c>
      <c r="E60" s="66">
        <f t="shared" si="13"/>
        <v>0</v>
      </c>
      <c r="F60" s="66">
        <f t="shared" si="13"/>
        <v>2</v>
      </c>
      <c r="G60" s="66">
        <f t="shared" si="13"/>
        <v>2</v>
      </c>
      <c r="H60" s="66">
        <f t="shared" si="13"/>
        <v>3</v>
      </c>
      <c r="I60" s="66">
        <f t="shared" si="13"/>
        <v>0</v>
      </c>
      <c r="J60" s="66">
        <f t="shared" si="13"/>
        <v>0</v>
      </c>
      <c r="K60" s="66">
        <f t="shared" si="13"/>
        <v>1</v>
      </c>
      <c r="L60" s="66">
        <f t="shared" si="13"/>
        <v>0</v>
      </c>
      <c r="M60" s="66">
        <f t="shared" si="13"/>
        <v>0</v>
      </c>
      <c r="N60" s="66">
        <f t="shared" si="13"/>
        <v>0</v>
      </c>
      <c r="O60" s="66">
        <f t="shared" si="13"/>
        <v>0</v>
      </c>
      <c r="P60" s="66">
        <f t="shared" si="13"/>
        <v>0</v>
      </c>
      <c r="Q60" s="66">
        <f t="shared" si="13"/>
        <v>0</v>
      </c>
      <c r="R60" s="66">
        <f t="shared" si="13"/>
        <v>0</v>
      </c>
      <c r="S60" s="68">
        <f t="shared" si="9"/>
        <v>10</v>
      </c>
      <c r="T60" s="1"/>
      <c r="U60" s="1"/>
      <c r="V60" s="1"/>
      <c r="W60" s="1"/>
      <c r="X60" s="1"/>
      <c r="Y60" s="1"/>
      <c r="Z60" s="1"/>
    </row>
    <row r="61" spans="1:26" ht="12" customHeight="1">
      <c r="A61" s="566"/>
      <c r="B61" s="60" t="s">
        <v>2</v>
      </c>
      <c r="C61" s="61">
        <f t="shared" ref="C61:R61" si="14">SUM(C51,C59)</f>
        <v>273</v>
      </c>
      <c r="D61" s="62">
        <f t="shared" si="14"/>
        <v>168</v>
      </c>
      <c r="E61" s="62">
        <f t="shared" si="14"/>
        <v>82</v>
      </c>
      <c r="F61" s="62">
        <f t="shared" si="14"/>
        <v>61</v>
      </c>
      <c r="G61" s="62">
        <f t="shared" si="14"/>
        <v>49</v>
      </c>
      <c r="H61" s="62">
        <f t="shared" si="14"/>
        <v>46</v>
      </c>
      <c r="I61" s="62">
        <f t="shared" si="14"/>
        <v>57</v>
      </c>
      <c r="J61" s="62">
        <f t="shared" si="14"/>
        <v>43</v>
      </c>
      <c r="K61" s="62">
        <f t="shared" si="14"/>
        <v>58</v>
      </c>
      <c r="L61" s="62">
        <f t="shared" si="14"/>
        <v>25</v>
      </c>
      <c r="M61" s="62">
        <f t="shared" si="14"/>
        <v>14</v>
      </c>
      <c r="N61" s="62">
        <f t="shared" si="14"/>
        <v>22</v>
      </c>
      <c r="O61" s="62">
        <f t="shared" si="14"/>
        <v>75</v>
      </c>
      <c r="P61" s="62">
        <f t="shared" si="14"/>
        <v>7</v>
      </c>
      <c r="Q61" s="62">
        <f t="shared" si="14"/>
        <v>7</v>
      </c>
      <c r="R61" s="62">
        <f t="shared" si="14"/>
        <v>6</v>
      </c>
      <c r="S61" s="63">
        <f t="shared" si="9"/>
        <v>993</v>
      </c>
      <c r="T61" s="1"/>
      <c r="U61" s="1"/>
      <c r="V61" s="1"/>
      <c r="W61" s="1"/>
      <c r="X61" s="1"/>
      <c r="Y61" s="1"/>
      <c r="Z61" s="1"/>
    </row>
    <row r="62" spans="1:26" ht="12" customHeight="1">
      <c r="A62" s="567"/>
      <c r="B62" s="64" t="s">
        <v>25</v>
      </c>
      <c r="C62" s="65">
        <f t="shared" ref="C62:R62" si="15">SUM(C52,C60)</f>
        <v>289</v>
      </c>
      <c r="D62" s="66">
        <f t="shared" si="15"/>
        <v>233</v>
      </c>
      <c r="E62" s="66">
        <f t="shared" si="15"/>
        <v>120</v>
      </c>
      <c r="F62" s="66">
        <f t="shared" si="15"/>
        <v>79</v>
      </c>
      <c r="G62" s="66">
        <f t="shared" si="15"/>
        <v>62</v>
      </c>
      <c r="H62" s="66">
        <f t="shared" si="15"/>
        <v>60</v>
      </c>
      <c r="I62" s="66">
        <f t="shared" si="15"/>
        <v>94</v>
      </c>
      <c r="J62" s="66">
        <f t="shared" si="15"/>
        <v>65</v>
      </c>
      <c r="K62" s="66">
        <f t="shared" si="15"/>
        <v>82</v>
      </c>
      <c r="L62" s="66">
        <f t="shared" si="15"/>
        <v>30</v>
      </c>
      <c r="M62" s="66">
        <f t="shared" si="15"/>
        <v>34</v>
      </c>
      <c r="N62" s="66">
        <f t="shared" si="15"/>
        <v>28</v>
      </c>
      <c r="O62" s="66">
        <f t="shared" si="15"/>
        <v>115</v>
      </c>
      <c r="P62" s="66">
        <f t="shared" si="15"/>
        <v>17</v>
      </c>
      <c r="Q62" s="66">
        <f t="shared" si="15"/>
        <v>10</v>
      </c>
      <c r="R62" s="66">
        <f t="shared" si="15"/>
        <v>2</v>
      </c>
      <c r="S62" s="68">
        <f t="shared" si="9"/>
        <v>1320</v>
      </c>
      <c r="T62" s="1"/>
      <c r="U62" s="1"/>
      <c r="V62" s="1"/>
      <c r="W62" s="1"/>
      <c r="X62" s="1"/>
      <c r="Y62" s="1"/>
      <c r="Z62" s="1"/>
    </row>
    <row r="63" spans="1:26"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563" t="s">
        <v>211</v>
      </c>
      <c r="B64" s="561"/>
      <c r="C64" s="561"/>
      <c r="D64" s="561"/>
      <c r="E64" s="561"/>
      <c r="F64" s="561"/>
      <c r="G64" s="561"/>
      <c r="H64" s="561"/>
      <c r="I64" s="561"/>
      <c r="J64" s="561"/>
      <c r="K64" s="561"/>
      <c r="L64" s="561"/>
      <c r="M64" s="561"/>
      <c r="N64" s="561"/>
      <c r="O64" s="561"/>
      <c r="P64" s="561"/>
      <c r="Q64" s="561"/>
      <c r="R64" s="561"/>
      <c r="S64" s="561"/>
      <c r="T64" s="1"/>
      <c r="U64" s="1"/>
      <c r="V64" s="1"/>
      <c r="W64" s="1"/>
      <c r="X64" s="1"/>
      <c r="Y64" s="1"/>
      <c r="Z64" s="1"/>
    </row>
    <row r="65" spans="1:26" ht="12"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64:S64"/>
    <mergeCell ref="A1:S1"/>
    <mergeCell ref="A2:S2"/>
    <mergeCell ref="A4:A6"/>
    <mergeCell ref="A7:A34"/>
    <mergeCell ref="A35:A62"/>
  </mergeCells>
  <pageMargins left="0.7" right="0.7" top="0.75" bottom="0.75" header="0" footer="0"/>
  <pageSetup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FFFF"/>
  </sheetPr>
  <dimension ref="A1:BL1000"/>
  <sheetViews>
    <sheetView showGridLines="0" workbookViewId="0">
      <pane xSplit="2" ySplit="4" topLeftCell="C5" activePane="bottomRight" state="frozen"/>
      <selection activeCell="E1" sqref="E1"/>
      <selection pane="topRight" activeCell="E1" sqref="E1"/>
      <selection pane="bottomLeft" activeCell="E1" sqref="E1"/>
      <selection pane="bottomRight" activeCell="E1" sqref="E1"/>
    </sheetView>
  </sheetViews>
  <sheetFormatPr defaultColWidth="14.44140625" defaultRowHeight="15" customHeight="1"/>
  <cols>
    <col min="1" max="1" width="14.5546875" customWidth="1"/>
    <col min="2" max="2" width="29.77734375" customWidth="1"/>
    <col min="3" max="19" width="8" customWidth="1"/>
    <col min="20" max="63" width="4.44140625" customWidth="1"/>
    <col min="64" max="64" width="4.77734375" customWidth="1"/>
  </cols>
  <sheetData>
    <row r="1" spans="1:64" ht="15" customHeight="1">
      <c r="A1" s="453"/>
      <c r="B1" s="553" t="s">
        <v>526</v>
      </c>
      <c r="C1" s="549"/>
      <c r="D1" s="549"/>
      <c r="E1" s="554" t="s">
        <v>573</v>
      </c>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c r="AX1" s="549"/>
      <c r="AY1" s="549"/>
      <c r="AZ1" s="549"/>
      <c r="BA1" s="549"/>
      <c r="BB1" s="549"/>
      <c r="BC1" s="549"/>
      <c r="BD1" s="549"/>
      <c r="BE1" s="549"/>
      <c r="BF1" s="549"/>
      <c r="BG1" s="549"/>
      <c r="BH1" s="549"/>
      <c r="BI1" s="549"/>
      <c r="BJ1" s="549"/>
      <c r="BK1" s="549"/>
      <c r="BL1" s="549"/>
    </row>
    <row r="2" spans="1:64" ht="15" customHeight="1">
      <c r="A2" s="454"/>
      <c r="B2" s="584"/>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row>
    <row r="3" spans="1:64" ht="11.25" customHeight="1">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row>
    <row r="4" spans="1:64" ht="11.25" customHeight="1">
      <c r="A4" s="454"/>
      <c r="B4" s="415" t="s">
        <v>527</v>
      </c>
      <c r="C4" s="585" t="s">
        <v>297</v>
      </c>
      <c r="D4" s="572"/>
      <c r="E4" s="573"/>
      <c r="F4" s="585" t="s">
        <v>334</v>
      </c>
      <c r="G4" s="572"/>
      <c r="H4" s="573"/>
      <c r="I4" s="585" t="s">
        <v>335</v>
      </c>
      <c r="J4" s="572"/>
      <c r="K4" s="573"/>
      <c r="L4" s="585" t="s">
        <v>336</v>
      </c>
      <c r="M4" s="572"/>
      <c r="N4" s="572"/>
      <c r="O4" s="573"/>
      <c r="P4" s="585" t="s">
        <v>337</v>
      </c>
      <c r="Q4" s="572"/>
      <c r="R4" s="572"/>
      <c r="S4" s="573"/>
      <c r="T4" s="585" t="s">
        <v>338</v>
      </c>
      <c r="U4" s="572"/>
      <c r="V4" s="572"/>
      <c r="W4" s="572"/>
      <c r="X4" s="573"/>
      <c r="Y4" s="585" t="s">
        <v>339</v>
      </c>
      <c r="Z4" s="572"/>
      <c r="AA4" s="572"/>
      <c r="AB4" s="572"/>
      <c r="AC4" s="573"/>
      <c r="AD4" s="585" t="s">
        <v>340</v>
      </c>
      <c r="AE4" s="572"/>
      <c r="AF4" s="572"/>
      <c r="AG4" s="572"/>
      <c r="AH4" s="573"/>
      <c r="AI4" s="585" t="s">
        <v>300</v>
      </c>
      <c r="AJ4" s="572"/>
      <c r="AK4" s="572"/>
      <c r="AL4" s="572"/>
      <c r="AM4" s="573"/>
      <c r="AN4" s="585" t="s">
        <v>298</v>
      </c>
      <c r="AO4" s="572"/>
      <c r="AP4" s="572"/>
      <c r="AQ4" s="573"/>
      <c r="AR4" s="585" t="s">
        <v>341</v>
      </c>
      <c r="AS4" s="572"/>
      <c r="AT4" s="572"/>
      <c r="AU4" s="572"/>
      <c r="AV4" s="573"/>
      <c r="AW4" s="585" t="s">
        <v>299</v>
      </c>
      <c r="AX4" s="572"/>
      <c r="AY4" s="572"/>
      <c r="AZ4" s="573"/>
      <c r="BA4" s="585" t="s">
        <v>342</v>
      </c>
      <c r="BB4" s="572"/>
      <c r="BC4" s="573"/>
      <c r="BD4" s="585" t="s">
        <v>343</v>
      </c>
      <c r="BE4" s="572"/>
      <c r="BF4" s="573"/>
      <c r="BG4" s="585" t="s">
        <v>344</v>
      </c>
      <c r="BH4" s="572"/>
      <c r="BI4" s="573"/>
      <c r="BJ4" s="585" t="s">
        <v>446</v>
      </c>
      <c r="BK4" s="573"/>
      <c r="BL4" s="417" t="s">
        <v>183</v>
      </c>
    </row>
    <row r="5" spans="1:64" ht="11.25" customHeight="1">
      <c r="A5" s="455" t="s">
        <v>528</v>
      </c>
      <c r="B5" s="456" t="s">
        <v>416</v>
      </c>
      <c r="C5" s="457"/>
      <c r="D5" s="458"/>
      <c r="E5" s="458"/>
      <c r="F5" s="459"/>
      <c r="G5" s="458"/>
      <c r="H5" s="458"/>
      <c r="I5" s="457"/>
      <c r="J5" s="458"/>
      <c r="K5" s="460"/>
      <c r="L5" s="457"/>
      <c r="M5" s="458"/>
      <c r="N5" s="458"/>
      <c r="O5" s="460"/>
      <c r="P5" s="457"/>
      <c r="Q5" s="458"/>
      <c r="R5" s="458"/>
      <c r="S5" s="460"/>
      <c r="T5" s="457"/>
      <c r="U5" s="458"/>
      <c r="V5" s="458"/>
      <c r="W5" s="458"/>
      <c r="X5" s="460"/>
      <c r="Y5" s="457"/>
      <c r="Z5" s="458"/>
      <c r="AA5" s="458"/>
      <c r="AB5" s="458"/>
      <c r="AC5" s="460"/>
      <c r="AD5" s="457"/>
      <c r="AE5" s="458"/>
      <c r="AF5" s="458"/>
      <c r="AG5" s="458"/>
      <c r="AH5" s="460"/>
      <c r="AI5" s="457"/>
      <c r="AJ5" s="458"/>
      <c r="AK5" s="458"/>
      <c r="AL5" s="458"/>
      <c r="AM5" s="460"/>
      <c r="AN5" s="457"/>
      <c r="AO5" s="458"/>
      <c r="AP5" s="458"/>
      <c r="AQ5" s="460"/>
      <c r="AR5" s="457"/>
      <c r="AS5" s="458"/>
      <c r="AT5" s="458"/>
      <c r="AU5" s="458"/>
      <c r="AV5" s="460"/>
      <c r="AW5" s="457"/>
      <c r="AX5" s="458"/>
      <c r="AY5" s="458"/>
      <c r="AZ5" s="460"/>
      <c r="BA5" s="457"/>
      <c r="BB5" s="458"/>
      <c r="BC5" s="460"/>
      <c r="BD5" s="457"/>
      <c r="BE5" s="458"/>
      <c r="BF5" s="460"/>
      <c r="BG5" s="457"/>
      <c r="BH5" s="458"/>
      <c r="BI5" s="460"/>
      <c r="BJ5" s="457"/>
      <c r="BK5" s="460"/>
      <c r="BL5" s="456"/>
    </row>
    <row r="6" spans="1:64" ht="11.25" customHeight="1">
      <c r="A6" s="461"/>
      <c r="B6" s="456" t="s">
        <v>417</v>
      </c>
      <c r="C6" s="457"/>
      <c r="D6" s="458"/>
      <c r="E6" s="458"/>
      <c r="F6" s="457"/>
      <c r="G6" s="458"/>
      <c r="H6" s="458"/>
      <c r="I6" s="457"/>
      <c r="J6" s="458"/>
      <c r="K6" s="460"/>
      <c r="L6" s="457"/>
      <c r="M6" s="458"/>
      <c r="N6" s="458"/>
      <c r="O6" s="460"/>
      <c r="P6" s="457"/>
      <c r="Q6" s="458"/>
      <c r="R6" s="458"/>
      <c r="S6" s="460"/>
      <c r="T6" s="457"/>
      <c r="U6" s="458"/>
      <c r="V6" s="458"/>
      <c r="W6" s="458"/>
      <c r="X6" s="460"/>
      <c r="Y6" s="457"/>
      <c r="Z6" s="458"/>
      <c r="AA6" s="458"/>
      <c r="AB6" s="458"/>
      <c r="AC6" s="460"/>
      <c r="AD6" s="457"/>
      <c r="AE6" s="458"/>
      <c r="AF6" s="458"/>
      <c r="AG6" s="458"/>
      <c r="AH6" s="460"/>
      <c r="AI6" s="457"/>
      <c r="AJ6" s="458"/>
      <c r="AK6" s="458"/>
      <c r="AL6" s="458"/>
      <c r="AM6" s="460"/>
      <c r="AN6" s="457"/>
      <c r="AO6" s="458"/>
      <c r="AP6" s="458"/>
      <c r="AQ6" s="460"/>
      <c r="AR6" s="457"/>
      <c r="AS6" s="458"/>
      <c r="AT6" s="458"/>
      <c r="AU6" s="458"/>
      <c r="AV6" s="460"/>
      <c r="AW6" s="457"/>
      <c r="AX6" s="458"/>
      <c r="AY6" s="458"/>
      <c r="AZ6" s="460"/>
      <c r="BA6" s="457"/>
      <c r="BB6" s="458"/>
      <c r="BC6" s="460"/>
      <c r="BD6" s="457"/>
      <c r="BE6" s="458"/>
      <c r="BF6" s="460"/>
      <c r="BG6" s="457"/>
      <c r="BH6" s="458"/>
      <c r="BI6" s="460"/>
      <c r="BJ6" s="457"/>
      <c r="BK6" s="460"/>
      <c r="BL6" s="456"/>
    </row>
    <row r="7" spans="1:64" ht="11.25" customHeight="1">
      <c r="A7" s="461"/>
      <c r="B7" s="456" t="s">
        <v>529</v>
      </c>
      <c r="C7" s="457"/>
      <c r="D7" s="458"/>
      <c r="E7" s="458"/>
      <c r="F7" s="457"/>
      <c r="G7" s="458"/>
      <c r="H7" s="458"/>
      <c r="I7" s="457"/>
      <c r="J7" s="458"/>
      <c r="K7" s="460"/>
      <c r="L7" s="457"/>
      <c r="M7" s="458"/>
      <c r="N7" s="458"/>
      <c r="O7" s="460"/>
      <c r="P7" s="457"/>
      <c r="Q7" s="458"/>
      <c r="R7" s="458"/>
      <c r="S7" s="460"/>
      <c r="T7" s="457"/>
      <c r="U7" s="458"/>
      <c r="V7" s="458"/>
      <c r="W7" s="458"/>
      <c r="X7" s="460"/>
      <c r="Y7" s="457"/>
      <c r="Z7" s="458"/>
      <c r="AA7" s="458"/>
      <c r="AB7" s="458"/>
      <c r="AC7" s="460"/>
      <c r="AD7" s="457"/>
      <c r="AE7" s="458"/>
      <c r="AF7" s="458"/>
      <c r="AG7" s="458"/>
      <c r="AH7" s="460"/>
      <c r="AI7" s="457"/>
      <c r="AJ7" s="458"/>
      <c r="AK7" s="458"/>
      <c r="AL7" s="458"/>
      <c r="AM7" s="460"/>
      <c r="AN7" s="457"/>
      <c r="AO7" s="458"/>
      <c r="AP7" s="458"/>
      <c r="AQ7" s="460"/>
      <c r="AR7" s="457"/>
      <c r="AS7" s="458"/>
      <c r="AT7" s="458"/>
      <c r="AU7" s="458"/>
      <c r="AV7" s="460"/>
      <c r="AW7" s="457"/>
      <c r="AX7" s="458"/>
      <c r="AY7" s="458"/>
      <c r="AZ7" s="460"/>
      <c r="BA7" s="457"/>
      <c r="BB7" s="458"/>
      <c r="BC7" s="460"/>
      <c r="BD7" s="457"/>
      <c r="BE7" s="458"/>
      <c r="BF7" s="460"/>
      <c r="BG7" s="457"/>
      <c r="BH7" s="458"/>
      <c r="BI7" s="460"/>
      <c r="BJ7" s="457"/>
      <c r="BK7" s="460"/>
      <c r="BL7" s="456"/>
    </row>
    <row r="8" spans="1:64" ht="11.25" customHeight="1">
      <c r="A8" s="461"/>
      <c r="B8" s="456" t="s">
        <v>530</v>
      </c>
      <c r="C8" s="457"/>
      <c r="D8" s="458"/>
      <c r="E8" s="458"/>
      <c r="F8" s="457"/>
      <c r="G8" s="458"/>
      <c r="H8" s="458"/>
      <c r="I8" s="457"/>
      <c r="J8" s="458"/>
      <c r="K8" s="460"/>
      <c r="L8" s="457"/>
      <c r="M8" s="458"/>
      <c r="N8" s="458"/>
      <c r="O8" s="460"/>
      <c r="P8" s="457"/>
      <c r="Q8" s="458"/>
      <c r="R8" s="458"/>
      <c r="S8" s="460"/>
      <c r="T8" s="457"/>
      <c r="U8" s="458"/>
      <c r="V8" s="458"/>
      <c r="W8" s="458"/>
      <c r="X8" s="460"/>
      <c r="Y8" s="457"/>
      <c r="Z8" s="458"/>
      <c r="AA8" s="458"/>
      <c r="AB8" s="458"/>
      <c r="AC8" s="460"/>
      <c r="AD8" s="457"/>
      <c r="AE8" s="458"/>
      <c r="AF8" s="458"/>
      <c r="AG8" s="458"/>
      <c r="AH8" s="460"/>
      <c r="AI8" s="457"/>
      <c r="AJ8" s="458"/>
      <c r="AK8" s="458"/>
      <c r="AL8" s="458"/>
      <c r="AM8" s="460"/>
      <c r="AN8" s="457"/>
      <c r="AO8" s="458"/>
      <c r="AP8" s="458"/>
      <c r="AQ8" s="460"/>
      <c r="AR8" s="457"/>
      <c r="AS8" s="458"/>
      <c r="AT8" s="458"/>
      <c r="AU8" s="458"/>
      <c r="AV8" s="460"/>
      <c r="AW8" s="457"/>
      <c r="AX8" s="458"/>
      <c r="AY8" s="458"/>
      <c r="AZ8" s="460"/>
      <c r="BA8" s="457"/>
      <c r="BB8" s="458"/>
      <c r="BC8" s="460"/>
      <c r="BD8" s="457"/>
      <c r="BE8" s="458"/>
      <c r="BF8" s="460"/>
      <c r="BG8" s="457"/>
      <c r="BH8" s="458"/>
      <c r="BI8" s="460"/>
      <c r="BJ8" s="457"/>
      <c r="BK8" s="460"/>
      <c r="BL8" s="456"/>
    </row>
    <row r="9" spans="1:64" ht="11.25" customHeight="1">
      <c r="A9" s="461"/>
      <c r="B9" s="406" t="s">
        <v>531</v>
      </c>
      <c r="C9" s="406"/>
      <c r="D9" s="408"/>
      <c r="E9" s="408">
        <f>SUM(C5:E8)</f>
        <v>0</v>
      </c>
      <c r="F9" s="406"/>
      <c r="G9" s="408"/>
      <c r="H9" s="408">
        <f>SUM(F5:H7)</f>
        <v>0</v>
      </c>
      <c r="I9" s="406"/>
      <c r="J9" s="408"/>
      <c r="K9" s="407">
        <f>SUM(I5:K7)</f>
        <v>0</v>
      </c>
      <c r="L9" s="406"/>
      <c r="M9" s="408"/>
      <c r="N9" s="408"/>
      <c r="O9" s="407">
        <f>SUM(L5:O7)</f>
        <v>0</v>
      </c>
      <c r="P9" s="406"/>
      <c r="Q9" s="408"/>
      <c r="R9" s="408"/>
      <c r="S9" s="407">
        <f>SUM(P5:S7)</f>
        <v>0</v>
      </c>
      <c r="T9" s="406"/>
      <c r="U9" s="408"/>
      <c r="V9" s="408"/>
      <c r="W9" s="408"/>
      <c r="X9" s="407">
        <f>SUM(T5:X7)</f>
        <v>0</v>
      </c>
      <c r="Y9" s="406"/>
      <c r="Z9" s="408"/>
      <c r="AA9" s="408"/>
      <c r="AB9" s="408"/>
      <c r="AC9" s="407">
        <f>SUM(Y5:AC7)</f>
        <v>0</v>
      </c>
      <c r="AD9" s="406"/>
      <c r="AE9" s="408"/>
      <c r="AF9" s="408"/>
      <c r="AG9" s="408"/>
      <c r="AH9" s="407">
        <f>SUM(AD5:AH7)</f>
        <v>0</v>
      </c>
      <c r="AI9" s="406"/>
      <c r="AJ9" s="408"/>
      <c r="AK9" s="408"/>
      <c r="AL9" s="408"/>
      <c r="AM9" s="407">
        <f>SUM(AI5:AM7)</f>
        <v>0</v>
      </c>
      <c r="AN9" s="406"/>
      <c r="AO9" s="408"/>
      <c r="AP9" s="408"/>
      <c r="AQ9" s="407">
        <f>SUM(AN5:AQ7)</f>
        <v>0</v>
      </c>
      <c r="AR9" s="406"/>
      <c r="AS9" s="408"/>
      <c r="AT9" s="408"/>
      <c r="AU9" s="408"/>
      <c r="AV9" s="407">
        <f>SUM(AR5:AV7)</f>
        <v>0</v>
      </c>
      <c r="AW9" s="406"/>
      <c r="AX9" s="408"/>
      <c r="AY9" s="408"/>
      <c r="AZ9" s="407">
        <f>SUM(AW5:AZ7)</f>
        <v>0</v>
      </c>
      <c r="BA9" s="406"/>
      <c r="BB9" s="408"/>
      <c r="BC9" s="407">
        <f>SUM(BA5:BC7)</f>
        <v>0</v>
      </c>
      <c r="BD9" s="406"/>
      <c r="BE9" s="408"/>
      <c r="BF9" s="407">
        <f>SUM(BD5:BF7)</f>
        <v>0</v>
      </c>
      <c r="BG9" s="406"/>
      <c r="BH9" s="408"/>
      <c r="BI9" s="407">
        <f>SUM(BG5:BI7)</f>
        <v>0</v>
      </c>
      <c r="BJ9" s="406"/>
      <c r="BK9" s="407">
        <f>SUM(BJ5:BK7)</f>
        <v>0</v>
      </c>
      <c r="BL9" s="405">
        <f t="shared" ref="BL9:BL11" si="0">SUM(C9:BK9)</f>
        <v>0</v>
      </c>
    </row>
    <row r="10" spans="1:64" ht="11.25" customHeight="1">
      <c r="A10" s="461"/>
      <c r="B10" s="462" t="s">
        <v>532</v>
      </c>
      <c r="C10" s="463"/>
      <c r="D10" s="464"/>
      <c r="E10" s="464"/>
      <c r="F10" s="463"/>
      <c r="G10" s="464"/>
      <c r="H10" s="464"/>
      <c r="I10" s="463"/>
      <c r="J10" s="464"/>
      <c r="K10" s="465"/>
      <c r="L10" s="463"/>
      <c r="M10" s="464"/>
      <c r="N10" s="464"/>
      <c r="O10" s="465"/>
      <c r="P10" s="463"/>
      <c r="Q10" s="464"/>
      <c r="R10" s="464"/>
      <c r="S10" s="465"/>
      <c r="T10" s="463"/>
      <c r="U10" s="464"/>
      <c r="V10" s="464"/>
      <c r="W10" s="464"/>
      <c r="X10" s="465"/>
      <c r="Y10" s="463"/>
      <c r="Z10" s="464"/>
      <c r="AA10" s="464"/>
      <c r="AB10" s="464"/>
      <c r="AC10" s="465"/>
      <c r="AD10" s="463"/>
      <c r="AE10" s="464"/>
      <c r="AF10" s="464"/>
      <c r="AG10" s="464"/>
      <c r="AH10" s="465"/>
      <c r="AI10" s="463"/>
      <c r="AJ10" s="464"/>
      <c r="AK10" s="464"/>
      <c r="AL10" s="464"/>
      <c r="AM10" s="465"/>
      <c r="AN10" s="463"/>
      <c r="AO10" s="464"/>
      <c r="AP10" s="464"/>
      <c r="AQ10" s="465"/>
      <c r="AR10" s="463"/>
      <c r="AS10" s="464"/>
      <c r="AT10" s="464"/>
      <c r="AU10" s="464"/>
      <c r="AV10" s="465"/>
      <c r="AW10" s="463"/>
      <c r="AX10" s="464"/>
      <c r="AY10" s="464"/>
      <c r="AZ10" s="465"/>
      <c r="BA10" s="463"/>
      <c r="BB10" s="464"/>
      <c r="BC10" s="465"/>
      <c r="BD10" s="463"/>
      <c r="BE10" s="464"/>
      <c r="BF10" s="465"/>
      <c r="BG10" s="463"/>
      <c r="BH10" s="464"/>
      <c r="BI10" s="465"/>
      <c r="BJ10" s="463"/>
      <c r="BK10" s="465"/>
      <c r="BL10" s="462">
        <f t="shared" si="0"/>
        <v>0</v>
      </c>
    </row>
    <row r="11" spans="1:64" ht="11.25" customHeight="1">
      <c r="A11" s="461"/>
      <c r="B11" s="466" t="s">
        <v>533</v>
      </c>
      <c r="C11" s="467"/>
      <c r="D11" s="468"/>
      <c r="E11" s="468"/>
      <c r="F11" s="467"/>
      <c r="G11" s="468"/>
      <c r="H11" s="468"/>
      <c r="I11" s="467"/>
      <c r="J11" s="468"/>
      <c r="K11" s="469"/>
      <c r="L11" s="467"/>
      <c r="M11" s="468"/>
      <c r="N11" s="468"/>
      <c r="O11" s="469"/>
      <c r="P11" s="467"/>
      <c r="Q11" s="468"/>
      <c r="R11" s="468"/>
      <c r="S11" s="469"/>
      <c r="T11" s="467"/>
      <c r="U11" s="468"/>
      <c r="V11" s="468"/>
      <c r="W11" s="468"/>
      <c r="X11" s="469"/>
      <c r="Y11" s="467"/>
      <c r="Z11" s="468"/>
      <c r="AA11" s="468"/>
      <c r="AB11" s="468"/>
      <c r="AC11" s="469"/>
      <c r="AD11" s="467"/>
      <c r="AE11" s="468"/>
      <c r="AF11" s="468"/>
      <c r="AG11" s="468"/>
      <c r="AH11" s="469"/>
      <c r="AI11" s="467"/>
      <c r="AJ11" s="468"/>
      <c r="AK11" s="468"/>
      <c r="AL11" s="468"/>
      <c r="AM11" s="469"/>
      <c r="AN11" s="467"/>
      <c r="AO11" s="468"/>
      <c r="AP11" s="468"/>
      <c r="AQ11" s="469"/>
      <c r="AR11" s="467"/>
      <c r="AS11" s="468"/>
      <c r="AT11" s="468"/>
      <c r="AU11" s="468"/>
      <c r="AV11" s="469"/>
      <c r="AW11" s="467"/>
      <c r="AX11" s="468"/>
      <c r="AY11" s="468"/>
      <c r="AZ11" s="469"/>
      <c r="BA11" s="467"/>
      <c r="BB11" s="468"/>
      <c r="BC11" s="469"/>
      <c r="BD11" s="467"/>
      <c r="BE11" s="468"/>
      <c r="BF11" s="469"/>
      <c r="BG11" s="467"/>
      <c r="BH11" s="468"/>
      <c r="BI11" s="469"/>
      <c r="BJ11" s="467"/>
      <c r="BK11" s="469"/>
      <c r="BL11" s="466">
        <f t="shared" si="0"/>
        <v>0</v>
      </c>
    </row>
    <row r="12" spans="1:64" ht="11.25" customHeight="1">
      <c r="A12" s="461"/>
      <c r="B12" s="463" t="s">
        <v>534</v>
      </c>
      <c r="C12" s="470"/>
      <c r="D12" s="471"/>
      <c r="E12" s="471"/>
      <c r="F12" s="472"/>
      <c r="G12" s="471"/>
      <c r="H12" s="471"/>
      <c r="I12" s="470"/>
      <c r="J12" s="471"/>
      <c r="K12" s="473"/>
      <c r="L12" s="470"/>
      <c r="M12" s="471"/>
      <c r="N12" s="471"/>
      <c r="O12" s="473"/>
      <c r="P12" s="470"/>
      <c r="Q12" s="471"/>
      <c r="R12" s="471"/>
      <c r="S12" s="473"/>
      <c r="T12" s="470"/>
      <c r="U12" s="471"/>
      <c r="V12" s="471"/>
      <c r="W12" s="471"/>
      <c r="X12" s="473"/>
      <c r="Y12" s="470"/>
      <c r="Z12" s="471"/>
      <c r="AA12" s="471"/>
      <c r="AB12" s="471"/>
      <c r="AC12" s="473"/>
      <c r="AD12" s="470"/>
      <c r="AE12" s="471"/>
      <c r="AF12" s="471"/>
      <c r="AG12" s="471"/>
      <c r="AH12" s="473"/>
      <c r="AI12" s="470"/>
      <c r="AJ12" s="471"/>
      <c r="AK12" s="471"/>
      <c r="AL12" s="471"/>
      <c r="AM12" s="473"/>
      <c r="AN12" s="470"/>
      <c r="AO12" s="471"/>
      <c r="AP12" s="471"/>
      <c r="AQ12" s="473"/>
      <c r="AR12" s="470"/>
      <c r="AS12" s="471"/>
      <c r="AT12" s="471"/>
      <c r="AU12" s="471"/>
      <c r="AV12" s="473"/>
      <c r="AW12" s="470"/>
      <c r="AX12" s="471"/>
      <c r="AY12" s="471"/>
      <c r="AZ12" s="473"/>
      <c r="BA12" s="470"/>
      <c r="BB12" s="471"/>
      <c r="BC12" s="473"/>
      <c r="BD12" s="470"/>
      <c r="BE12" s="471"/>
      <c r="BF12" s="473"/>
      <c r="BG12" s="470"/>
      <c r="BH12" s="471"/>
      <c r="BI12" s="473"/>
      <c r="BJ12" s="470"/>
      <c r="BK12" s="473"/>
      <c r="BL12" s="474"/>
    </row>
    <row r="13" spans="1:64" ht="11.25" customHeight="1">
      <c r="A13" s="461"/>
      <c r="B13" s="406" t="s">
        <v>535</v>
      </c>
      <c r="C13" s="406"/>
      <c r="D13" s="408"/>
      <c r="E13" s="408">
        <f>SUM(C10:E12)</f>
        <v>0</v>
      </c>
      <c r="F13" s="406"/>
      <c r="G13" s="408"/>
      <c r="H13" s="408">
        <f>SUM(F10:H11)</f>
        <v>0</v>
      </c>
      <c r="I13" s="406"/>
      <c r="J13" s="408"/>
      <c r="K13" s="407">
        <f>SUM(I10:K11)</f>
        <v>0</v>
      </c>
      <c r="L13" s="406"/>
      <c r="M13" s="408"/>
      <c r="N13" s="408"/>
      <c r="O13" s="407">
        <f>SUM(L10:O11)</f>
        <v>0</v>
      </c>
      <c r="P13" s="406"/>
      <c r="Q13" s="408"/>
      <c r="R13" s="408"/>
      <c r="S13" s="407">
        <f>SUM(P10:S11)</f>
        <v>0</v>
      </c>
      <c r="T13" s="406"/>
      <c r="U13" s="408"/>
      <c r="V13" s="408"/>
      <c r="W13" s="408"/>
      <c r="X13" s="407">
        <f>SUM(T10:X11)</f>
        <v>0</v>
      </c>
      <c r="Y13" s="406"/>
      <c r="Z13" s="408"/>
      <c r="AA13" s="408"/>
      <c r="AB13" s="408"/>
      <c r="AC13" s="407">
        <f>SUM(Y10:AC11)</f>
        <v>0</v>
      </c>
      <c r="AD13" s="406"/>
      <c r="AE13" s="408"/>
      <c r="AF13" s="408"/>
      <c r="AG13" s="408"/>
      <c r="AH13" s="407">
        <f>SUM(AD10:AH11)</f>
        <v>0</v>
      </c>
      <c r="AI13" s="406"/>
      <c r="AJ13" s="408"/>
      <c r="AK13" s="408"/>
      <c r="AL13" s="408"/>
      <c r="AM13" s="407">
        <f>SUM(AI10:AM11)</f>
        <v>0</v>
      </c>
      <c r="AN13" s="406"/>
      <c r="AO13" s="408"/>
      <c r="AP13" s="408"/>
      <c r="AQ13" s="407">
        <f>SUM(AN10:AQ11)</f>
        <v>0</v>
      </c>
      <c r="AR13" s="406"/>
      <c r="AS13" s="408"/>
      <c r="AT13" s="408"/>
      <c r="AU13" s="408"/>
      <c r="AV13" s="407">
        <f>SUM(AR10:AV11)</f>
        <v>0</v>
      </c>
      <c r="AW13" s="406"/>
      <c r="AX13" s="408"/>
      <c r="AY13" s="408"/>
      <c r="AZ13" s="407">
        <f>SUM(AW10:AZ11)</f>
        <v>0</v>
      </c>
      <c r="BA13" s="406"/>
      <c r="BB13" s="408"/>
      <c r="BC13" s="407">
        <f>SUM(BA10:BC11)</f>
        <v>0</v>
      </c>
      <c r="BD13" s="406"/>
      <c r="BE13" s="408"/>
      <c r="BF13" s="407">
        <f>SUM(BD10:BF11)</f>
        <v>0</v>
      </c>
      <c r="BG13" s="406"/>
      <c r="BH13" s="408"/>
      <c r="BI13" s="407">
        <f>SUM(BG10:BI11)</f>
        <v>0</v>
      </c>
      <c r="BJ13" s="406"/>
      <c r="BK13" s="407">
        <f>SUM(BJ10:BK11)</f>
        <v>0</v>
      </c>
      <c r="BL13" s="405">
        <f>SUM(C13:BK13)</f>
        <v>0</v>
      </c>
    </row>
    <row r="14" spans="1:64" ht="11.25" customHeight="1">
      <c r="A14" s="461"/>
      <c r="B14" s="475" t="s">
        <v>536</v>
      </c>
      <c r="C14" s="476"/>
      <c r="D14" s="477"/>
      <c r="E14" s="477"/>
      <c r="F14" s="476"/>
      <c r="G14" s="477"/>
      <c r="H14" s="477"/>
      <c r="I14" s="476"/>
      <c r="J14" s="477"/>
      <c r="K14" s="478"/>
      <c r="L14" s="476"/>
      <c r="M14" s="477"/>
      <c r="N14" s="477"/>
      <c r="O14" s="478"/>
      <c r="P14" s="476"/>
      <c r="Q14" s="477"/>
      <c r="R14" s="477"/>
      <c r="S14" s="478"/>
      <c r="T14" s="476"/>
      <c r="U14" s="477"/>
      <c r="V14" s="477"/>
      <c r="W14" s="477"/>
      <c r="X14" s="478"/>
      <c r="Y14" s="476"/>
      <c r="Z14" s="477"/>
      <c r="AA14" s="477"/>
      <c r="AB14" s="477"/>
      <c r="AC14" s="478"/>
      <c r="AD14" s="476"/>
      <c r="AE14" s="477"/>
      <c r="AF14" s="477"/>
      <c r="AG14" s="477"/>
      <c r="AH14" s="478"/>
      <c r="AI14" s="476"/>
      <c r="AJ14" s="477"/>
      <c r="AK14" s="477"/>
      <c r="AL14" s="477"/>
      <c r="AM14" s="478"/>
      <c r="AN14" s="476"/>
      <c r="AO14" s="477"/>
      <c r="AP14" s="477"/>
      <c r="AQ14" s="478"/>
      <c r="AR14" s="476"/>
      <c r="AS14" s="477"/>
      <c r="AT14" s="477"/>
      <c r="AU14" s="477"/>
      <c r="AV14" s="478"/>
      <c r="AW14" s="476"/>
      <c r="AX14" s="477"/>
      <c r="AY14" s="477"/>
      <c r="AZ14" s="478"/>
      <c r="BA14" s="476"/>
      <c r="BB14" s="477"/>
      <c r="BC14" s="478"/>
      <c r="BD14" s="476"/>
      <c r="BE14" s="477"/>
      <c r="BF14" s="478"/>
      <c r="BG14" s="476"/>
      <c r="BH14" s="477"/>
      <c r="BI14" s="478"/>
      <c r="BJ14" s="476"/>
      <c r="BK14" s="478"/>
      <c r="BL14" s="479"/>
    </row>
    <row r="15" spans="1:64" ht="11.25" customHeight="1">
      <c r="A15" s="461"/>
      <c r="B15" s="475" t="s">
        <v>537</v>
      </c>
      <c r="C15" s="476"/>
      <c r="D15" s="477"/>
      <c r="E15" s="477"/>
      <c r="F15" s="476"/>
      <c r="G15" s="477"/>
      <c r="H15" s="477"/>
      <c r="I15" s="476"/>
      <c r="J15" s="477"/>
      <c r="K15" s="478"/>
      <c r="L15" s="476"/>
      <c r="M15" s="477"/>
      <c r="N15" s="477"/>
      <c r="O15" s="478"/>
      <c r="P15" s="476"/>
      <c r="Q15" s="477"/>
      <c r="R15" s="477"/>
      <c r="S15" s="478"/>
      <c r="T15" s="476"/>
      <c r="U15" s="477"/>
      <c r="V15" s="477"/>
      <c r="W15" s="477"/>
      <c r="X15" s="478"/>
      <c r="Y15" s="476"/>
      <c r="Z15" s="477"/>
      <c r="AA15" s="477"/>
      <c r="AB15" s="477"/>
      <c r="AC15" s="478"/>
      <c r="AD15" s="476"/>
      <c r="AE15" s="477"/>
      <c r="AF15" s="477"/>
      <c r="AG15" s="477"/>
      <c r="AH15" s="478"/>
      <c r="AI15" s="476"/>
      <c r="AJ15" s="477"/>
      <c r="AK15" s="477"/>
      <c r="AL15" s="477"/>
      <c r="AM15" s="478"/>
      <c r="AN15" s="476"/>
      <c r="AO15" s="477"/>
      <c r="AP15" s="477"/>
      <c r="AQ15" s="478"/>
      <c r="AR15" s="476"/>
      <c r="AS15" s="477"/>
      <c r="AT15" s="477"/>
      <c r="AU15" s="477"/>
      <c r="AV15" s="478"/>
      <c r="AW15" s="476"/>
      <c r="AX15" s="477"/>
      <c r="AY15" s="477"/>
      <c r="AZ15" s="478"/>
      <c r="BA15" s="476"/>
      <c r="BB15" s="477"/>
      <c r="BC15" s="478"/>
      <c r="BD15" s="476"/>
      <c r="BE15" s="477"/>
      <c r="BF15" s="478"/>
      <c r="BG15" s="476"/>
      <c r="BH15" s="477"/>
      <c r="BI15" s="478"/>
      <c r="BJ15" s="476"/>
      <c r="BK15" s="478"/>
      <c r="BL15" s="479"/>
    </row>
    <row r="16" spans="1:64" ht="11.25" customHeight="1">
      <c r="A16" s="480"/>
      <c r="B16" s="406" t="s">
        <v>538</v>
      </c>
      <c r="C16" s="406"/>
      <c r="D16" s="408"/>
      <c r="E16" s="408">
        <f>SUM(C14:E15)</f>
        <v>0</v>
      </c>
      <c r="F16" s="406"/>
      <c r="G16" s="408"/>
      <c r="H16" s="408"/>
      <c r="I16" s="406"/>
      <c r="J16" s="408"/>
      <c r="K16" s="407"/>
      <c r="L16" s="406"/>
      <c r="M16" s="408"/>
      <c r="N16" s="408"/>
      <c r="O16" s="407"/>
      <c r="P16" s="406"/>
      <c r="Q16" s="408"/>
      <c r="R16" s="408"/>
      <c r="S16" s="407"/>
      <c r="T16" s="406"/>
      <c r="U16" s="408"/>
      <c r="V16" s="408"/>
      <c r="W16" s="408"/>
      <c r="X16" s="407"/>
      <c r="Y16" s="406"/>
      <c r="Z16" s="408"/>
      <c r="AA16" s="408"/>
      <c r="AB16" s="408"/>
      <c r="AC16" s="407"/>
      <c r="AD16" s="406"/>
      <c r="AE16" s="408"/>
      <c r="AF16" s="408"/>
      <c r="AG16" s="408"/>
      <c r="AH16" s="407"/>
      <c r="AI16" s="406"/>
      <c r="AJ16" s="408"/>
      <c r="AK16" s="408"/>
      <c r="AL16" s="408"/>
      <c r="AM16" s="407"/>
      <c r="AN16" s="406"/>
      <c r="AO16" s="408"/>
      <c r="AP16" s="408"/>
      <c r="AQ16" s="407"/>
      <c r="AR16" s="406"/>
      <c r="AS16" s="408"/>
      <c r="AT16" s="408"/>
      <c r="AU16" s="408"/>
      <c r="AV16" s="407"/>
      <c r="AW16" s="406"/>
      <c r="AX16" s="408"/>
      <c r="AY16" s="408"/>
      <c r="AZ16" s="407"/>
      <c r="BA16" s="406"/>
      <c r="BB16" s="408"/>
      <c r="BC16" s="407"/>
      <c r="BD16" s="406"/>
      <c r="BE16" s="408"/>
      <c r="BF16" s="407"/>
      <c r="BG16" s="406"/>
      <c r="BH16" s="408"/>
      <c r="BI16" s="407"/>
      <c r="BJ16" s="406"/>
      <c r="BK16" s="407"/>
      <c r="BL16" s="405"/>
    </row>
    <row r="17" spans="1:64" ht="11.25" customHeight="1">
      <c r="A17" s="453"/>
      <c r="B17" s="453"/>
    </row>
    <row r="18" spans="1:64" ht="11.25" customHeight="1">
      <c r="A18" s="455" t="s">
        <v>539</v>
      </c>
      <c r="B18" s="481" t="s">
        <v>416</v>
      </c>
      <c r="C18" s="459"/>
      <c r="D18" s="482"/>
      <c r="E18" s="482"/>
      <c r="F18" s="459"/>
      <c r="G18" s="482"/>
      <c r="H18" s="482"/>
      <c r="I18" s="459"/>
      <c r="J18" s="482"/>
      <c r="K18" s="483"/>
      <c r="L18" s="459"/>
      <c r="M18" s="482"/>
      <c r="N18" s="482"/>
      <c r="O18" s="483"/>
      <c r="P18" s="459"/>
      <c r="Q18" s="482"/>
      <c r="R18" s="482"/>
      <c r="S18" s="483"/>
      <c r="T18" s="459"/>
      <c r="U18" s="482"/>
      <c r="V18" s="482"/>
      <c r="W18" s="482"/>
      <c r="X18" s="483"/>
      <c r="Y18" s="459"/>
      <c r="Z18" s="482"/>
      <c r="AA18" s="482"/>
      <c r="AB18" s="482"/>
      <c r="AC18" s="483"/>
      <c r="AD18" s="459"/>
      <c r="AE18" s="482"/>
      <c r="AF18" s="482"/>
      <c r="AG18" s="482"/>
      <c r="AH18" s="483"/>
      <c r="AI18" s="459"/>
      <c r="AJ18" s="482"/>
      <c r="AK18" s="482"/>
      <c r="AL18" s="482"/>
      <c r="AM18" s="483"/>
      <c r="AN18" s="459"/>
      <c r="AO18" s="482"/>
      <c r="AP18" s="482"/>
      <c r="AQ18" s="483"/>
      <c r="AR18" s="459"/>
      <c r="AS18" s="482"/>
      <c r="AT18" s="482"/>
      <c r="AU18" s="482"/>
      <c r="AV18" s="483"/>
      <c r="AW18" s="459"/>
      <c r="AX18" s="482"/>
      <c r="AY18" s="482"/>
      <c r="AZ18" s="483"/>
      <c r="BA18" s="459"/>
      <c r="BB18" s="482"/>
      <c r="BC18" s="483"/>
      <c r="BD18" s="459"/>
      <c r="BE18" s="482"/>
      <c r="BF18" s="483"/>
      <c r="BG18" s="459"/>
      <c r="BH18" s="482"/>
      <c r="BI18" s="483"/>
      <c r="BJ18" s="459"/>
      <c r="BK18" s="483"/>
      <c r="BL18" s="481"/>
    </row>
    <row r="19" spans="1:64" ht="11.25" customHeight="1">
      <c r="A19" s="461"/>
      <c r="B19" s="456" t="s">
        <v>417</v>
      </c>
      <c r="C19" s="457"/>
      <c r="D19" s="458"/>
      <c r="E19" s="458"/>
      <c r="F19" s="457"/>
      <c r="G19" s="458"/>
      <c r="H19" s="458"/>
      <c r="I19" s="457"/>
      <c r="J19" s="458"/>
      <c r="K19" s="460"/>
      <c r="L19" s="457"/>
      <c r="M19" s="458"/>
      <c r="N19" s="458"/>
      <c r="O19" s="460"/>
      <c r="P19" s="457"/>
      <c r="Q19" s="458"/>
      <c r="R19" s="458"/>
      <c r="S19" s="460"/>
      <c r="T19" s="457"/>
      <c r="U19" s="458"/>
      <c r="V19" s="458"/>
      <c r="W19" s="458"/>
      <c r="X19" s="460"/>
      <c r="Y19" s="457"/>
      <c r="Z19" s="458"/>
      <c r="AA19" s="458"/>
      <c r="AB19" s="458"/>
      <c r="AC19" s="460"/>
      <c r="AD19" s="457"/>
      <c r="AE19" s="458"/>
      <c r="AF19" s="458"/>
      <c r="AG19" s="458"/>
      <c r="AH19" s="460"/>
      <c r="AI19" s="457"/>
      <c r="AJ19" s="458"/>
      <c r="AK19" s="458"/>
      <c r="AL19" s="458"/>
      <c r="AM19" s="460"/>
      <c r="AN19" s="457"/>
      <c r="AO19" s="458"/>
      <c r="AP19" s="458"/>
      <c r="AQ19" s="460"/>
      <c r="AR19" s="457"/>
      <c r="AS19" s="458"/>
      <c r="AT19" s="458"/>
      <c r="AU19" s="458"/>
      <c r="AV19" s="460"/>
      <c r="AW19" s="457"/>
      <c r="AX19" s="458"/>
      <c r="AY19" s="458"/>
      <c r="AZ19" s="460"/>
      <c r="BA19" s="457"/>
      <c r="BB19" s="458"/>
      <c r="BC19" s="460"/>
      <c r="BD19" s="457"/>
      <c r="BE19" s="458"/>
      <c r="BF19" s="460"/>
      <c r="BG19" s="457"/>
      <c r="BH19" s="458"/>
      <c r="BI19" s="460"/>
      <c r="BJ19" s="457"/>
      <c r="BK19" s="460"/>
      <c r="BL19" s="456"/>
    </row>
    <row r="20" spans="1:64" ht="11.25" customHeight="1">
      <c r="A20" s="461"/>
      <c r="B20" s="456" t="s">
        <v>529</v>
      </c>
      <c r="C20" s="457"/>
      <c r="D20" s="458"/>
      <c r="E20" s="458"/>
      <c r="F20" s="457"/>
      <c r="G20" s="458"/>
      <c r="H20" s="458"/>
      <c r="I20" s="457"/>
      <c r="J20" s="458"/>
      <c r="K20" s="460"/>
      <c r="L20" s="457"/>
      <c r="M20" s="458"/>
      <c r="N20" s="458"/>
      <c r="O20" s="460"/>
      <c r="P20" s="457"/>
      <c r="Q20" s="458"/>
      <c r="R20" s="458"/>
      <c r="S20" s="460"/>
      <c r="T20" s="457"/>
      <c r="U20" s="458"/>
      <c r="V20" s="458"/>
      <c r="W20" s="458"/>
      <c r="X20" s="460"/>
      <c r="Y20" s="457"/>
      <c r="Z20" s="458"/>
      <c r="AA20" s="458"/>
      <c r="AB20" s="458"/>
      <c r="AC20" s="460"/>
      <c r="AD20" s="457"/>
      <c r="AE20" s="458"/>
      <c r="AF20" s="458"/>
      <c r="AG20" s="458"/>
      <c r="AH20" s="460"/>
      <c r="AI20" s="457"/>
      <c r="AJ20" s="458"/>
      <c r="AK20" s="458"/>
      <c r="AL20" s="458"/>
      <c r="AM20" s="460"/>
      <c r="AN20" s="457"/>
      <c r="AO20" s="458"/>
      <c r="AP20" s="458"/>
      <c r="AQ20" s="460"/>
      <c r="AR20" s="457"/>
      <c r="AS20" s="458"/>
      <c r="AT20" s="458"/>
      <c r="AU20" s="458"/>
      <c r="AV20" s="460"/>
      <c r="AW20" s="457"/>
      <c r="AX20" s="458"/>
      <c r="AY20" s="458"/>
      <c r="AZ20" s="460"/>
      <c r="BA20" s="457"/>
      <c r="BB20" s="458"/>
      <c r="BC20" s="460"/>
      <c r="BD20" s="457"/>
      <c r="BE20" s="458"/>
      <c r="BF20" s="460"/>
      <c r="BG20" s="457"/>
      <c r="BH20" s="458"/>
      <c r="BI20" s="460"/>
      <c r="BJ20" s="457"/>
      <c r="BK20" s="460"/>
      <c r="BL20" s="456"/>
    </row>
    <row r="21" spans="1:64" ht="11.25" customHeight="1">
      <c r="A21" s="461"/>
      <c r="B21" s="456" t="s">
        <v>530</v>
      </c>
      <c r="C21" s="457"/>
      <c r="D21" s="458"/>
      <c r="E21" s="458"/>
      <c r="F21" s="457"/>
      <c r="G21" s="458"/>
      <c r="H21" s="458"/>
      <c r="I21" s="457"/>
      <c r="J21" s="458"/>
      <c r="K21" s="460"/>
      <c r="L21" s="457"/>
      <c r="M21" s="458"/>
      <c r="N21" s="458"/>
      <c r="O21" s="460"/>
      <c r="P21" s="457"/>
      <c r="Q21" s="458"/>
      <c r="R21" s="458"/>
      <c r="S21" s="460"/>
      <c r="T21" s="457"/>
      <c r="U21" s="458"/>
      <c r="V21" s="458"/>
      <c r="W21" s="458"/>
      <c r="X21" s="460"/>
      <c r="Y21" s="457"/>
      <c r="Z21" s="458"/>
      <c r="AA21" s="458"/>
      <c r="AB21" s="458"/>
      <c r="AC21" s="460"/>
      <c r="AD21" s="457"/>
      <c r="AE21" s="458"/>
      <c r="AF21" s="458"/>
      <c r="AG21" s="458"/>
      <c r="AH21" s="460"/>
      <c r="AI21" s="457"/>
      <c r="AJ21" s="458"/>
      <c r="AK21" s="458"/>
      <c r="AL21" s="458"/>
      <c r="AM21" s="460"/>
      <c r="AN21" s="457"/>
      <c r="AO21" s="458"/>
      <c r="AP21" s="458"/>
      <c r="AQ21" s="460"/>
      <c r="AR21" s="457"/>
      <c r="AS21" s="458"/>
      <c r="AT21" s="458"/>
      <c r="AU21" s="458"/>
      <c r="AV21" s="460"/>
      <c r="AW21" s="457"/>
      <c r="AX21" s="458"/>
      <c r="AY21" s="458"/>
      <c r="AZ21" s="460"/>
      <c r="BA21" s="457"/>
      <c r="BB21" s="458"/>
      <c r="BC21" s="460"/>
      <c r="BD21" s="457"/>
      <c r="BE21" s="458"/>
      <c r="BF21" s="460"/>
      <c r="BG21" s="457"/>
      <c r="BH21" s="458"/>
      <c r="BI21" s="460"/>
      <c r="BJ21" s="457"/>
      <c r="BK21" s="460"/>
      <c r="BL21" s="456"/>
    </row>
    <row r="22" spans="1:64" ht="11.25" customHeight="1">
      <c r="A22" s="461"/>
      <c r="B22" s="406" t="s">
        <v>531</v>
      </c>
      <c r="C22" s="406"/>
      <c r="D22" s="408"/>
      <c r="E22" s="408">
        <f>SUM(C18:E21)</f>
        <v>0</v>
      </c>
      <c r="F22" s="406"/>
      <c r="G22" s="408"/>
      <c r="H22" s="408">
        <f>SUM(F18:H20)</f>
        <v>0</v>
      </c>
      <c r="I22" s="406"/>
      <c r="J22" s="408"/>
      <c r="K22" s="407">
        <f>SUM(I18:K20)</f>
        <v>0</v>
      </c>
      <c r="L22" s="406"/>
      <c r="M22" s="408"/>
      <c r="N22" s="408"/>
      <c r="O22" s="407">
        <f>SUM(L18:O20)</f>
        <v>0</v>
      </c>
      <c r="P22" s="406"/>
      <c r="Q22" s="408"/>
      <c r="R22" s="408"/>
      <c r="S22" s="407">
        <f>SUM(P18:S20)</f>
        <v>0</v>
      </c>
      <c r="T22" s="406"/>
      <c r="U22" s="408"/>
      <c r="V22" s="408"/>
      <c r="W22" s="408"/>
      <c r="X22" s="407">
        <f>SUM(T18:X20)</f>
        <v>0</v>
      </c>
      <c r="Y22" s="406"/>
      <c r="Z22" s="408"/>
      <c r="AA22" s="408"/>
      <c r="AB22" s="408"/>
      <c r="AC22" s="407">
        <f>SUM(Y18:AC20)</f>
        <v>0</v>
      </c>
      <c r="AD22" s="406"/>
      <c r="AE22" s="408"/>
      <c r="AF22" s="408"/>
      <c r="AG22" s="408"/>
      <c r="AH22" s="407">
        <f>SUM(AD18:AH20)</f>
        <v>0</v>
      </c>
      <c r="AI22" s="406"/>
      <c r="AJ22" s="408"/>
      <c r="AK22" s="408"/>
      <c r="AL22" s="408"/>
      <c r="AM22" s="407">
        <f>SUM(AI18:AM20)</f>
        <v>0</v>
      </c>
      <c r="AN22" s="406"/>
      <c r="AO22" s="408"/>
      <c r="AP22" s="408"/>
      <c r="AQ22" s="407">
        <f>SUM(AN18:AQ20)</f>
        <v>0</v>
      </c>
      <c r="AR22" s="406"/>
      <c r="AS22" s="408"/>
      <c r="AT22" s="408"/>
      <c r="AU22" s="408"/>
      <c r="AV22" s="407">
        <f>SUM(AR18:AV20)</f>
        <v>0</v>
      </c>
      <c r="AW22" s="406"/>
      <c r="AX22" s="408"/>
      <c r="AY22" s="408"/>
      <c r="AZ22" s="407">
        <f>SUM(AW18:AZ20)</f>
        <v>0</v>
      </c>
      <c r="BA22" s="406"/>
      <c r="BB22" s="408"/>
      <c r="BC22" s="407">
        <f>SUM(BA18:BC20)</f>
        <v>0</v>
      </c>
      <c r="BD22" s="406"/>
      <c r="BE22" s="408"/>
      <c r="BF22" s="407">
        <f>SUM(BD18:BF20)</f>
        <v>0</v>
      </c>
      <c r="BG22" s="406"/>
      <c r="BH22" s="408"/>
      <c r="BI22" s="407">
        <f>SUM(BG18:BI20)</f>
        <v>0</v>
      </c>
      <c r="BJ22" s="406"/>
      <c r="BK22" s="407">
        <f>SUM(BJ18:BK20)</f>
        <v>0</v>
      </c>
      <c r="BL22" s="405">
        <f t="shared" ref="BL22:BL24" si="1">SUM(C22:BK22)</f>
        <v>0</v>
      </c>
    </row>
    <row r="23" spans="1:64" ht="11.25" customHeight="1">
      <c r="A23" s="461"/>
      <c r="B23" s="462" t="s">
        <v>532</v>
      </c>
      <c r="C23" s="463"/>
      <c r="D23" s="464"/>
      <c r="E23" s="464"/>
      <c r="F23" s="463"/>
      <c r="G23" s="464"/>
      <c r="H23" s="464"/>
      <c r="I23" s="463"/>
      <c r="J23" s="464"/>
      <c r="K23" s="465"/>
      <c r="L23" s="463"/>
      <c r="M23" s="464"/>
      <c r="N23" s="464"/>
      <c r="O23" s="465"/>
      <c r="P23" s="463"/>
      <c r="Q23" s="464"/>
      <c r="R23" s="464"/>
      <c r="S23" s="465"/>
      <c r="T23" s="463"/>
      <c r="U23" s="464"/>
      <c r="V23" s="464"/>
      <c r="W23" s="464"/>
      <c r="X23" s="465"/>
      <c r="Y23" s="463"/>
      <c r="Z23" s="464"/>
      <c r="AA23" s="464"/>
      <c r="AB23" s="464"/>
      <c r="AC23" s="465"/>
      <c r="AD23" s="463"/>
      <c r="AE23" s="464"/>
      <c r="AF23" s="464"/>
      <c r="AG23" s="464"/>
      <c r="AH23" s="465"/>
      <c r="AI23" s="463"/>
      <c r="AJ23" s="464"/>
      <c r="AK23" s="464"/>
      <c r="AL23" s="464"/>
      <c r="AM23" s="465"/>
      <c r="AN23" s="463"/>
      <c r="AO23" s="464"/>
      <c r="AP23" s="464"/>
      <c r="AQ23" s="465"/>
      <c r="AR23" s="463"/>
      <c r="AS23" s="464"/>
      <c r="AT23" s="464"/>
      <c r="AU23" s="464"/>
      <c r="AV23" s="465"/>
      <c r="AW23" s="463"/>
      <c r="AX23" s="464"/>
      <c r="AY23" s="464"/>
      <c r="AZ23" s="465"/>
      <c r="BA23" s="463"/>
      <c r="BB23" s="464"/>
      <c r="BC23" s="465"/>
      <c r="BD23" s="463"/>
      <c r="BE23" s="464"/>
      <c r="BF23" s="465"/>
      <c r="BG23" s="463"/>
      <c r="BH23" s="464"/>
      <c r="BI23" s="465"/>
      <c r="BJ23" s="463"/>
      <c r="BK23" s="465"/>
      <c r="BL23" s="462">
        <f t="shared" si="1"/>
        <v>0</v>
      </c>
    </row>
    <row r="24" spans="1:64" ht="11.25" customHeight="1">
      <c r="A24" s="461"/>
      <c r="B24" s="466" t="s">
        <v>533</v>
      </c>
      <c r="C24" s="467"/>
      <c r="D24" s="468"/>
      <c r="E24" s="468"/>
      <c r="F24" s="484"/>
      <c r="G24" s="468"/>
      <c r="H24" s="468"/>
      <c r="I24" s="467"/>
      <c r="J24" s="468"/>
      <c r="K24" s="469"/>
      <c r="L24" s="467"/>
      <c r="M24" s="468"/>
      <c r="N24" s="468"/>
      <c r="O24" s="469"/>
      <c r="P24" s="467"/>
      <c r="Q24" s="468"/>
      <c r="R24" s="468"/>
      <c r="S24" s="469"/>
      <c r="T24" s="467"/>
      <c r="U24" s="468"/>
      <c r="V24" s="468"/>
      <c r="W24" s="468"/>
      <c r="X24" s="469"/>
      <c r="Y24" s="467"/>
      <c r="Z24" s="468"/>
      <c r="AA24" s="468"/>
      <c r="AB24" s="468"/>
      <c r="AC24" s="469"/>
      <c r="AD24" s="467"/>
      <c r="AE24" s="468"/>
      <c r="AF24" s="468"/>
      <c r="AG24" s="468"/>
      <c r="AH24" s="469"/>
      <c r="AI24" s="467"/>
      <c r="AJ24" s="468"/>
      <c r="AK24" s="468"/>
      <c r="AL24" s="468"/>
      <c r="AM24" s="469"/>
      <c r="AN24" s="467"/>
      <c r="AO24" s="468"/>
      <c r="AP24" s="468"/>
      <c r="AQ24" s="469"/>
      <c r="AR24" s="467"/>
      <c r="AS24" s="468"/>
      <c r="AT24" s="468"/>
      <c r="AU24" s="468"/>
      <c r="AV24" s="469"/>
      <c r="AW24" s="467"/>
      <c r="AX24" s="468"/>
      <c r="AY24" s="468"/>
      <c r="AZ24" s="469"/>
      <c r="BA24" s="467"/>
      <c r="BB24" s="468"/>
      <c r="BC24" s="469"/>
      <c r="BD24" s="467"/>
      <c r="BE24" s="468"/>
      <c r="BF24" s="469"/>
      <c r="BG24" s="467"/>
      <c r="BH24" s="468"/>
      <c r="BI24" s="469"/>
      <c r="BJ24" s="467"/>
      <c r="BK24" s="469"/>
      <c r="BL24" s="466">
        <f t="shared" si="1"/>
        <v>0</v>
      </c>
    </row>
    <row r="25" spans="1:64" ht="11.25" customHeight="1">
      <c r="A25" s="461"/>
      <c r="B25" s="463" t="s">
        <v>534</v>
      </c>
      <c r="C25" s="470"/>
      <c r="D25" s="471"/>
      <c r="E25" s="471"/>
      <c r="F25" s="470"/>
      <c r="G25" s="471"/>
      <c r="H25" s="471"/>
      <c r="I25" s="470"/>
      <c r="J25" s="471"/>
      <c r="K25" s="473"/>
      <c r="L25" s="470"/>
      <c r="M25" s="471"/>
      <c r="N25" s="471"/>
      <c r="O25" s="473"/>
      <c r="P25" s="470"/>
      <c r="Q25" s="471"/>
      <c r="R25" s="471"/>
      <c r="S25" s="473"/>
      <c r="T25" s="470"/>
      <c r="U25" s="471"/>
      <c r="V25" s="471"/>
      <c r="W25" s="471"/>
      <c r="X25" s="473"/>
      <c r="Y25" s="470"/>
      <c r="Z25" s="471"/>
      <c r="AA25" s="471"/>
      <c r="AB25" s="471"/>
      <c r="AC25" s="473"/>
      <c r="AD25" s="470"/>
      <c r="AE25" s="471"/>
      <c r="AF25" s="471"/>
      <c r="AG25" s="471"/>
      <c r="AH25" s="473"/>
      <c r="AI25" s="470"/>
      <c r="AJ25" s="471"/>
      <c r="AK25" s="471"/>
      <c r="AL25" s="471"/>
      <c r="AM25" s="473"/>
      <c r="AN25" s="470"/>
      <c r="AO25" s="471"/>
      <c r="AP25" s="471"/>
      <c r="AQ25" s="473"/>
      <c r="AR25" s="470"/>
      <c r="AS25" s="471"/>
      <c r="AT25" s="471"/>
      <c r="AU25" s="471"/>
      <c r="AV25" s="473"/>
      <c r="AW25" s="470"/>
      <c r="AX25" s="471"/>
      <c r="AY25" s="471"/>
      <c r="AZ25" s="473"/>
      <c r="BA25" s="470"/>
      <c r="BB25" s="471"/>
      <c r="BC25" s="473"/>
      <c r="BD25" s="470"/>
      <c r="BE25" s="471"/>
      <c r="BF25" s="473"/>
      <c r="BG25" s="470"/>
      <c r="BH25" s="471"/>
      <c r="BI25" s="473"/>
      <c r="BJ25" s="470"/>
      <c r="BK25" s="473"/>
      <c r="BL25" s="474"/>
    </row>
    <row r="26" spans="1:64" ht="11.25" customHeight="1">
      <c r="A26" s="461"/>
      <c r="B26" s="406" t="s">
        <v>535</v>
      </c>
      <c r="C26" s="406"/>
      <c r="D26" s="408"/>
      <c r="E26" s="408">
        <f>SUM(C23:E25)</f>
        <v>0</v>
      </c>
      <c r="F26" s="406"/>
      <c r="G26" s="408"/>
      <c r="H26" s="408">
        <f>SUM(F23:H24)</f>
        <v>0</v>
      </c>
      <c r="I26" s="406"/>
      <c r="J26" s="408"/>
      <c r="K26" s="407">
        <f>SUM(I23:K24)</f>
        <v>0</v>
      </c>
      <c r="L26" s="406"/>
      <c r="M26" s="408"/>
      <c r="N26" s="408"/>
      <c r="O26" s="407">
        <f>SUM(L23:O24)</f>
        <v>0</v>
      </c>
      <c r="P26" s="406"/>
      <c r="Q26" s="408"/>
      <c r="R26" s="408"/>
      <c r="S26" s="407">
        <f>SUM(P23:S24)</f>
        <v>0</v>
      </c>
      <c r="T26" s="406"/>
      <c r="U26" s="408"/>
      <c r="V26" s="408"/>
      <c r="W26" s="408"/>
      <c r="X26" s="407">
        <f>SUM(T23:X24)</f>
        <v>0</v>
      </c>
      <c r="Y26" s="406"/>
      <c r="Z26" s="408"/>
      <c r="AA26" s="408"/>
      <c r="AB26" s="408"/>
      <c r="AC26" s="407">
        <f>SUM(Y23:AC24)</f>
        <v>0</v>
      </c>
      <c r="AD26" s="406"/>
      <c r="AE26" s="408"/>
      <c r="AF26" s="408"/>
      <c r="AG26" s="408"/>
      <c r="AH26" s="407">
        <f>SUM(AD23:AH24)</f>
        <v>0</v>
      </c>
      <c r="AI26" s="406"/>
      <c r="AJ26" s="408"/>
      <c r="AK26" s="408"/>
      <c r="AL26" s="408"/>
      <c r="AM26" s="407">
        <f>SUM(AI23:AM24)</f>
        <v>0</v>
      </c>
      <c r="AN26" s="406"/>
      <c r="AO26" s="408"/>
      <c r="AP26" s="408"/>
      <c r="AQ26" s="407">
        <f>SUM(AN23:AQ24)</f>
        <v>0</v>
      </c>
      <c r="AR26" s="406"/>
      <c r="AS26" s="408"/>
      <c r="AT26" s="408"/>
      <c r="AU26" s="408"/>
      <c r="AV26" s="407">
        <f>SUM(AR23:AV24)</f>
        <v>0</v>
      </c>
      <c r="AW26" s="406"/>
      <c r="AX26" s="408"/>
      <c r="AY26" s="408"/>
      <c r="AZ26" s="407">
        <f>SUM(AW23:AZ24)</f>
        <v>0</v>
      </c>
      <c r="BA26" s="406"/>
      <c r="BB26" s="408"/>
      <c r="BC26" s="407">
        <f>SUM(BA23:BC24)</f>
        <v>0</v>
      </c>
      <c r="BD26" s="406"/>
      <c r="BE26" s="408"/>
      <c r="BF26" s="407">
        <f>SUM(BD23:BF24)</f>
        <v>0</v>
      </c>
      <c r="BG26" s="406"/>
      <c r="BH26" s="408"/>
      <c r="BI26" s="407">
        <f>SUM(BG23:BI24)</f>
        <v>0</v>
      </c>
      <c r="BJ26" s="406"/>
      <c r="BK26" s="407">
        <f>SUM(BJ23:BK24)</f>
        <v>0</v>
      </c>
      <c r="BL26" s="405">
        <f>SUM(C26:BK26)</f>
        <v>0</v>
      </c>
    </row>
    <row r="27" spans="1:64" ht="11.25" customHeight="1">
      <c r="A27" s="461"/>
      <c r="B27" s="475" t="s">
        <v>536</v>
      </c>
      <c r="C27" s="476"/>
      <c r="D27" s="477"/>
      <c r="E27" s="477"/>
      <c r="F27" s="476"/>
      <c r="G27" s="477"/>
      <c r="H27" s="477"/>
      <c r="I27" s="476"/>
      <c r="J27" s="477"/>
      <c r="K27" s="478"/>
      <c r="L27" s="476"/>
      <c r="M27" s="477"/>
      <c r="N27" s="477"/>
      <c r="O27" s="478"/>
      <c r="P27" s="476"/>
      <c r="Q27" s="477"/>
      <c r="R27" s="477"/>
      <c r="S27" s="478"/>
      <c r="T27" s="476"/>
      <c r="U27" s="477"/>
      <c r="V27" s="477"/>
      <c r="W27" s="477"/>
      <c r="X27" s="478"/>
      <c r="Y27" s="476"/>
      <c r="Z27" s="477"/>
      <c r="AA27" s="477"/>
      <c r="AB27" s="477"/>
      <c r="AC27" s="478"/>
      <c r="AD27" s="476"/>
      <c r="AE27" s="477"/>
      <c r="AF27" s="477"/>
      <c r="AG27" s="477"/>
      <c r="AH27" s="478"/>
      <c r="AI27" s="476"/>
      <c r="AJ27" s="477"/>
      <c r="AK27" s="477"/>
      <c r="AL27" s="477"/>
      <c r="AM27" s="478"/>
      <c r="AN27" s="476"/>
      <c r="AO27" s="477"/>
      <c r="AP27" s="477"/>
      <c r="AQ27" s="478"/>
      <c r="AR27" s="476"/>
      <c r="AS27" s="477"/>
      <c r="AT27" s="477"/>
      <c r="AU27" s="477"/>
      <c r="AV27" s="478"/>
      <c r="AW27" s="476"/>
      <c r="AX27" s="477"/>
      <c r="AY27" s="477"/>
      <c r="AZ27" s="478"/>
      <c r="BA27" s="476"/>
      <c r="BB27" s="477"/>
      <c r="BC27" s="478"/>
      <c r="BD27" s="476"/>
      <c r="BE27" s="477"/>
      <c r="BF27" s="478"/>
      <c r="BG27" s="476"/>
      <c r="BH27" s="477"/>
      <c r="BI27" s="478"/>
      <c r="BJ27" s="476"/>
      <c r="BK27" s="478"/>
      <c r="BL27" s="479"/>
    </row>
    <row r="28" spans="1:64" ht="11.25" customHeight="1">
      <c r="A28" s="461"/>
      <c r="B28" s="475" t="s">
        <v>537</v>
      </c>
      <c r="C28" s="476"/>
      <c r="D28" s="477"/>
      <c r="E28" s="477"/>
      <c r="F28" s="476"/>
      <c r="G28" s="477"/>
      <c r="H28" s="477"/>
      <c r="I28" s="476"/>
      <c r="J28" s="477"/>
      <c r="K28" s="478"/>
      <c r="L28" s="476"/>
      <c r="M28" s="477"/>
      <c r="N28" s="477"/>
      <c r="O28" s="478"/>
      <c r="P28" s="476"/>
      <c r="Q28" s="477"/>
      <c r="R28" s="477"/>
      <c r="S28" s="478"/>
      <c r="T28" s="476"/>
      <c r="U28" s="477"/>
      <c r="V28" s="477"/>
      <c r="W28" s="477"/>
      <c r="X28" s="478"/>
      <c r="Y28" s="476"/>
      <c r="Z28" s="477"/>
      <c r="AA28" s="477"/>
      <c r="AB28" s="477"/>
      <c r="AC28" s="478"/>
      <c r="AD28" s="476"/>
      <c r="AE28" s="477"/>
      <c r="AF28" s="477"/>
      <c r="AG28" s="477"/>
      <c r="AH28" s="478"/>
      <c r="AI28" s="476"/>
      <c r="AJ28" s="477"/>
      <c r="AK28" s="477"/>
      <c r="AL28" s="477"/>
      <c r="AM28" s="478"/>
      <c r="AN28" s="476"/>
      <c r="AO28" s="477"/>
      <c r="AP28" s="477"/>
      <c r="AQ28" s="478"/>
      <c r="AR28" s="476"/>
      <c r="AS28" s="477"/>
      <c r="AT28" s="477"/>
      <c r="AU28" s="477"/>
      <c r="AV28" s="478"/>
      <c r="AW28" s="476"/>
      <c r="AX28" s="477"/>
      <c r="AY28" s="477"/>
      <c r="AZ28" s="478"/>
      <c r="BA28" s="476"/>
      <c r="BB28" s="477"/>
      <c r="BC28" s="478"/>
      <c r="BD28" s="476"/>
      <c r="BE28" s="477"/>
      <c r="BF28" s="478"/>
      <c r="BG28" s="476"/>
      <c r="BH28" s="477"/>
      <c r="BI28" s="478"/>
      <c r="BJ28" s="476"/>
      <c r="BK28" s="478"/>
      <c r="BL28" s="479"/>
    </row>
    <row r="29" spans="1:64" ht="11.25" customHeight="1">
      <c r="A29" s="480"/>
      <c r="B29" s="406" t="s">
        <v>538</v>
      </c>
      <c r="C29" s="406"/>
      <c r="D29" s="408"/>
      <c r="E29" s="408">
        <f>SUM(C27:E28)</f>
        <v>0</v>
      </c>
      <c r="F29" s="406"/>
      <c r="G29" s="408"/>
      <c r="H29" s="408">
        <f>SUM(F27:H27)</f>
        <v>0</v>
      </c>
      <c r="I29" s="406"/>
      <c r="J29" s="408"/>
      <c r="K29" s="407">
        <f>SUM(I27:K27)</f>
        <v>0</v>
      </c>
      <c r="L29" s="406"/>
      <c r="M29" s="408"/>
      <c r="N29" s="408"/>
      <c r="O29" s="407">
        <f>SUM(L27:O27)</f>
        <v>0</v>
      </c>
      <c r="P29" s="406"/>
      <c r="Q29" s="408"/>
      <c r="R29" s="408"/>
      <c r="S29" s="407">
        <f>SUM(P27:S27)</f>
        <v>0</v>
      </c>
      <c r="T29" s="406"/>
      <c r="U29" s="408"/>
      <c r="V29" s="408"/>
      <c r="W29" s="408"/>
      <c r="X29" s="407">
        <f>SUM(T27:X27)</f>
        <v>0</v>
      </c>
      <c r="Y29" s="406"/>
      <c r="Z29" s="408"/>
      <c r="AA29" s="408"/>
      <c r="AB29" s="408"/>
      <c r="AC29" s="407">
        <f>SUM(Y27:AC27)</f>
        <v>0</v>
      </c>
      <c r="AD29" s="406"/>
      <c r="AE29" s="408"/>
      <c r="AF29" s="408"/>
      <c r="AG29" s="408"/>
      <c r="AH29" s="407">
        <f>SUM(AD27:AH27)</f>
        <v>0</v>
      </c>
      <c r="AI29" s="406"/>
      <c r="AJ29" s="408"/>
      <c r="AK29" s="408"/>
      <c r="AL29" s="408"/>
      <c r="AM29" s="407">
        <f>SUM(AI27:AM27)</f>
        <v>0</v>
      </c>
      <c r="AN29" s="406"/>
      <c r="AO29" s="408"/>
      <c r="AP29" s="408"/>
      <c r="AQ29" s="407">
        <f>SUM(AN27:AQ27)</f>
        <v>0</v>
      </c>
      <c r="AR29" s="406"/>
      <c r="AS29" s="408"/>
      <c r="AT29" s="408"/>
      <c r="AU29" s="408"/>
      <c r="AV29" s="407">
        <f>SUM(AR27:AV27)</f>
        <v>0</v>
      </c>
      <c r="AW29" s="406"/>
      <c r="AX29" s="408"/>
      <c r="AY29" s="408"/>
      <c r="AZ29" s="407">
        <f>SUM(AW27:AZ27)</f>
        <v>0</v>
      </c>
      <c r="BA29" s="406"/>
      <c r="BB29" s="408"/>
      <c r="BC29" s="407">
        <f>SUM(BA27:BC27)</f>
        <v>0</v>
      </c>
      <c r="BD29" s="406"/>
      <c r="BE29" s="408"/>
      <c r="BF29" s="407">
        <f>SUM(BD27:BF27)</f>
        <v>0</v>
      </c>
      <c r="BG29" s="406"/>
      <c r="BH29" s="408"/>
      <c r="BI29" s="407">
        <f>SUM(BG27:BI27)</f>
        <v>0</v>
      </c>
      <c r="BJ29" s="406"/>
      <c r="BK29" s="407">
        <f>SUM(BJ27:BK27)</f>
        <v>0</v>
      </c>
      <c r="BL29" s="405">
        <f>SUM(C29:BK29)</f>
        <v>0</v>
      </c>
    </row>
    <row r="30" spans="1:64" ht="11.25" customHeight="1">
      <c r="A30" s="453"/>
      <c r="B30" s="453"/>
    </row>
    <row r="31" spans="1:64" ht="11.25" customHeight="1">
      <c r="A31" s="455" t="s">
        <v>540</v>
      </c>
      <c r="B31" s="481" t="s">
        <v>416</v>
      </c>
      <c r="C31" s="459"/>
      <c r="D31" s="482"/>
      <c r="E31" s="482"/>
      <c r="F31" s="485"/>
      <c r="G31" s="486"/>
      <c r="H31" s="482"/>
      <c r="I31" s="459"/>
      <c r="J31" s="482"/>
      <c r="K31" s="483"/>
      <c r="L31" s="459"/>
      <c r="M31" s="482"/>
      <c r="N31" s="482"/>
      <c r="O31" s="483"/>
      <c r="P31" s="459"/>
      <c r="Q31" s="482"/>
      <c r="R31" s="482"/>
      <c r="S31" s="483"/>
      <c r="T31" s="459"/>
      <c r="U31" s="482"/>
      <c r="V31" s="482"/>
      <c r="W31" s="482"/>
      <c r="X31" s="483"/>
      <c r="Y31" s="459"/>
      <c r="Z31" s="482"/>
      <c r="AA31" s="482"/>
      <c r="AB31" s="482"/>
      <c r="AC31" s="483"/>
      <c r="AD31" s="459"/>
      <c r="AE31" s="482"/>
      <c r="AF31" s="482"/>
      <c r="AG31" s="482"/>
      <c r="AH31" s="483"/>
      <c r="AI31" s="459"/>
      <c r="AJ31" s="482"/>
      <c r="AK31" s="482"/>
      <c r="AL31" s="482"/>
      <c r="AM31" s="483"/>
      <c r="AN31" s="459"/>
      <c r="AO31" s="482"/>
      <c r="AP31" s="482"/>
      <c r="AQ31" s="483"/>
      <c r="AR31" s="459"/>
      <c r="AS31" s="482"/>
      <c r="AT31" s="482"/>
      <c r="AU31" s="482"/>
      <c r="AV31" s="483"/>
      <c r="AW31" s="459"/>
      <c r="AX31" s="482"/>
      <c r="AY31" s="482"/>
      <c r="AZ31" s="483"/>
      <c r="BA31" s="459"/>
      <c r="BB31" s="482"/>
      <c r="BC31" s="483"/>
      <c r="BD31" s="459"/>
      <c r="BE31" s="482"/>
      <c r="BF31" s="483"/>
      <c r="BG31" s="459"/>
      <c r="BH31" s="482"/>
      <c r="BI31" s="483"/>
      <c r="BJ31" s="459"/>
      <c r="BK31" s="483"/>
      <c r="BL31" s="481"/>
    </row>
    <row r="32" spans="1:64" ht="11.25" customHeight="1">
      <c r="A32" s="461"/>
      <c r="B32" s="456" t="s">
        <v>417</v>
      </c>
      <c r="C32" s="457"/>
      <c r="D32" s="458"/>
      <c r="E32" s="458"/>
      <c r="F32" s="487"/>
      <c r="G32" s="488"/>
      <c r="H32" s="458"/>
      <c r="I32" s="457"/>
      <c r="J32" s="458"/>
      <c r="K32" s="460"/>
      <c r="L32" s="457"/>
      <c r="M32" s="458"/>
      <c r="N32" s="458"/>
      <c r="O32" s="460"/>
      <c r="P32" s="457"/>
      <c r="Q32" s="458"/>
      <c r="R32" s="458"/>
      <c r="S32" s="460"/>
      <c r="T32" s="457"/>
      <c r="U32" s="458"/>
      <c r="V32" s="458"/>
      <c r="W32" s="458"/>
      <c r="X32" s="460"/>
      <c r="Y32" s="457"/>
      <c r="Z32" s="458"/>
      <c r="AA32" s="458"/>
      <c r="AB32" s="458"/>
      <c r="AC32" s="460"/>
      <c r="AD32" s="457"/>
      <c r="AE32" s="458"/>
      <c r="AF32" s="458"/>
      <c r="AG32" s="458"/>
      <c r="AH32" s="460"/>
      <c r="AI32" s="457"/>
      <c r="AJ32" s="458"/>
      <c r="AK32" s="458"/>
      <c r="AL32" s="458"/>
      <c r="AM32" s="460"/>
      <c r="AN32" s="457"/>
      <c r="AO32" s="458"/>
      <c r="AP32" s="458"/>
      <c r="AQ32" s="460"/>
      <c r="AR32" s="457"/>
      <c r="AS32" s="458"/>
      <c r="AT32" s="458"/>
      <c r="AU32" s="458"/>
      <c r="AV32" s="460"/>
      <c r="AW32" s="457"/>
      <c r="AX32" s="458"/>
      <c r="AY32" s="458"/>
      <c r="AZ32" s="460"/>
      <c r="BA32" s="457"/>
      <c r="BB32" s="458"/>
      <c r="BC32" s="460"/>
      <c r="BD32" s="457"/>
      <c r="BE32" s="458"/>
      <c r="BF32" s="460"/>
      <c r="BG32" s="457"/>
      <c r="BH32" s="458"/>
      <c r="BI32" s="460"/>
      <c r="BJ32" s="457"/>
      <c r="BK32" s="460"/>
      <c r="BL32" s="456"/>
    </row>
    <row r="33" spans="1:64" ht="11.25" customHeight="1">
      <c r="A33" s="461"/>
      <c r="B33" s="456" t="s">
        <v>529</v>
      </c>
      <c r="C33" s="457"/>
      <c r="D33" s="458"/>
      <c r="E33" s="458"/>
      <c r="F33" s="489"/>
      <c r="G33" s="490"/>
      <c r="H33" s="458"/>
      <c r="I33" s="457"/>
      <c r="J33" s="458"/>
      <c r="K33" s="460"/>
      <c r="L33" s="457"/>
      <c r="M33" s="458"/>
      <c r="N33" s="458"/>
      <c r="O33" s="460"/>
      <c r="P33" s="457"/>
      <c r="Q33" s="458"/>
      <c r="R33" s="458"/>
      <c r="S33" s="460"/>
      <c r="T33" s="457"/>
      <c r="U33" s="458"/>
      <c r="V33" s="458"/>
      <c r="W33" s="458"/>
      <c r="X33" s="460"/>
      <c r="Y33" s="457"/>
      <c r="Z33" s="458"/>
      <c r="AA33" s="458"/>
      <c r="AB33" s="458"/>
      <c r="AC33" s="460"/>
      <c r="AD33" s="457"/>
      <c r="AE33" s="458"/>
      <c r="AF33" s="458"/>
      <c r="AG33" s="458"/>
      <c r="AH33" s="460"/>
      <c r="AI33" s="457"/>
      <c r="AJ33" s="458"/>
      <c r="AK33" s="458"/>
      <c r="AL33" s="458"/>
      <c r="AM33" s="460"/>
      <c r="AN33" s="457"/>
      <c r="AO33" s="458"/>
      <c r="AP33" s="458"/>
      <c r="AQ33" s="460"/>
      <c r="AR33" s="457"/>
      <c r="AS33" s="458"/>
      <c r="AT33" s="458"/>
      <c r="AU33" s="458"/>
      <c r="AV33" s="460"/>
      <c r="AW33" s="457"/>
      <c r="AX33" s="458"/>
      <c r="AY33" s="458"/>
      <c r="AZ33" s="460"/>
      <c r="BA33" s="457"/>
      <c r="BB33" s="458"/>
      <c r="BC33" s="460"/>
      <c r="BD33" s="457"/>
      <c r="BE33" s="458"/>
      <c r="BF33" s="460"/>
      <c r="BG33" s="457"/>
      <c r="BH33" s="458"/>
      <c r="BI33" s="460"/>
      <c r="BJ33" s="457"/>
      <c r="BK33" s="460"/>
      <c r="BL33" s="456"/>
    </row>
    <row r="34" spans="1:64" ht="11.25" customHeight="1">
      <c r="A34" s="461"/>
      <c r="B34" s="456" t="s">
        <v>530</v>
      </c>
      <c r="C34" s="457"/>
      <c r="D34" s="458"/>
      <c r="E34" s="458"/>
      <c r="F34" s="491"/>
      <c r="G34" s="492"/>
      <c r="H34" s="458"/>
      <c r="I34" s="457"/>
      <c r="J34" s="458"/>
      <c r="K34" s="460"/>
      <c r="L34" s="457"/>
      <c r="M34" s="458"/>
      <c r="N34" s="458"/>
      <c r="O34" s="460"/>
      <c r="P34" s="457"/>
      <c r="Q34" s="458"/>
      <c r="R34" s="458"/>
      <c r="S34" s="460"/>
      <c r="T34" s="457"/>
      <c r="U34" s="458"/>
      <c r="V34" s="458"/>
      <c r="W34" s="458"/>
      <c r="X34" s="460"/>
      <c r="Y34" s="457"/>
      <c r="Z34" s="458"/>
      <c r="AA34" s="458"/>
      <c r="AB34" s="458"/>
      <c r="AC34" s="460"/>
      <c r="AD34" s="457"/>
      <c r="AE34" s="458"/>
      <c r="AF34" s="458"/>
      <c r="AG34" s="458"/>
      <c r="AH34" s="460"/>
      <c r="AI34" s="457"/>
      <c r="AJ34" s="458"/>
      <c r="AK34" s="458"/>
      <c r="AL34" s="458"/>
      <c r="AM34" s="460"/>
      <c r="AN34" s="457"/>
      <c r="AO34" s="458"/>
      <c r="AP34" s="458"/>
      <c r="AQ34" s="460"/>
      <c r="AR34" s="457"/>
      <c r="AS34" s="458"/>
      <c r="AT34" s="458"/>
      <c r="AU34" s="458"/>
      <c r="AV34" s="460"/>
      <c r="AW34" s="457"/>
      <c r="AX34" s="458"/>
      <c r="AY34" s="458"/>
      <c r="AZ34" s="460"/>
      <c r="BA34" s="457"/>
      <c r="BB34" s="458"/>
      <c r="BC34" s="460"/>
      <c r="BD34" s="457"/>
      <c r="BE34" s="458"/>
      <c r="BF34" s="460"/>
      <c r="BG34" s="457"/>
      <c r="BH34" s="458"/>
      <c r="BI34" s="460"/>
      <c r="BJ34" s="457"/>
      <c r="BK34" s="460"/>
      <c r="BL34" s="456"/>
    </row>
    <row r="35" spans="1:64" ht="11.25" customHeight="1">
      <c r="A35" s="461"/>
      <c r="B35" s="406" t="s">
        <v>531</v>
      </c>
      <c r="C35" s="406"/>
      <c r="D35" s="408"/>
      <c r="E35" s="408">
        <f>SUM(C31:E34)</f>
        <v>0</v>
      </c>
      <c r="F35" s="493"/>
      <c r="G35" s="494"/>
      <c r="H35" s="495">
        <f>SUM(F31:H33)</f>
        <v>0</v>
      </c>
      <c r="I35" s="406"/>
      <c r="J35" s="408"/>
      <c r="K35" s="407">
        <f>SUM(I31:K33)</f>
        <v>0</v>
      </c>
      <c r="L35" s="406"/>
      <c r="M35" s="408"/>
      <c r="N35" s="408"/>
      <c r="O35" s="407">
        <f>SUM(L31:O33)</f>
        <v>0</v>
      </c>
      <c r="P35" s="406"/>
      <c r="Q35" s="408"/>
      <c r="R35" s="408"/>
      <c r="S35" s="407">
        <f>SUM(P31:S33)</f>
        <v>0</v>
      </c>
      <c r="T35" s="406"/>
      <c r="U35" s="408"/>
      <c r="V35" s="408"/>
      <c r="W35" s="408"/>
      <c r="X35" s="407">
        <f>SUM(T31:X33)</f>
        <v>0</v>
      </c>
      <c r="Y35" s="406"/>
      <c r="Z35" s="408"/>
      <c r="AA35" s="408"/>
      <c r="AB35" s="408"/>
      <c r="AC35" s="407">
        <f>SUM(Y31:AC33)</f>
        <v>0</v>
      </c>
      <c r="AD35" s="406"/>
      <c r="AE35" s="408"/>
      <c r="AF35" s="408"/>
      <c r="AG35" s="408"/>
      <c r="AH35" s="407">
        <f>SUM(AD31:AH33)</f>
        <v>0</v>
      </c>
      <c r="AI35" s="406"/>
      <c r="AJ35" s="408"/>
      <c r="AK35" s="408"/>
      <c r="AL35" s="408"/>
      <c r="AM35" s="407">
        <f>SUM(AI31:AM33)</f>
        <v>0</v>
      </c>
      <c r="AN35" s="406"/>
      <c r="AO35" s="408"/>
      <c r="AP35" s="408"/>
      <c r="AQ35" s="407">
        <f>SUM(AN31:AQ33)</f>
        <v>0</v>
      </c>
      <c r="AR35" s="406"/>
      <c r="AS35" s="408"/>
      <c r="AT35" s="408"/>
      <c r="AU35" s="408"/>
      <c r="AV35" s="407">
        <f>SUM(AR31:AV33)</f>
        <v>0</v>
      </c>
      <c r="AW35" s="406"/>
      <c r="AX35" s="408"/>
      <c r="AY35" s="408"/>
      <c r="AZ35" s="407">
        <f>SUM(AW31:AZ33)</f>
        <v>0</v>
      </c>
      <c r="BA35" s="406"/>
      <c r="BB35" s="408"/>
      <c r="BC35" s="407">
        <f>SUM(BA31:BC33)</f>
        <v>0</v>
      </c>
      <c r="BD35" s="406"/>
      <c r="BE35" s="408"/>
      <c r="BF35" s="407">
        <f>SUM(BD31:BF33)</f>
        <v>0</v>
      </c>
      <c r="BG35" s="406"/>
      <c r="BH35" s="408"/>
      <c r="BI35" s="407">
        <f>SUM(BG31:BI33)</f>
        <v>0</v>
      </c>
      <c r="BJ35" s="406"/>
      <c r="BK35" s="407">
        <f>SUM(BJ31:BK33)</f>
        <v>0</v>
      </c>
      <c r="BL35" s="405">
        <f t="shared" ref="BL35:BL37" si="2">SUM(C35:BK35)</f>
        <v>0</v>
      </c>
    </row>
    <row r="36" spans="1:64" ht="11.25" customHeight="1">
      <c r="A36" s="461"/>
      <c r="B36" s="462" t="s">
        <v>532</v>
      </c>
      <c r="C36" s="463"/>
      <c r="D36" s="464"/>
      <c r="E36" s="464"/>
      <c r="F36" s="496"/>
      <c r="G36" s="497"/>
      <c r="H36" s="464"/>
      <c r="I36" s="463"/>
      <c r="J36" s="464"/>
      <c r="K36" s="465"/>
      <c r="L36" s="463"/>
      <c r="M36" s="464"/>
      <c r="N36" s="464"/>
      <c r="O36" s="465"/>
      <c r="P36" s="463"/>
      <c r="Q36" s="464"/>
      <c r="R36" s="464"/>
      <c r="S36" s="465"/>
      <c r="T36" s="463"/>
      <c r="U36" s="464"/>
      <c r="V36" s="464"/>
      <c r="W36" s="464"/>
      <c r="X36" s="465"/>
      <c r="Y36" s="463"/>
      <c r="Z36" s="464"/>
      <c r="AA36" s="464"/>
      <c r="AB36" s="464"/>
      <c r="AC36" s="465"/>
      <c r="AD36" s="463"/>
      <c r="AE36" s="464"/>
      <c r="AF36" s="464"/>
      <c r="AG36" s="464"/>
      <c r="AH36" s="465"/>
      <c r="AI36" s="463"/>
      <c r="AJ36" s="464"/>
      <c r="AK36" s="464"/>
      <c r="AL36" s="464"/>
      <c r="AM36" s="465"/>
      <c r="AN36" s="463"/>
      <c r="AO36" s="464"/>
      <c r="AP36" s="464"/>
      <c r="AQ36" s="465"/>
      <c r="AR36" s="463"/>
      <c r="AS36" s="464"/>
      <c r="AT36" s="464"/>
      <c r="AU36" s="464"/>
      <c r="AV36" s="465"/>
      <c r="AW36" s="463"/>
      <c r="AX36" s="464"/>
      <c r="AY36" s="464"/>
      <c r="AZ36" s="465"/>
      <c r="BA36" s="463"/>
      <c r="BB36" s="464"/>
      <c r="BC36" s="465"/>
      <c r="BD36" s="463"/>
      <c r="BE36" s="464"/>
      <c r="BF36" s="465"/>
      <c r="BG36" s="463"/>
      <c r="BH36" s="464"/>
      <c r="BI36" s="465"/>
      <c r="BJ36" s="463"/>
      <c r="BK36" s="465"/>
      <c r="BL36" s="462">
        <f t="shared" si="2"/>
        <v>0</v>
      </c>
    </row>
    <row r="37" spans="1:64" ht="11.25" customHeight="1">
      <c r="A37" s="461"/>
      <c r="B37" s="466" t="s">
        <v>533</v>
      </c>
      <c r="C37" s="467"/>
      <c r="D37" s="468"/>
      <c r="E37" s="468"/>
      <c r="F37" s="498"/>
      <c r="G37" s="499"/>
      <c r="H37" s="468"/>
      <c r="I37" s="467"/>
      <c r="J37" s="468"/>
      <c r="K37" s="469"/>
      <c r="L37" s="467"/>
      <c r="M37" s="468"/>
      <c r="N37" s="468"/>
      <c r="O37" s="469"/>
      <c r="P37" s="467"/>
      <c r="Q37" s="468"/>
      <c r="R37" s="468"/>
      <c r="S37" s="469"/>
      <c r="T37" s="467"/>
      <c r="U37" s="468"/>
      <c r="V37" s="468"/>
      <c r="W37" s="468"/>
      <c r="X37" s="469"/>
      <c r="Y37" s="467"/>
      <c r="Z37" s="468"/>
      <c r="AA37" s="468"/>
      <c r="AB37" s="468"/>
      <c r="AC37" s="469"/>
      <c r="AD37" s="467"/>
      <c r="AE37" s="468"/>
      <c r="AF37" s="468"/>
      <c r="AG37" s="468"/>
      <c r="AH37" s="469"/>
      <c r="AI37" s="467"/>
      <c r="AJ37" s="468"/>
      <c r="AK37" s="468"/>
      <c r="AL37" s="468"/>
      <c r="AM37" s="469"/>
      <c r="AN37" s="467"/>
      <c r="AO37" s="468"/>
      <c r="AP37" s="468"/>
      <c r="AQ37" s="469"/>
      <c r="AR37" s="467"/>
      <c r="AS37" s="468"/>
      <c r="AT37" s="468"/>
      <c r="AU37" s="468"/>
      <c r="AV37" s="469"/>
      <c r="AW37" s="467"/>
      <c r="AX37" s="468"/>
      <c r="AY37" s="468"/>
      <c r="AZ37" s="469"/>
      <c r="BA37" s="467"/>
      <c r="BB37" s="468"/>
      <c r="BC37" s="469"/>
      <c r="BD37" s="467"/>
      <c r="BE37" s="468"/>
      <c r="BF37" s="469"/>
      <c r="BG37" s="467"/>
      <c r="BH37" s="468"/>
      <c r="BI37" s="469"/>
      <c r="BJ37" s="467"/>
      <c r="BK37" s="469"/>
      <c r="BL37" s="466">
        <f t="shared" si="2"/>
        <v>0</v>
      </c>
    </row>
    <row r="38" spans="1:64" ht="11.25" customHeight="1">
      <c r="A38" s="461"/>
      <c r="B38" s="463" t="s">
        <v>534</v>
      </c>
      <c r="C38" s="470"/>
      <c r="D38" s="471"/>
      <c r="E38" s="471"/>
      <c r="F38" s="500"/>
      <c r="G38" s="501"/>
      <c r="H38" s="471"/>
      <c r="I38" s="470"/>
      <c r="J38" s="471"/>
      <c r="K38" s="473"/>
      <c r="L38" s="470"/>
      <c r="M38" s="471"/>
      <c r="N38" s="471"/>
      <c r="O38" s="473"/>
      <c r="P38" s="470"/>
      <c r="Q38" s="471"/>
      <c r="R38" s="471"/>
      <c r="S38" s="473"/>
      <c r="T38" s="470"/>
      <c r="U38" s="471"/>
      <c r="V38" s="471"/>
      <c r="W38" s="471"/>
      <c r="X38" s="473"/>
      <c r="Y38" s="470"/>
      <c r="Z38" s="471"/>
      <c r="AA38" s="471"/>
      <c r="AB38" s="471"/>
      <c r="AC38" s="473"/>
      <c r="AD38" s="470"/>
      <c r="AE38" s="471"/>
      <c r="AF38" s="471"/>
      <c r="AG38" s="471"/>
      <c r="AH38" s="473"/>
      <c r="AI38" s="470"/>
      <c r="AJ38" s="471"/>
      <c r="AK38" s="471"/>
      <c r="AL38" s="471"/>
      <c r="AM38" s="473"/>
      <c r="AN38" s="470"/>
      <c r="AO38" s="471"/>
      <c r="AP38" s="471"/>
      <c r="AQ38" s="473"/>
      <c r="AR38" s="470"/>
      <c r="AS38" s="471"/>
      <c r="AT38" s="471"/>
      <c r="AU38" s="471"/>
      <c r="AV38" s="473"/>
      <c r="AW38" s="470"/>
      <c r="AX38" s="471"/>
      <c r="AY38" s="471"/>
      <c r="AZ38" s="473"/>
      <c r="BA38" s="470"/>
      <c r="BB38" s="471"/>
      <c r="BC38" s="473"/>
      <c r="BD38" s="470"/>
      <c r="BE38" s="471"/>
      <c r="BF38" s="473"/>
      <c r="BG38" s="470"/>
      <c r="BH38" s="471"/>
      <c r="BI38" s="473"/>
      <c r="BJ38" s="470"/>
      <c r="BK38" s="473"/>
      <c r="BL38" s="474"/>
    </row>
    <row r="39" spans="1:64" ht="11.25" customHeight="1">
      <c r="A39" s="461"/>
      <c r="B39" s="406" t="s">
        <v>535</v>
      </c>
      <c r="C39" s="406"/>
      <c r="D39" s="408"/>
      <c r="E39" s="408">
        <f>SUM(C36:E38)</f>
        <v>0</v>
      </c>
      <c r="F39" s="493"/>
      <c r="G39" s="494"/>
      <c r="H39" s="495">
        <f>SUM(F36:H37)</f>
        <v>0</v>
      </c>
      <c r="I39" s="406"/>
      <c r="J39" s="408"/>
      <c r="K39" s="407">
        <f>SUM(I36:K37)</f>
        <v>0</v>
      </c>
      <c r="L39" s="406"/>
      <c r="M39" s="408"/>
      <c r="N39" s="408"/>
      <c r="O39" s="407">
        <f>SUM(L36:O37)</f>
        <v>0</v>
      </c>
      <c r="P39" s="406"/>
      <c r="Q39" s="408"/>
      <c r="R39" s="408"/>
      <c r="S39" s="407">
        <f>SUM(P36:S37)</f>
        <v>0</v>
      </c>
      <c r="T39" s="406"/>
      <c r="U39" s="408"/>
      <c r="V39" s="408"/>
      <c r="W39" s="408"/>
      <c r="X39" s="407">
        <f>SUM(T36:X37)</f>
        <v>0</v>
      </c>
      <c r="Y39" s="406"/>
      <c r="Z39" s="408"/>
      <c r="AA39" s="408"/>
      <c r="AB39" s="408"/>
      <c r="AC39" s="407">
        <f>SUM(Y36:AC37)</f>
        <v>0</v>
      </c>
      <c r="AD39" s="406"/>
      <c r="AE39" s="408"/>
      <c r="AF39" s="408"/>
      <c r="AG39" s="408"/>
      <c r="AH39" s="407">
        <f>SUM(AD36:AH37)</f>
        <v>0</v>
      </c>
      <c r="AI39" s="406"/>
      <c r="AJ39" s="408"/>
      <c r="AK39" s="408"/>
      <c r="AL39" s="408"/>
      <c r="AM39" s="407">
        <f>SUM(AI36:AM37)</f>
        <v>0</v>
      </c>
      <c r="AN39" s="406"/>
      <c r="AO39" s="408"/>
      <c r="AP39" s="408"/>
      <c r="AQ39" s="407">
        <f>SUM(AN36:AQ37)</f>
        <v>0</v>
      </c>
      <c r="AR39" s="406"/>
      <c r="AS39" s="408"/>
      <c r="AT39" s="408"/>
      <c r="AU39" s="408"/>
      <c r="AV39" s="407">
        <f>SUM(AR36:AV37)</f>
        <v>0</v>
      </c>
      <c r="AW39" s="406"/>
      <c r="AX39" s="408"/>
      <c r="AY39" s="408"/>
      <c r="AZ39" s="407">
        <f>SUM(AW36:AZ37)</f>
        <v>0</v>
      </c>
      <c r="BA39" s="406"/>
      <c r="BB39" s="408"/>
      <c r="BC39" s="407">
        <f>SUM(BA36:BC37)</f>
        <v>0</v>
      </c>
      <c r="BD39" s="406"/>
      <c r="BE39" s="408"/>
      <c r="BF39" s="407">
        <f>SUM(BD36:BF37)</f>
        <v>0</v>
      </c>
      <c r="BG39" s="406"/>
      <c r="BH39" s="408"/>
      <c r="BI39" s="407">
        <f>SUM(BG36:BI37)</f>
        <v>0</v>
      </c>
      <c r="BJ39" s="406"/>
      <c r="BK39" s="407">
        <f>SUM(BJ36:BK37)</f>
        <v>0</v>
      </c>
      <c r="BL39" s="405">
        <f>SUM(C39:BK39)</f>
        <v>0</v>
      </c>
    </row>
    <row r="40" spans="1:64" ht="11.25" customHeight="1">
      <c r="A40" s="461"/>
      <c r="B40" s="475" t="s">
        <v>536</v>
      </c>
      <c r="C40" s="476"/>
      <c r="D40" s="477"/>
      <c r="E40" s="477"/>
      <c r="F40" s="502"/>
      <c r="G40" s="503"/>
      <c r="H40" s="477"/>
      <c r="I40" s="476"/>
      <c r="J40" s="477"/>
      <c r="K40" s="478"/>
      <c r="L40" s="476"/>
      <c r="M40" s="477"/>
      <c r="N40" s="477"/>
      <c r="O40" s="478"/>
      <c r="P40" s="476"/>
      <c r="Q40" s="477"/>
      <c r="R40" s="477"/>
      <c r="S40" s="478"/>
      <c r="T40" s="476"/>
      <c r="U40" s="477"/>
      <c r="V40" s="477"/>
      <c r="W40" s="477"/>
      <c r="X40" s="478"/>
      <c r="Y40" s="476"/>
      <c r="Z40" s="477"/>
      <c r="AA40" s="477"/>
      <c r="AB40" s="477"/>
      <c r="AC40" s="478"/>
      <c r="AD40" s="476"/>
      <c r="AE40" s="477"/>
      <c r="AF40" s="477"/>
      <c r="AG40" s="477"/>
      <c r="AH40" s="478"/>
      <c r="AI40" s="476"/>
      <c r="AJ40" s="477"/>
      <c r="AK40" s="477"/>
      <c r="AL40" s="477"/>
      <c r="AM40" s="478"/>
      <c r="AN40" s="476"/>
      <c r="AO40" s="477"/>
      <c r="AP40" s="477"/>
      <c r="AQ40" s="478"/>
      <c r="AR40" s="476"/>
      <c r="AS40" s="477"/>
      <c r="AT40" s="477"/>
      <c r="AU40" s="477"/>
      <c r="AV40" s="478"/>
      <c r="AW40" s="476"/>
      <c r="AX40" s="477"/>
      <c r="AY40" s="477"/>
      <c r="AZ40" s="478"/>
      <c r="BA40" s="476"/>
      <c r="BB40" s="477"/>
      <c r="BC40" s="478"/>
      <c r="BD40" s="476"/>
      <c r="BE40" s="477"/>
      <c r="BF40" s="478"/>
      <c r="BG40" s="476"/>
      <c r="BH40" s="477"/>
      <c r="BI40" s="478"/>
      <c r="BJ40" s="476"/>
      <c r="BK40" s="478"/>
      <c r="BL40" s="479"/>
    </row>
    <row r="41" spans="1:64" ht="11.25" customHeight="1">
      <c r="A41" s="461"/>
      <c r="B41" s="475" t="s">
        <v>537</v>
      </c>
      <c r="C41" s="476"/>
      <c r="D41" s="477"/>
      <c r="E41" s="477"/>
      <c r="F41" s="504"/>
      <c r="G41" s="505"/>
      <c r="H41" s="477"/>
      <c r="I41" s="476"/>
      <c r="J41" s="477"/>
      <c r="K41" s="478"/>
      <c r="L41" s="476"/>
      <c r="M41" s="477"/>
      <c r="N41" s="477"/>
      <c r="O41" s="478"/>
      <c r="P41" s="476"/>
      <c r="Q41" s="477"/>
      <c r="R41" s="477"/>
      <c r="S41" s="478"/>
      <c r="T41" s="476"/>
      <c r="U41" s="477"/>
      <c r="V41" s="477"/>
      <c r="W41" s="477"/>
      <c r="X41" s="478"/>
      <c r="Y41" s="476"/>
      <c r="Z41" s="477"/>
      <c r="AA41" s="477"/>
      <c r="AB41" s="477"/>
      <c r="AC41" s="478"/>
      <c r="AD41" s="476"/>
      <c r="AE41" s="477"/>
      <c r="AF41" s="477"/>
      <c r="AG41" s="477"/>
      <c r="AH41" s="478"/>
      <c r="AI41" s="476"/>
      <c r="AJ41" s="477"/>
      <c r="AK41" s="477"/>
      <c r="AL41" s="477"/>
      <c r="AM41" s="478"/>
      <c r="AN41" s="476"/>
      <c r="AO41" s="477"/>
      <c r="AP41" s="477"/>
      <c r="AQ41" s="478"/>
      <c r="AR41" s="476"/>
      <c r="AS41" s="477"/>
      <c r="AT41" s="477"/>
      <c r="AU41" s="477"/>
      <c r="AV41" s="478"/>
      <c r="AW41" s="476"/>
      <c r="AX41" s="477"/>
      <c r="AY41" s="477"/>
      <c r="AZ41" s="478"/>
      <c r="BA41" s="476"/>
      <c r="BB41" s="477"/>
      <c r="BC41" s="478"/>
      <c r="BD41" s="476"/>
      <c r="BE41" s="477"/>
      <c r="BF41" s="478"/>
      <c r="BG41" s="476"/>
      <c r="BH41" s="477"/>
      <c r="BI41" s="478"/>
      <c r="BJ41" s="476"/>
      <c r="BK41" s="478"/>
      <c r="BL41" s="479"/>
    </row>
    <row r="42" spans="1:64" ht="11.25" customHeight="1">
      <c r="A42" s="480"/>
      <c r="B42" s="406" t="s">
        <v>538</v>
      </c>
      <c r="C42" s="406"/>
      <c r="D42" s="408"/>
      <c r="E42" s="506">
        <f>SUM(C40:E41)</f>
        <v>0</v>
      </c>
      <c r="F42" s="507"/>
      <c r="G42" s="507"/>
      <c r="H42" s="508">
        <f>SUM(F40:H40)</f>
        <v>0</v>
      </c>
      <c r="I42" s="507"/>
      <c r="J42" s="507"/>
      <c r="K42" s="508">
        <f>SUM(I40:K40)</f>
        <v>0</v>
      </c>
      <c r="L42" s="507"/>
      <c r="M42" s="507"/>
      <c r="N42" s="507"/>
      <c r="O42" s="508">
        <f>SUM(L40:O40)</f>
        <v>0</v>
      </c>
      <c r="P42" s="507"/>
      <c r="Q42" s="507"/>
      <c r="R42" s="507"/>
      <c r="S42" s="508">
        <f>SUM(P40:S40)</f>
        <v>0</v>
      </c>
      <c r="T42" s="507"/>
      <c r="U42" s="507"/>
      <c r="V42" s="507"/>
      <c r="W42" s="507"/>
      <c r="X42" s="508">
        <f>SUM(T40:X40)</f>
        <v>0</v>
      </c>
      <c r="Y42" s="507"/>
      <c r="Z42" s="507"/>
      <c r="AA42" s="507"/>
      <c r="AB42" s="507"/>
      <c r="AC42" s="508">
        <f>SUM(Y40:AC40)</f>
        <v>0</v>
      </c>
      <c r="AD42" s="507"/>
      <c r="AE42" s="507"/>
      <c r="AF42" s="507"/>
      <c r="AG42" s="507"/>
      <c r="AH42" s="508">
        <f>SUM(AD40:AH40)</f>
        <v>0</v>
      </c>
      <c r="AI42" s="507"/>
      <c r="AJ42" s="507"/>
      <c r="AK42" s="507"/>
      <c r="AL42" s="507"/>
      <c r="AM42" s="508">
        <f>SUM(AI40:AM40)</f>
        <v>0</v>
      </c>
      <c r="AN42" s="507"/>
      <c r="AO42" s="507"/>
      <c r="AP42" s="507"/>
      <c r="AQ42" s="508">
        <f>SUM(AN40:AQ40)</f>
        <v>0</v>
      </c>
      <c r="AR42" s="507"/>
      <c r="AS42" s="507"/>
      <c r="AT42" s="507"/>
      <c r="AU42" s="507"/>
      <c r="AV42" s="508">
        <f>SUM(AR40:AV40)</f>
        <v>0</v>
      </c>
      <c r="AW42" s="507"/>
      <c r="AX42" s="507"/>
      <c r="AY42" s="507"/>
      <c r="AZ42" s="508">
        <f>SUM(AW40:AZ40)</f>
        <v>0</v>
      </c>
      <c r="BA42" s="507"/>
      <c r="BB42" s="507"/>
      <c r="BC42" s="508">
        <f>SUM(BA40:BC40)</f>
        <v>0</v>
      </c>
      <c r="BD42" s="507"/>
      <c r="BE42" s="507"/>
      <c r="BF42" s="508">
        <f>SUM(BD40:BF40)</f>
        <v>0</v>
      </c>
      <c r="BG42" s="507"/>
      <c r="BH42" s="507"/>
      <c r="BI42" s="508">
        <f>SUM(BG40:BI40)</f>
        <v>0</v>
      </c>
      <c r="BJ42" s="507"/>
      <c r="BK42" s="508">
        <f>SUM(BJ40:BK40)</f>
        <v>0</v>
      </c>
      <c r="BL42" s="508">
        <f>SUM(C42:BK42)</f>
        <v>0</v>
      </c>
    </row>
    <row r="43" spans="1:64" ht="11.25" customHeight="1">
      <c r="A43" s="453"/>
      <c r="B43" s="453"/>
    </row>
    <row r="44" spans="1:64" ht="11.25" hidden="1" customHeight="1">
      <c r="A44" s="509" t="s">
        <v>541</v>
      </c>
      <c r="B44" s="481" t="s">
        <v>416</v>
      </c>
      <c r="C44" s="459"/>
      <c r="D44" s="482"/>
      <c r="E44" s="482"/>
      <c r="F44" s="459"/>
      <c r="G44" s="482"/>
      <c r="H44" s="482"/>
      <c r="I44" s="459"/>
      <c r="J44" s="482"/>
      <c r="K44" s="483"/>
      <c r="L44" s="459"/>
      <c r="M44" s="482"/>
      <c r="N44" s="482"/>
      <c r="O44" s="483"/>
      <c r="P44" s="459"/>
      <c r="Q44" s="482"/>
      <c r="R44" s="482"/>
      <c r="S44" s="483"/>
      <c r="T44" s="459"/>
      <c r="U44" s="482"/>
      <c r="V44" s="482"/>
      <c r="W44" s="482"/>
      <c r="X44" s="483"/>
      <c r="Y44" s="459"/>
      <c r="Z44" s="482"/>
      <c r="AA44" s="482"/>
      <c r="AB44" s="482"/>
      <c r="AC44" s="483"/>
      <c r="AD44" s="459"/>
      <c r="AE44" s="482"/>
      <c r="AF44" s="482"/>
      <c r="AG44" s="482"/>
      <c r="AH44" s="483"/>
      <c r="AI44" s="459"/>
      <c r="AJ44" s="482"/>
      <c r="AK44" s="482"/>
      <c r="AL44" s="482"/>
      <c r="AM44" s="483"/>
      <c r="AN44" s="459"/>
      <c r="AO44" s="482"/>
      <c r="AP44" s="482"/>
      <c r="AQ44" s="483"/>
      <c r="AR44" s="459"/>
      <c r="AS44" s="482"/>
      <c r="AT44" s="482"/>
      <c r="AU44" s="482"/>
      <c r="AV44" s="483"/>
      <c r="AW44" s="459"/>
      <c r="AX44" s="482"/>
      <c r="AY44" s="482"/>
      <c r="AZ44" s="483"/>
      <c r="BA44" s="459"/>
      <c r="BB44" s="482"/>
      <c r="BC44" s="483"/>
      <c r="BD44" s="459"/>
      <c r="BE44" s="482"/>
      <c r="BF44" s="483"/>
      <c r="BG44" s="459"/>
      <c r="BH44" s="482"/>
      <c r="BI44" s="483"/>
      <c r="BJ44" s="459"/>
      <c r="BK44" s="483"/>
      <c r="BL44" s="481"/>
    </row>
    <row r="45" spans="1:64" ht="11.25" hidden="1" customHeight="1">
      <c r="A45" s="510"/>
      <c r="B45" s="456" t="s">
        <v>417</v>
      </c>
      <c r="C45" s="457"/>
      <c r="D45" s="458"/>
      <c r="E45" s="458"/>
      <c r="F45" s="457"/>
      <c r="G45" s="458"/>
      <c r="H45" s="458"/>
      <c r="I45" s="457"/>
      <c r="J45" s="458"/>
      <c r="K45" s="460"/>
      <c r="L45" s="457"/>
      <c r="M45" s="458"/>
      <c r="N45" s="458"/>
      <c r="O45" s="460"/>
      <c r="P45" s="457"/>
      <c r="Q45" s="458"/>
      <c r="R45" s="458"/>
      <c r="S45" s="460"/>
      <c r="T45" s="457"/>
      <c r="U45" s="458"/>
      <c r="V45" s="458"/>
      <c r="W45" s="458"/>
      <c r="X45" s="460"/>
      <c r="Y45" s="457"/>
      <c r="Z45" s="458"/>
      <c r="AA45" s="458"/>
      <c r="AB45" s="458"/>
      <c r="AC45" s="460"/>
      <c r="AD45" s="457"/>
      <c r="AE45" s="458"/>
      <c r="AF45" s="458"/>
      <c r="AG45" s="458"/>
      <c r="AH45" s="460"/>
      <c r="AI45" s="457"/>
      <c r="AJ45" s="458"/>
      <c r="AK45" s="458"/>
      <c r="AL45" s="458"/>
      <c r="AM45" s="460"/>
      <c r="AN45" s="457"/>
      <c r="AO45" s="458"/>
      <c r="AP45" s="458"/>
      <c r="AQ45" s="460"/>
      <c r="AR45" s="457"/>
      <c r="AS45" s="458"/>
      <c r="AT45" s="458"/>
      <c r="AU45" s="458"/>
      <c r="AV45" s="460"/>
      <c r="AW45" s="457"/>
      <c r="AX45" s="458"/>
      <c r="AY45" s="458"/>
      <c r="AZ45" s="460"/>
      <c r="BA45" s="457"/>
      <c r="BB45" s="458"/>
      <c r="BC45" s="460"/>
      <c r="BD45" s="457"/>
      <c r="BE45" s="458"/>
      <c r="BF45" s="460"/>
      <c r="BG45" s="457"/>
      <c r="BH45" s="458"/>
      <c r="BI45" s="460"/>
      <c r="BJ45" s="457"/>
      <c r="BK45" s="460"/>
      <c r="BL45" s="456"/>
    </row>
    <row r="46" spans="1:64" ht="11.25" hidden="1" customHeight="1">
      <c r="A46" s="510" t="s">
        <v>542</v>
      </c>
      <c r="B46" s="456" t="s">
        <v>529</v>
      </c>
      <c r="C46" s="457"/>
      <c r="D46" s="458"/>
      <c r="E46" s="458"/>
      <c r="F46" s="457"/>
      <c r="G46" s="458"/>
      <c r="H46" s="458"/>
      <c r="I46" s="457"/>
      <c r="J46" s="458"/>
      <c r="K46" s="460"/>
      <c r="L46" s="457"/>
      <c r="M46" s="458"/>
      <c r="N46" s="458"/>
      <c r="O46" s="460"/>
      <c r="P46" s="457"/>
      <c r="Q46" s="458"/>
      <c r="R46" s="458"/>
      <c r="S46" s="460"/>
      <c r="T46" s="457"/>
      <c r="U46" s="458"/>
      <c r="V46" s="458"/>
      <c r="W46" s="458"/>
      <c r="X46" s="460"/>
      <c r="Y46" s="457"/>
      <c r="Z46" s="458"/>
      <c r="AA46" s="458"/>
      <c r="AB46" s="458"/>
      <c r="AC46" s="460"/>
      <c r="AD46" s="457"/>
      <c r="AE46" s="458"/>
      <c r="AF46" s="458"/>
      <c r="AG46" s="458"/>
      <c r="AH46" s="460"/>
      <c r="AI46" s="457"/>
      <c r="AJ46" s="458"/>
      <c r="AK46" s="458"/>
      <c r="AL46" s="458"/>
      <c r="AM46" s="460"/>
      <c r="AN46" s="457"/>
      <c r="AO46" s="458"/>
      <c r="AP46" s="458"/>
      <c r="AQ46" s="460"/>
      <c r="AR46" s="457"/>
      <c r="AS46" s="458"/>
      <c r="AT46" s="458"/>
      <c r="AU46" s="458"/>
      <c r="AV46" s="460"/>
      <c r="AW46" s="457"/>
      <c r="AX46" s="458"/>
      <c r="AY46" s="458"/>
      <c r="AZ46" s="460"/>
      <c r="BA46" s="457"/>
      <c r="BB46" s="458"/>
      <c r="BC46" s="460"/>
      <c r="BD46" s="457"/>
      <c r="BE46" s="458"/>
      <c r="BF46" s="460"/>
      <c r="BG46" s="457"/>
      <c r="BH46" s="458"/>
      <c r="BI46" s="460"/>
      <c r="BJ46" s="457"/>
      <c r="BK46" s="460"/>
      <c r="BL46" s="456"/>
    </row>
    <row r="47" spans="1:64" ht="11.25" hidden="1" customHeight="1">
      <c r="A47" s="510"/>
      <c r="B47" s="456" t="s">
        <v>530</v>
      </c>
      <c r="C47" s="457"/>
      <c r="D47" s="458"/>
      <c r="E47" s="458"/>
      <c r="F47" s="457"/>
      <c r="G47" s="458"/>
      <c r="H47" s="458"/>
      <c r="I47" s="457"/>
      <c r="J47" s="458"/>
      <c r="K47" s="460"/>
      <c r="L47" s="457"/>
      <c r="M47" s="458"/>
      <c r="N47" s="458"/>
      <c r="O47" s="460"/>
      <c r="P47" s="457"/>
      <c r="Q47" s="458"/>
      <c r="R47" s="458"/>
      <c r="S47" s="460"/>
      <c r="T47" s="457"/>
      <c r="U47" s="458"/>
      <c r="V47" s="458"/>
      <c r="W47" s="458"/>
      <c r="X47" s="460"/>
      <c r="Y47" s="457"/>
      <c r="Z47" s="458"/>
      <c r="AA47" s="458"/>
      <c r="AB47" s="458"/>
      <c r="AC47" s="460"/>
      <c r="AD47" s="457"/>
      <c r="AE47" s="458"/>
      <c r="AF47" s="458"/>
      <c r="AG47" s="458"/>
      <c r="AH47" s="460"/>
      <c r="AI47" s="457"/>
      <c r="AJ47" s="458"/>
      <c r="AK47" s="458"/>
      <c r="AL47" s="458"/>
      <c r="AM47" s="460"/>
      <c r="AN47" s="457"/>
      <c r="AO47" s="458"/>
      <c r="AP47" s="458"/>
      <c r="AQ47" s="460"/>
      <c r="AR47" s="457"/>
      <c r="AS47" s="458"/>
      <c r="AT47" s="458"/>
      <c r="AU47" s="458"/>
      <c r="AV47" s="460"/>
      <c r="AW47" s="457"/>
      <c r="AX47" s="458"/>
      <c r="AY47" s="458"/>
      <c r="AZ47" s="460"/>
      <c r="BA47" s="457"/>
      <c r="BB47" s="458"/>
      <c r="BC47" s="460"/>
      <c r="BD47" s="457"/>
      <c r="BE47" s="458"/>
      <c r="BF47" s="460"/>
      <c r="BG47" s="457"/>
      <c r="BH47" s="458"/>
      <c r="BI47" s="460"/>
      <c r="BJ47" s="457"/>
      <c r="BK47" s="460"/>
      <c r="BL47" s="456"/>
    </row>
    <row r="48" spans="1:64" ht="11.25" hidden="1" customHeight="1">
      <c r="A48" s="510"/>
      <c r="B48" s="406" t="s">
        <v>531</v>
      </c>
      <c r="C48" s="406"/>
      <c r="D48" s="408"/>
      <c r="E48" s="408">
        <f>SUM(C44:E47)</f>
        <v>0</v>
      </c>
      <c r="F48" s="406"/>
      <c r="G48" s="408"/>
      <c r="H48" s="408">
        <f>SUM(F44:H46)</f>
        <v>0</v>
      </c>
      <c r="I48" s="406"/>
      <c r="J48" s="408"/>
      <c r="K48" s="407">
        <f>SUM(I44:K46)</f>
        <v>0</v>
      </c>
      <c r="L48" s="406"/>
      <c r="M48" s="408"/>
      <c r="N48" s="408"/>
      <c r="O48" s="407">
        <f>SUM(L44:O46)</f>
        <v>0</v>
      </c>
      <c r="P48" s="406"/>
      <c r="Q48" s="408"/>
      <c r="R48" s="408"/>
      <c r="S48" s="407">
        <f>SUM(P44:S46)</f>
        <v>0</v>
      </c>
      <c r="T48" s="406"/>
      <c r="U48" s="408"/>
      <c r="V48" s="408"/>
      <c r="W48" s="408"/>
      <c r="X48" s="407">
        <f>SUM(T44:X46)</f>
        <v>0</v>
      </c>
      <c r="Y48" s="406"/>
      <c r="Z48" s="408"/>
      <c r="AA48" s="408"/>
      <c r="AB48" s="408"/>
      <c r="AC48" s="407">
        <f>SUM(Y44:AC46)</f>
        <v>0</v>
      </c>
      <c r="AD48" s="406"/>
      <c r="AE48" s="408"/>
      <c r="AF48" s="408"/>
      <c r="AG48" s="408"/>
      <c r="AH48" s="407">
        <f>SUM(AD44:AH46)</f>
        <v>0</v>
      </c>
      <c r="AI48" s="406"/>
      <c r="AJ48" s="408"/>
      <c r="AK48" s="408"/>
      <c r="AL48" s="408"/>
      <c r="AM48" s="407">
        <f>SUM(AI44:AM46)</f>
        <v>0</v>
      </c>
      <c r="AN48" s="406"/>
      <c r="AO48" s="408"/>
      <c r="AP48" s="408"/>
      <c r="AQ48" s="407">
        <f>SUM(AN44:AQ46)</f>
        <v>0</v>
      </c>
      <c r="AR48" s="406"/>
      <c r="AS48" s="408"/>
      <c r="AT48" s="408"/>
      <c r="AU48" s="408"/>
      <c r="AV48" s="407">
        <f>SUM(AR44:AV46)</f>
        <v>0</v>
      </c>
      <c r="AW48" s="406"/>
      <c r="AX48" s="408"/>
      <c r="AY48" s="408"/>
      <c r="AZ48" s="407">
        <f>SUM(AW44:AZ46)</f>
        <v>0</v>
      </c>
      <c r="BA48" s="406"/>
      <c r="BB48" s="408"/>
      <c r="BC48" s="407">
        <f>SUM(BA44:BC46)</f>
        <v>0</v>
      </c>
      <c r="BD48" s="406"/>
      <c r="BE48" s="408"/>
      <c r="BF48" s="407">
        <f>SUM(BD44:BF46)</f>
        <v>0</v>
      </c>
      <c r="BG48" s="406"/>
      <c r="BH48" s="408"/>
      <c r="BI48" s="407">
        <f>SUM(BG44:BI46)</f>
        <v>0</v>
      </c>
      <c r="BJ48" s="406"/>
      <c r="BK48" s="407">
        <f>SUM(BJ44:BK46)</f>
        <v>0</v>
      </c>
      <c r="BL48" s="405">
        <f t="shared" ref="BL48:BL50" si="3">SUM(C48:BK48)</f>
        <v>0</v>
      </c>
    </row>
    <row r="49" spans="1:64" ht="11.25" hidden="1" customHeight="1">
      <c r="A49" s="510"/>
      <c r="B49" s="462" t="s">
        <v>532</v>
      </c>
      <c r="C49" s="463"/>
      <c r="D49" s="464"/>
      <c r="E49" s="464"/>
      <c r="F49" s="511"/>
      <c r="G49" s="464"/>
      <c r="H49" s="464"/>
      <c r="I49" s="463"/>
      <c r="J49" s="464"/>
      <c r="K49" s="465"/>
      <c r="L49" s="463"/>
      <c r="M49" s="464"/>
      <c r="N49" s="464"/>
      <c r="O49" s="465"/>
      <c r="P49" s="463"/>
      <c r="Q49" s="464"/>
      <c r="R49" s="464"/>
      <c r="S49" s="465"/>
      <c r="T49" s="463"/>
      <c r="U49" s="464"/>
      <c r="V49" s="464"/>
      <c r="W49" s="464"/>
      <c r="X49" s="465"/>
      <c r="Y49" s="463"/>
      <c r="Z49" s="464"/>
      <c r="AA49" s="464"/>
      <c r="AB49" s="464"/>
      <c r="AC49" s="465"/>
      <c r="AD49" s="463"/>
      <c r="AE49" s="464"/>
      <c r="AF49" s="464"/>
      <c r="AG49" s="464"/>
      <c r="AH49" s="465"/>
      <c r="AI49" s="463"/>
      <c r="AJ49" s="464"/>
      <c r="AK49" s="464"/>
      <c r="AL49" s="464"/>
      <c r="AM49" s="465"/>
      <c r="AN49" s="463"/>
      <c r="AO49" s="464"/>
      <c r="AP49" s="464"/>
      <c r="AQ49" s="465"/>
      <c r="AR49" s="463"/>
      <c r="AS49" s="464"/>
      <c r="AT49" s="464"/>
      <c r="AU49" s="464"/>
      <c r="AV49" s="465"/>
      <c r="AW49" s="463"/>
      <c r="AX49" s="464"/>
      <c r="AY49" s="464"/>
      <c r="AZ49" s="465"/>
      <c r="BA49" s="463"/>
      <c r="BB49" s="464"/>
      <c r="BC49" s="465"/>
      <c r="BD49" s="463"/>
      <c r="BE49" s="464"/>
      <c r="BF49" s="465"/>
      <c r="BG49" s="463"/>
      <c r="BH49" s="464"/>
      <c r="BI49" s="465"/>
      <c r="BJ49" s="463"/>
      <c r="BK49" s="465"/>
      <c r="BL49" s="462">
        <f t="shared" si="3"/>
        <v>0</v>
      </c>
    </row>
    <row r="50" spans="1:64" ht="11.25" hidden="1" customHeight="1">
      <c r="A50" s="510"/>
      <c r="B50" s="466" t="s">
        <v>533</v>
      </c>
      <c r="C50" s="467"/>
      <c r="D50" s="468"/>
      <c r="E50" s="468"/>
      <c r="F50" s="467"/>
      <c r="G50" s="468"/>
      <c r="H50" s="468"/>
      <c r="I50" s="467"/>
      <c r="J50" s="468"/>
      <c r="K50" s="469"/>
      <c r="L50" s="467"/>
      <c r="M50" s="468"/>
      <c r="N50" s="468"/>
      <c r="O50" s="469"/>
      <c r="P50" s="467"/>
      <c r="Q50" s="468"/>
      <c r="R50" s="468"/>
      <c r="S50" s="469"/>
      <c r="T50" s="467"/>
      <c r="U50" s="468"/>
      <c r="V50" s="468"/>
      <c r="W50" s="468"/>
      <c r="X50" s="469"/>
      <c r="Y50" s="467"/>
      <c r="Z50" s="468"/>
      <c r="AA50" s="468"/>
      <c r="AB50" s="468"/>
      <c r="AC50" s="469"/>
      <c r="AD50" s="467"/>
      <c r="AE50" s="468"/>
      <c r="AF50" s="468"/>
      <c r="AG50" s="468"/>
      <c r="AH50" s="469"/>
      <c r="AI50" s="467"/>
      <c r="AJ50" s="468"/>
      <c r="AK50" s="468"/>
      <c r="AL50" s="468"/>
      <c r="AM50" s="469"/>
      <c r="AN50" s="467"/>
      <c r="AO50" s="468"/>
      <c r="AP50" s="468"/>
      <c r="AQ50" s="469"/>
      <c r="AR50" s="467"/>
      <c r="AS50" s="468"/>
      <c r="AT50" s="468"/>
      <c r="AU50" s="468"/>
      <c r="AV50" s="469"/>
      <c r="AW50" s="467"/>
      <c r="AX50" s="468"/>
      <c r="AY50" s="468"/>
      <c r="AZ50" s="469"/>
      <c r="BA50" s="467"/>
      <c r="BB50" s="468"/>
      <c r="BC50" s="469"/>
      <c r="BD50" s="467"/>
      <c r="BE50" s="468"/>
      <c r="BF50" s="469"/>
      <c r="BG50" s="467"/>
      <c r="BH50" s="468"/>
      <c r="BI50" s="469"/>
      <c r="BJ50" s="467"/>
      <c r="BK50" s="469"/>
      <c r="BL50" s="466">
        <f t="shared" si="3"/>
        <v>0</v>
      </c>
    </row>
    <row r="51" spans="1:64" ht="11.25" hidden="1" customHeight="1">
      <c r="A51" s="510"/>
      <c r="B51" s="463" t="s">
        <v>534</v>
      </c>
      <c r="C51" s="470"/>
      <c r="D51" s="471"/>
      <c r="E51" s="471"/>
      <c r="F51" s="470"/>
      <c r="G51" s="471"/>
      <c r="H51" s="471"/>
      <c r="I51" s="470"/>
      <c r="J51" s="471"/>
      <c r="K51" s="473"/>
      <c r="L51" s="470"/>
      <c r="M51" s="471"/>
      <c r="N51" s="471"/>
      <c r="O51" s="473"/>
      <c r="P51" s="470"/>
      <c r="Q51" s="471"/>
      <c r="R51" s="471"/>
      <c r="S51" s="473"/>
      <c r="T51" s="470"/>
      <c r="U51" s="471"/>
      <c r="V51" s="471"/>
      <c r="W51" s="471"/>
      <c r="X51" s="473"/>
      <c r="Y51" s="470"/>
      <c r="Z51" s="471"/>
      <c r="AA51" s="471"/>
      <c r="AB51" s="471"/>
      <c r="AC51" s="473"/>
      <c r="AD51" s="470"/>
      <c r="AE51" s="471"/>
      <c r="AF51" s="471"/>
      <c r="AG51" s="471"/>
      <c r="AH51" s="473"/>
      <c r="AI51" s="470"/>
      <c r="AJ51" s="471"/>
      <c r="AK51" s="471"/>
      <c r="AL51" s="471"/>
      <c r="AM51" s="473"/>
      <c r="AN51" s="470"/>
      <c r="AO51" s="471"/>
      <c r="AP51" s="471"/>
      <c r="AQ51" s="473"/>
      <c r="AR51" s="470"/>
      <c r="AS51" s="471"/>
      <c r="AT51" s="471"/>
      <c r="AU51" s="471"/>
      <c r="AV51" s="473"/>
      <c r="AW51" s="470"/>
      <c r="AX51" s="471"/>
      <c r="AY51" s="471"/>
      <c r="AZ51" s="473"/>
      <c r="BA51" s="470"/>
      <c r="BB51" s="471"/>
      <c r="BC51" s="473"/>
      <c r="BD51" s="470"/>
      <c r="BE51" s="471"/>
      <c r="BF51" s="473"/>
      <c r="BG51" s="470"/>
      <c r="BH51" s="471"/>
      <c r="BI51" s="473"/>
      <c r="BJ51" s="470"/>
      <c r="BK51" s="473"/>
      <c r="BL51" s="474"/>
    </row>
    <row r="52" spans="1:64" ht="11.25" hidden="1" customHeight="1">
      <c r="A52" s="510"/>
      <c r="B52" s="406" t="s">
        <v>535</v>
      </c>
      <c r="C52" s="406"/>
      <c r="D52" s="408"/>
      <c r="E52" s="408">
        <f>SUM(C49:E51)</f>
        <v>0</v>
      </c>
      <c r="F52" s="406"/>
      <c r="G52" s="408"/>
      <c r="H52" s="408">
        <f>SUM(F49:H50)</f>
        <v>0</v>
      </c>
      <c r="I52" s="406"/>
      <c r="J52" s="408"/>
      <c r="K52" s="407">
        <f>SUM(I49:K50)</f>
        <v>0</v>
      </c>
      <c r="L52" s="406"/>
      <c r="M52" s="408"/>
      <c r="N52" s="408"/>
      <c r="O52" s="407">
        <f>SUM(L49:O50)</f>
        <v>0</v>
      </c>
      <c r="P52" s="406"/>
      <c r="Q52" s="408"/>
      <c r="R52" s="408"/>
      <c r="S52" s="407">
        <f>SUM(P49:S50)</f>
        <v>0</v>
      </c>
      <c r="T52" s="406"/>
      <c r="U52" s="408"/>
      <c r="V52" s="408"/>
      <c r="W52" s="408"/>
      <c r="X52" s="407">
        <f>SUM(T49:X50)</f>
        <v>0</v>
      </c>
      <c r="Y52" s="406"/>
      <c r="Z52" s="408"/>
      <c r="AA52" s="408"/>
      <c r="AB52" s="408"/>
      <c r="AC52" s="407">
        <f>SUM(Y49:AC50)</f>
        <v>0</v>
      </c>
      <c r="AD52" s="406"/>
      <c r="AE52" s="408"/>
      <c r="AF52" s="408"/>
      <c r="AG52" s="408"/>
      <c r="AH52" s="407">
        <f>SUM(AD49:AH50)</f>
        <v>0</v>
      </c>
      <c r="AI52" s="406"/>
      <c r="AJ52" s="408"/>
      <c r="AK52" s="408"/>
      <c r="AL52" s="408"/>
      <c r="AM52" s="407">
        <f>SUM(AI49:AM50)</f>
        <v>0</v>
      </c>
      <c r="AN52" s="406"/>
      <c r="AO52" s="408"/>
      <c r="AP52" s="408"/>
      <c r="AQ52" s="407">
        <f>SUM(AN49:AQ50)</f>
        <v>0</v>
      </c>
      <c r="AR52" s="406"/>
      <c r="AS52" s="408"/>
      <c r="AT52" s="408"/>
      <c r="AU52" s="408"/>
      <c r="AV52" s="407">
        <f>SUM(AR49:AV50)</f>
        <v>0</v>
      </c>
      <c r="AW52" s="406"/>
      <c r="AX52" s="408"/>
      <c r="AY52" s="408"/>
      <c r="AZ52" s="407">
        <f>SUM(AW49:AZ50)</f>
        <v>0</v>
      </c>
      <c r="BA52" s="406"/>
      <c r="BB52" s="408"/>
      <c r="BC52" s="407">
        <f>SUM(BA49:BC50)</f>
        <v>0</v>
      </c>
      <c r="BD52" s="406"/>
      <c r="BE52" s="408"/>
      <c r="BF52" s="407">
        <f>SUM(BD49:BF50)</f>
        <v>0</v>
      </c>
      <c r="BG52" s="406"/>
      <c r="BH52" s="408"/>
      <c r="BI52" s="407">
        <f>SUM(BG49:BI50)</f>
        <v>0</v>
      </c>
      <c r="BJ52" s="406"/>
      <c r="BK52" s="407">
        <f>SUM(BJ49:BK50)</f>
        <v>0</v>
      </c>
      <c r="BL52" s="405">
        <f>SUM(C52:BK52)</f>
        <v>0</v>
      </c>
    </row>
    <row r="53" spans="1:64" ht="11.25" hidden="1" customHeight="1">
      <c r="A53" s="510"/>
      <c r="B53" s="475" t="s">
        <v>536</v>
      </c>
      <c r="C53" s="476"/>
      <c r="D53" s="477"/>
      <c r="E53" s="477"/>
      <c r="F53" s="476"/>
      <c r="G53" s="477"/>
      <c r="H53" s="477"/>
      <c r="I53" s="476"/>
      <c r="J53" s="477"/>
      <c r="K53" s="478"/>
      <c r="L53" s="476"/>
      <c r="M53" s="477"/>
      <c r="N53" s="477"/>
      <c r="O53" s="478"/>
      <c r="P53" s="476"/>
      <c r="Q53" s="477"/>
      <c r="R53" s="477"/>
      <c r="S53" s="478"/>
      <c r="T53" s="476"/>
      <c r="U53" s="477"/>
      <c r="V53" s="477"/>
      <c r="W53" s="477"/>
      <c r="X53" s="478"/>
      <c r="Y53" s="476"/>
      <c r="Z53" s="477"/>
      <c r="AA53" s="477"/>
      <c r="AB53" s="477"/>
      <c r="AC53" s="478"/>
      <c r="AD53" s="476"/>
      <c r="AE53" s="477"/>
      <c r="AF53" s="477"/>
      <c r="AG53" s="477"/>
      <c r="AH53" s="478"/>
      <c r="AI53" s="476"/>
      <c r="AJ53" s="477"/>
      <c r="AK53" s="477"/>
      <c r="AL53" s="477"/>
      <c r="AM53" s="478"/>
      <c r="AN53" s="476"/>
      <c r="AO53" s="477"/>
      <c r="AP53" s="477"/>
      <c r="AQ53" s="478"/>
      <c r="AR53" s="476"/>
      <c r="AS53" s="477"/>
      <c r="AT53" s="477"/>
      <c r="AU53" s="477"/>
      <c r="AV53" s="478"/>
      <c r="AW53" s="476"/>
      <c r="AX53" s="477"/>
      <c r="AY53" s="477"/>
      <c r="AZ53" s="478"/>
      <c r="BA53" s="476"/>
      <c r="BB53" s="477"/>
      <c r="BC53" s="478"/>
      <c r="BD53" s="476"/>
      <c r="BE53" s="477"/>
      <c r="BF53" s="478"/>
      <c r="BG53" s="476"/>
      <c r="BH53" s="477"/>
      <c r="BI53" s="478"/>
      <c r="BJ53" s="476"/>
      <c r="BK53" s="478"/>
      <c r="BL53" s="479"/>
    </row>
    <row r="54" spans="1:64" ht="11.25" hidden="1" customHeight="1">
      <c r="A54" s="510"/>
      <c r="B54" s="475" t="s">
        <v>537</v>
      </c>
      <c r="C54" s="476"/>
      <c r="D54" s="477"/>
      <c r="E54" s="477"/>
      <c r="F54" s="476"/>
      <c r="G54" s="477"/>
      <c r="H54" s="477"/>
      <c r="I54" s="476"/>
      <c r="J54" s="477"/>
      <c r="K54" s="478"/>
      <c r="L54" s="476"/>
      <c r="M54" s="477"/>
      <c r="N54" s="477"/>
      <c r="O54" s="478"/>
      <c r="P54" s="476"/>
      <c r="Q54" s="477"/>
      <c r="R54" s="477"/>
      <c r="S54" s="478"/>
      <c r="T54" s="476"/>
      <c r="U54" s="477"/>
      <c r="V54" s="477"/>
      <c r="W54" s="477"/>
      <c r="X54" s="478"/>
      <c r="Y54" s="476"/>
      <c r="Z54" s="477"/>
      <c r="AA54" s="477"/>
      <c r="AB54" s="477"/>
      <c r="AC54" s="478"/>
      <c r="AD54" s="476"/>
      <c r="AE54" s="477"/>
      <c r="AF54" s="477"/>
      <c r="AG54" s="477"/>
      <c r="AH54" s="478"/>
      <c r="AI54" s="476"/>
      <c r="AJ54" s="477"/>
      <c r="AK54" s="477"/>
      <c r="AL54" s="477"/>
      <c r="AM54" s="478"/>
      <c r="AN54" s="476"/>
      <c r="AO54" s="477"/>
      <c r="AP54" s="477"/>
      <c r="AQ54" s="478"/>
      <c r="AR54" s="476"/>
      <c r="AS54" s="477"/>
      <c r="AT54" s="477"/>
      <c r="AU54" s="477"/>
      <c r="AV54" s="478"/>
      <c r="AW54" s="476"/>
      <c r="AX54" s="477"/>
      <c r="AY54" s="477"/>
      <c r="AZ54" s="478"/>
      <c r="BA54" s="476"/>
      <c r="BB54" s="477"/>
      <c r="BC54" s="478"/>
      <c r="BD54" s="476"/>
      <c r="BE54" s="477"/>
      <c r="BF54" s="478"/>
      <c r="BG54" s="476"/>
      <c r="BH54" s="477"/>
      <c r="BI54" s="478"/>
      <c r="BJ54" s="476"/>
      <c r="BK54" s="478"/>
      <c r="BL54" s="479"/>
    </row>
    <row r="55" spans="1:64" ht="11.25" hidden="1" customHeight="1">
      <c r="A55" s="512"/>
      <c r="B55" s="406" t="s">
        <v>538</v>
      </c>
      <c r="C55" s="406"/>
      <c r="D55" s="408"/>
      <c r="E55" s="506">
        <f>SUM(C53:E54)</f>
        <v>0</v>
      </c>
      <c r="F55" s="507"/>
      <c r="G55" s="507"/>
      <c r="H55" s="508">
        <f>SUM(F53:H53)</f>
        <v>0</v>
      </c>
      <c r="I55" s="507"/>
      <c r="J55" s="507"/>
      <c r="K55" s="508">
        <f>SUM(I53:K53)</f>
        <v>0</v>
      </c>
      <c r="L55" s="507"/>
      <c r="M55" s="507"/>
      <c r="N55" s="507"/>
      <c r="O55" s="508">
        <f>SUM(L53:O53)</f>
        <v>0</v>
      </c>
      <c r="P55" s="507"/>
      <c r="Q55" s="507"/>
      <c r="R55" s="507"/>
      <c r="S55" s="508">
        <f>SUM(P53:S53)</f>
        <v>0</v>
      </c>
      <c r="T55" s="507"/>
      <c r="U55" s="507"/>
      <c r="V55" s="507"/>
      <c r="W55" s="507"/>
      <c r="X55" s="508">
        <f>SUM(T53:X53)</f>
        <v>0</v>
      </c>
      <c r="Y55" s="507"/>
      <c r="Z55" s="507"/>
      <c r="AA55" s="507"/>
      <c r="AB55" s="507"/>
      <c r="AC55" s="508">
        <f>SUM(Y53:AC53)</f>
        <v>0</v>
      </c>
      <c r="AD55" s="507"/>
      <c r="AE55" s="507"/>
      <c r="AF55" s="507"/>
      <c r="AG55" s="507"/>
      <c r="AH55" s="508">
        <f>SUM(AD53:AH53)</f>
        <v>0</v>
      </c>
      <c r="AI55" s="507"/>
      <c r="AJ55" s="507"/>
      <c r="AK55" s="507"/>
      <c r="AL55" s="507"/>
      <c r="AM55" s="508">
        <f>SUM(AI53:AM53)</f>
        <v>0</v>
      </c>
      <c r="AN55" s="507"/>
      <c r="AO55" s="507"/>
      <c r="AP55" s="507"/>
      <c r="AQ55" s="508">
        <f>SUM(AN53:AQ53)</f>
        <v>0</v>
      </c>
      <c r="AR55" s="507"/>
      <c r="AS55" s="507"/>
      <c r="AT55" s="507"/>
      <c r="AU55" s="507"/>
      <c r="AV55" s="508">
        <f>SUM(AR53:AV53)</f>
        <v>0</v>
      </c>
      <c r="AW55" s="507"/>
      <c r="AX55" s="507"/>
      <c r="AY55" s="507"/>
      <c r="AZ55" s="508">
        <f>SUM(AW53:AZ53)</f>
        <v>0</v>
      </c>
      <c r="BA55" s="507"/>
      <c r="BB55" s="507"/>
      <c r="BC55" s="508">
        <f>SUM(BA53:BC53)</f>
        <v>0</v>
      </c>
      <c r="BD55" s="507"/>
      <c r="BE55" s="507"/>
      <c r="BF55" s="508">
        <f>SUM(BD53:BF53)</f>
        <v>0</v>
      </c>
      <c r="BG55" s="507"/>
      <c r="BH55" s="507"/>
      <c r="BI55" s="508">
        <f>SUM(BG53:BI53)</f>
        <v>0</v>
      </c>
      <c r="BJ55" s="507"/>
      <c r="BK55" s="508">
        <f>SUM(BJ53:BK53)</f>
        <v>0</v>
      </c>
      <c r="BL55" s="508">
        <f>SUM(C55:BK55)</f>
        <v>0</v>
      </c>
    </row>
    <row r="56" spans="1:64" ht="11.25" customHeight="1">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226"/>
      <c r="BL56" s="226"/>
    </row>
    <row r="57" spans="1:64" ht="11.25" customHeight="1">
      <c r="B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AX57" s="226"/>
      <c r="AY57" s="226"/>
      <c r="AZ57" s="226"/>
      <c r="BA57" s="226"/>
      <c r="BB57" s="226"/>
      <c r="BC57" s="226"/>
      <c r="BD57" s="226"/>
      <c r="BE57" s="226"/>
      <c r="BF57" s="226"/>
      <c r="BG57" s="226"/>
      <c r="BH57" s="226"/>
      <c r="BI57" s="226"/>
      <c r="BJ57" s="226"/>
      <c r="BK57" s="226"/>
      <c r="BL57" s="226"/>
    </row>
    <row r="58" spans="1:64" ht="11.25" customHeight="1">
      <c r="B58" s="226"/>
      <c r="C58" s="413">
        <v>0.25</v>
      </c>
      <c r="D58" s="413">
        <v>0.29166666666666669</v>
      </c>
      <c r="E58" s="413">
        <v>0.33333333333333331</v>
      </c>
      <c r="F58" s="413">
        <v>0.375</v>
      </c>
      <c r="G58" s="413">
        <v>0.41666666666666669</v>
      </c>
      <c r="H58" s="413">
        <v>0.45833333333333331</v>
      </c>
      <c r="I58" s="413">
        <v>0.5</v>
      </c>
      <c r="J58" s="413">
        <v>0.54166666666666663</v>
      </c>
      <c r="K58" s="413">
        <v>0.58333333333333337</v>
      </c>
      <c r="L58" s="413">
        <v>0.625</v>
      </c>
      <c r="M58" s="413">
        <v>0.66666666666666663</v>
      </c>
      <c r="N58" s="413">
        <v>0.70833333333333337</v>
      </c>
      <c r="O58" s="413">
        <v>0.75</v>
      </c>
      <c r="P58" s="413">
        <v>0.79166666666666663</v>
      </c>
      <c r="Q58" s="413">
        <v>0.83333333333333337</v>
      </c>
      <c r="R58" s="413">
        <v>0.875</v>
      </c>
    </row>
    <row r="59" spans="1:64" ht="11.25" customHeight="1">
      <c r="A59" s="586" t="s">
        <v>418</v>
      </c>
      <c r="B59" s="437" t="s">
        <v>543</v>
      </c>
      <c r="C59" s="437">
        <f>SUM(E9,E22,E35,E48)</f>
        <v>0</v>
      </c>
      <c r="D59" s="438">
        <f>SUM(H9,H22,H35,H48)</f>
        <v>0</v>
      </c>
      <c r="E59" s="438">
        <f>SUM(K9,K22,K35,K48)</f>
        <v>0</v>
      </c>
      <c r="F59" s="438">
        <f>SUM(O9,O22,O35,O48)</f>
        <v>0</v>
      </c>
      <c r="G59" s="438">
        <f>SUM(S9,S22,S35,S48)</f>
        <v>0</v>
      </c>
      <c r="H59" s="438">
        <f>SUM(X9,X22,X35,X48)</f>
        <v>0</v>
      </c>
      <c r="I59" s="438">
        <f>SUM(AC9,AC22,AC35,AC48)</f>
        <v>0</v>
      </c>
      <c r="J59" s="438">
        <f>SUM(AH9,AH22,AH35,AH48)</f>
        <v>0</v>
      </c>
      <c r="K59" s="438">
        <f>SUM(AM9,AM22,AM35,AM48)</f>
        <v>0</v>
      </c>
      <c r="L59" s="438">
        <f>SUM(AQ9,AQ22,AQ35,AQ48)</f>
        <v>0</v>
      </c>
      <c r="M59" s="438">
        <f>SUM(AV9,AV22,AV35,AV48)</f>
        <v>0</v>
      </c>
      <c r="N59" s="438">
        <f>SUM(AZ9,AZ22,AZ35,AZ48)</f>
        <v>0</v>
      </c>
      <c r="O59" s="438">
        <f>SUM(BC9,BC22,BC35,BC48)</f>
        <v>0</v>
      </c>
      <c r="P59" s="438">
        <f>SUM(BF9,BF22,BF35,BF48)</f>
        <v>0</v>
      </c>
      <c r="Q59" s="438">
        <f>SUM(BI9,BI22,BI35,BI48)</f>
        <v>0</v>
      </c>
      <c r="R59" s="439">
        <f>SUM(BK9,BK22,BK35,BK48)</f>
        <v>0</v>
      </c>
    </row>
    <row r="60" spans="1:64" ht="11.25" customHeight="1">
      <c r="A60" s="566"/>
      <c r="B60" s="437" t="s">
        <v>544</v>
      </c>
      <c r="C60" s="437">
        <f>SUM(E13,E26,E39,E52)</f>
        <v>0</v>
      </c>
      <c r="D60" s="438">
        <f>SUM(H13,H26,H39,H52)</f>
        <v>0</v>
      </c>
      <c r="E60" s="438">
        <f>SUM(K13,K26,K39,K52)</f>
        <v>0</v>
      </c>
      <c r="F60" s="438">
        <f>SUM(O13,O26,O39,O52)</f>
        <v>0</v>
      </c>
      <c r="G60" s="438">
        <f>SUM(S13,S26,S39,S52)</f>
        <v>0</v>
      </c>
      <c r="H60" s="438">
        <f>SUM(X13,X26,X39,X52)</f>
        <v>0</v>
      </c>
      <c r="I60" s="438">
        <f>SUM(AC13,AC26,AC39,AC52)</f>
        <v>0</v>
      </c>
      <c r="J60" s="438">
        <f>SUM(AH13,AH26,AH39,AH52)</f>
        <v>0</v>
      </c>
      <c r="K60" s="438">
        <f>SUM(AM13,AM26,AM39,AM52)</f>
        <v>0</v>
      </c>
      <c r="L60" s="438">
        <f>SUM(AQ13,AQ26,AQ39,AQ52)</f>
        <v>0</v>
      </c>
      <c r="M60" s="438">
        <f>SUM(AV13,AV26,AV39,AV52)</f>
        <v>0</v>
      </c>
      <c r="N60" s="438">
        <f>SUM(AZ13,AZ26,AZ39,AZ52)</f>
        <v>0</v>
      </c>
      <c r="O60" s="438">
        <f>SUM(BC13,BC26,BC39,BC52)</f>
        <v>0</v>
      </c>
      <c r="P60" s="438">
        <f>SUM(BF13,BF26,BF39,BF52)</f>
        <v>0</v>
      </c>
      <c r="Q60" s="438">
        <f>SUM(BI13,BI26,BI39,BI52)</f>
        <v>0</v>
      </c>
      <c r="R60" s="439">
        <f>SUM(BK13,BK26,BK39,BK52)</f>
        <v>0</v>
      </c>
    </row>
    <row r="61" spans="1:64" ht="11.25" customHeight="1">
      <c r="A61" s="567"/>
      <c r="B61" s="437" t="s">
        <v>545</v>
      </c>
      <c r="C61" s="437">
        <f>SUM(E16,E29,E42,E55)</f>
        <v>0</v>
      </c>
      <c r="D61" s="438">
        <f>SUM(H16,H29,H42,H55)</f>
        <v>0</v>
      </c>
      <c r="E61" s="438">
        <f>SUM(K16,K29,K42,K55)</f>
        <v>0</v>
      </c>
      <c r="F61" s="438">
        <f>SUM(O16,O29,O42,O55)</f>
        <v>0</v>
      </c>
      <c r="G61" s="438">
        <f>SUM(S16,S29,S42,S55)</f>
        <v>0</v>
      </c>
      <c r="H61" s="438">
        <f>SUM(X16,X29,X42,X55)</f>
        <v>0</v>
      </c>
      <c r="I61" s="438">
        <f>SUM(AC16,AC29,AC42,AC55)</f>
        <v>0</v>
      </c>
      <c r="J61" s="438">
        <f>SUM(AH16,AH29,AH42,AH55)</f>
        <v>0</v>
      </c>
      <c r="K61" s="438">
        <f>SUM(AM16,AM29,AM42,AM55)</f>
        <v>0</v>
      </c>
      <c r="L61" s="438">
        <f>SUM(AQ16,AQ29,AQ42,AQ55)</f>
        <v>0</v>
      </c>
      <c r="M61" s="438">
        <f>SUM(AV16,AV29,AV42,AV55)</f>
        <v>0</v>
      </c>
      <c r="N61" s="438">
        <f>SUM(AZ16,AZ29,AZ42,AZ55)</f>
        <v>0</v>
      </c>
      <c r="O61" s="438">
        <f>SUM(BC16,BC29,BC42,BC55)</f>
        <v>0</v>
      </c>
      <c r="P61" s="438">
        <f>SUM(BF16,BF29,BF42,BF55)</f>
        <v>0</v>
      </c>
      <c r="Q61" s="438">
        <f>SUM(BI16,BI29,BI42,BI55)</f>
        <v>0</v>
      </c>
      <c r="R61" s="439">
        <f>SUM(BK16,BK29,BK42,BK55)</f>
        <v>0</v>
      </c>
    </row>
    <row r="62" spans="1:64" ht="11.25" customHeight="1">
      <c r="A62" s="513"/>
      <c r="B62" s="230"/>
      <c r="C62" s="230"/>
      <c r="D62" s="230"/>
      <c r="E62" s="230"/>
      <c r="F62" s="230"/>
      <c r="G62" s="230"/>
      <c r="H62" s="230"/>
      <c r="I62" s="230"/>
      <c r="J62" s="230"/>
      <c r="K62" s="230"/>
      <c r="L62" s="230"/>
      <c r="M62" s="230"/>
      <c r="N62" s="230"/>
      <c r="O62" s="230"/>
      <c r="P62" s="230"/>
      <c r="Q62" s="230"/>
      <c r="R62" s="230"/>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226"/>
      <c r="BE62" s="226"/>
      <c r="BF62" s="226"/>
      <c r="BG62" s="226"/>
      <c r="BH62" s="226"/>
      <c r="BI62" s="226"/>
    </row>
    <row r="63" spans="1:64" ht="11.25" customHeight="1">
      <c r="A63" s="586" t="s">
        <v>197</v>
      </c>
      <c r="B63" s="437" t="s">
        <v>546</v>
      </c>
      <c r="C63" s="437">
        <v>1</v>
      </c>
      <c r="D63" s="438">
        <v>5</v>
      </c>
      <c r="E63" s="438">
        <v>6</v>
      </c>
      <c r="F63" s="438">
        <v>6</v>
      </c>
      <c r="G63" s="438">
        <v>6</v>
      </c>
      <c r="H63" s="438">
        <v>6</v>
      </c>
      <c r="I63" s="438">
        <v>6</v>
      </c>
      <c r="J63" s="438">
        <v>6</v>
      </c>
      <c r="K63" s="438">
        <v>6</v>
      </c>
      <c r="L63" s="438">
        <v>6</v>
      </c>
      <c r="M63" s="438">
        <v>6</v>
      </c>
      <c r="N63" s="438">
        <v>6</v>
      </c>
      <c r="O63" s="438">
        <v>4</v>
      </c>
      <c r="P63" s="438">
        <v>4</v>
      </c>
      <c r="Q63" s="438">
        <v>4</v>
      </c>
      <c r="R63" s="439">
        <v>4</v>
      </c>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226"/>
      <c r="BE63" s="226"/>
      <c r="BF63" s="226"/>
      <c r="BG63" s="226"/>
      <c r="BH63" s="226"/>
      <c r="BI63" s="226"/>
    </row>
    <row r="64" spans="1:64" ht="11.25" customHeight="1">
      <c r="A64" s="566"/>
      <c r="B64" s="437" t="s">
        <v>547</v>
      </c>
      <c r="C64" s="437">
        <v>1</v>
      </c>
      <c r="D64" s="438">
        <v>5</v>
      </c>
      <c r="E64" s="438">
        <v>6</v>
      </c>
      <c r="F64" s="438">
        <v>6</v>
      </c>
      <c r="G64" s="438">
        <v>6</v>
      </c>
      <c r="H64" s="438">
        <v>6</v>
      </c>
      <c r="I64" s="438">
        <v>6</v>
      </c>
      <c r="J64" s="438">
        <v>6</v>
      </c>
      <c r="K64" s="438">
        <v>6</v>
      </c>
      <c r="L64" s="438">
        <v>6</v>
      </c>
      <c r="M64" s="438">
        <v>6</v>
      </c>
      <c r="N64" s="438">
        <v>6</v>
      </c>
      <c r="O64" s="438">
        <v>4</v>
      </c>
      <c r="P64" s="438">
        <v>4</v>
      </c>
      <c r="Q64" s="438">
        <v>4</v>
      </c>
      <c r="R64" s="439">
        <v>4</v>
      </c>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D64" s="226"/>
      <c r="BE64" s="226"/>
      <c r="BF64" s="226"/>
      <c r="BG64" s="226"/>
      <c r="BH64" s="226"/>
      <c r="BI64" s="226"/>
      <c r="BJ64" s="226"/>
      <c r="BK64" s="226"/>
      <c r="BL64" s="226"/>
    </row>
    <row r="65" spans="1:64" ht="11.25" customHeight="1">
      <c r="A65" s="567"/>
      <c r="B65" s="437" t="s">
        <v>548</v>
      </c>
      <c r="C65" s="437">
        <v>1</v>
      </c>
      <c r="D65" s="438">
        <v>5</v>
      </c>
      <c r="E65" s="438">
        <v>6</v>
      </c>
      <c r="F65" s="438">
        <v>6</v>
      </c>
      <c r="G65" s="438">
        <v>6</v>
      </c>
      <c r="H65" s="438">
        <v>6</v>
      </c>
      <c r="I65" s="438">
        <v>6</v>
      </c>
      <c r="J65" s="438">
        <v>6</v>
      </c>
      <c r="K65" s="438">
        <v>6</v>
      </c>
      <c r="L65" s="438">
        <v>6</v>
      </c>
      <c r="M65" s="438">
        <v>6</v>
      </c>
      <c r="N65" s="438">
        <v>6</v>
      </c>
      <c r="O65" s="438">
        <v>4</v>
      </c>
      <c r="P65" s="438">
        <v>4</v>
      </c>
      <c r="Q65" s="438">
        <v>4</v>
      </c>
      <c r="R65" s="439">
        <v>4</v>
      </c>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226"/>
      <c r="BI65" s="226"/>
      <c r="BJ65" s="226"/>
      <c r="BK65" s="226"/>
      <c r="BL65" s="226"/>
    </row>
    <row r="66" spans="1:64" ht="11.25" customHeight="1">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row>
    <row r="67" spans="1:64" ht="13.5" customHeight="1">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6"/>
      <c r="BC67" s="226"/>
      <c r="BD67" s="226"/>
      <c r="BE67" s="226"/>
      <c r="BF67" s="226"/>
      <c r="BG67" s="226"/>
      <c r="BH67" s="226"/>
      <c r="BI67" s="226"/>
      <c r="BJ67" s="226"/>
      <c r="BK67" s="226"/>
      <c r="BL67" s="226"/>
    </row>
    <row r="68" spans="1:64" ht="11.25" customHeight="1">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c r="BK68" s="226"/>
      <c r="BL68" s="226"/>
    </row>
    <row r="69" spans="1:64" ht="11.25" customHeight="1">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c r="AX69" s="226"/>
      <c r="AY69" s="226"/>
      <c r="AZ69" s="226"/>
      <c r="BA69" s="226"/>
      <c r="BB69" s="226"/>
      <c r="BC69" s="226"/>
      <c r="BD69" s="226"/>
      <c r="BE69" s="226"/>
      <c r="BF69" s="226"/>
      <c r="BG69" s="226"/>
      <c r="BH69" s="226"/>
      <c r="BI69" s="226"/>
      <c r="BJ69" s="226"/>
      <c r="BK69" s="226"/>
      <c r="BL69" s="226"/>
    </row>
    <row r="70" spans="1:64" ht="11.25" customHeight="1">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c r="AA70" s="226"/>
      <c r="AB70" s="226"/>
      <c r="AC70" s="226"/>
      <c r="AD70" s="226"/>
      <c r="AE70" s="226"/>
      <c r="AF70" s="226"/>
      <c r="AG70" s="226"/>
      <c r="AH70" s="226"/>
      <c r="AI70" s="226"/>
      <c r="AJ70" s="226"/>
      <c r="AK70" s="226"/>
      <c r="AL70" s="226"/>
      <c r="AM70" s="226"/>
      <c r="AN70" s="226"/>
      <c r="AO70" s="226"/>
      <c r="AP70" s="226"/>
      <c r="AQ70" s="226"/>
      <c r="AR70" s="226"/>
      <c r="AS70" s="226"/>
      <c r="AT70" s="226"/>
      <c r="AU70" s="226"/>
      <c r="AV70" s="226"/>
      <c r="AW70" s="226"/>
      <c r="AX70" s="226"/>
      <c r="AY70" s="226"/>
      <c r="AZ70" s="226"/>
      <c r="BA70" s="226"/>
      <c r="BB70" s="226"/>
      <c r="BC70" s="226"/>
      <c r="BD70" s="226"/>
      <c r="BE70" s="226"/>
      <c r="BF70" s="226"/>
      <c r="BG70" s="226"/>
      <c r="BH70" s="226"/>
      <c r="BI70" s="226"/>
      <c r="BJ70" s="226"/>
      <c r="BK70" s="226"/>
      <c r="BL70" s="226"/>
    </row>
    <row r="71" spans="1:64" ht="11.25" customHeight="1">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c r="AA71" s="226"/>
      <c r="AB71" s="226"/>
      <c r="AC71" s="226"/>
      <c r="AD71" s="226"/>
      <c r="AE71" s="226"/>
      <c r="AF71" s="226"/>
      <c r="AG71" s="226"/>
      <c r="AH71" s="226"/>
      <c r="AI71" s="226"/>
      <c r="AJ71" s="226"/>
      <c r="AK71" s="226"/>
      <c r="AL71" s="226"/>
      <c r="AM71" s="226"/>
      <c r="AN71" s="226"/>
      <c r="AO71" s="226"/>
      <c r="AP71" s="226"/>
      <c r="AQ71" s="226"/>
      <c r="AR71" s="226"/>
      <c r="AS71" s="226"/>
      <c r="AT71" s="226"/>
      <c r="AU71" s="226"/>
      <c r="AV71" s="226"/>
      <c r="AW71" s="226"/>
      <c r="AX71" s="226"/>
      <c r="AY71" s="226"/>
      <c r="AZ71" s="226"/>
      <c r="BA71" s="226"/>
      <c r="BB71" s="226"/>
      <c r="BC71" s="226"/>
      <c r="BD71" s="226"/>
      <c r="BE71" s="226"/>
      <c r="BF71" s="226"/>
      <c r="BG71" s="226"/>
      <c r="BH71" s="226"/>
      <c r="BI71" s="226"/>
      <c r="BJ71" s="226"/>
      <c r="BK71" s="226"/>
      <c r="BL71" s="226"/>
    </row>
    <row r="72" spans="1:64" ht="11.25" customHeight="1">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c r="AA72" s="226"/>
      <c r="AB72" s="226"/>
      <c r="AC72" s="226"/>
      <c r="AD72" s="226"/>
      <c r="AE72" s="226"/>
      <c r="AF72" s="226"/>
      <c r="AG72" s="226"/>
      <c r="AH72" s="226"/>
      <c r="AI72" s="226"/>
      <c r="AJ72" s="226"/>
      <c r="AK72" s="226"/>
      <c r="AL72" s="226"/>
      <c r="AM72" s="226"/>
      <c r="AN72" s="226"/>
      <c r="AO72" s="226"/>
      <c r="AP72" s="226"/>
      <c r="AQ72" s="226"/>
      <c r="AR72" s="226"/>
      <c r="AS72" s="226"/>
      <c r="AT72" s="226"/>
      <c r="AU72" s="226"/>
      <c r="AV72" s="226"/>
      <c r="AW72" s="226"/>
      <c r="AX72" s="226"/>
      <c r="AY72" s="226"/>
      <c r="AZ72" s="226"/>
      <c r="BA72" s="226"/>
      <c r="BB72" s="226"/>
      <c r="BC72" s="226"/>
      <c r="BD72" s="226"/>
      <c r="BE72" s="226"/>
      <c r="BF72" s="226"/>
      <c r="BG72" s="226"/>
      <c r="BH72" s="226"/>
      <c r="BI72" s="226"/>
      <c r="BJ72" s="226"/>
      <c r="BK72" s="226"/>
      <c r="BL72" s="226"/>
    </row>
    <row r="73" spans="1:64" ht="11.25" customHeight="1">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c r="AX73" s="226"/>
      <c r="AY73" s="226"/>
      <c r="AZ73" s="226"/>
      <c r="BA73" s="226"/>
      <c r="BB73" s="226"/>
      <c r="BC73" s="226"/>
      <c r="BD73" s="226"/>
      <c r="BE73" s="226"/>
      <c r="BF73" s="226"/>
      <c r="BG73" s="226"/>
      <c r="BH73" s="226"/>
      <c r="BI73" s="226"/>
      <c r="BJ73" s="226"/>
      <c r="BK73" s="226"/>
      <c r="BL73" s="226"/>
    </row>
    <row r="74" spans="1:64" ht="11.25" customHeight="1">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226"/>
      <c r="AB74" s="226"/>
      <c r="AC74" s="226"/>
      <c r="AD74" s="226"/>
      <c r="AE74" s="226"/>
      <c r="AF74" s="226"/>
      <c r="AG74" s="226"/>
      <c r="AH74" s="226"/>
      <c r="AI74" s="226"/>
      <c r="AJ74" s="226"/>
      <c r="AK74" s="226"/>
      <c r="AL74" s="226"/>
      <c r="AM74" s="226"/>
      <c r="AN74" s="226"/>
      <c r="AO74" s="226"/>
      <c r="AP74" s="226"/>
      <c r="AQ74" s="226"/>
      <c r="AR74" s="226"/>
      <c r="AS74" s="226"/>
      <c r="AT74" s="226"/>
      <c r="AU74" s="226"/>
      <c r="AV74" s="226"/>
      <c r="AW74" s="226"/>
      <c r="AX74" s="226"/>
      <c r="AY74" s="226"/>
      <c r="AZ74" s="226"/>
      <c r="BA74" s="226"/>
      <c r="BB74" s="226"/>
      <c r="BC74" s="226"/>
      <c r="BD74" s="226"/>
      <c r="BE74" s="226"/>
      <c r="BF74" s="226"/>
      <c r="BG74" s="226"/>
      <c r="BH74" s="226"/>
      <c r="BI74" s="226"/>
      <c r="BJ74" s="226"/>
      <c r="BK74" s="226"/>
      <c r="BL74" s="226"/>
    </row>
    <row r="75" spans="1:64" ht="11.25" customHeight="1">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c r="BI75" s="226"/>
      <c r="BJ75" s="226"/>
      <c r="BK75" s="226"/>
      <c r="BL75" s="226"/>
    </row>
    <row r="76" spans="1:64" ht="11.25" customHeight="1">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c r="BE76" s="226"/>
      <c r="BF76" s="226"/>
      <c r="BG76" s="226"/>
      <c r="BH76" s="226"/>
      <c r="BI76" s="226"/>
      <c r="BJ76" s="226"/>
      <c r="BK76" s="226"/>
      <c r="BL76" s="226"/>
    </row>
    <row r="77" spans="1:64" ht="11.25" customHeight="1">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226"/>
      <c r="BI77" s="226"/>
      <c r="BJ77" s="226"/>
      <c r="BK77" s="226"/>
      <c r="BL77" s="226"/>
    </row>
    <row r="78" spans="1:64" ht="11.25" customHeight="1">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6"/>
      <c r="AG78" s="226"/>
      <c r="AH78" s="226"/>
      <c r="AI78" s="226"/>
      <c r="AJ78" s="226"/>
      <c r="AK78" s="226"/>
      <c r="AL78" s="226"/>
      <c r="AM78" s="226"/>
      <c r="AN78" s="226"/>
      <c r="AO78" s="226"/>
      <c r="AP78" s="226"/>
      <c r="AQ78" s="226"/>
      <c r="AR78" s="226"/>
      <c r="AS78" s="226"/>
      <c r="AT78" s="226"/>
      <c r="AU78" s="226"/>
      <c r="AV78" s="226"/>
      <c r="AW78" s="226"/>
      <c r="AX78" s="226"/>
      <c r="AY78" s="226"/>
      <c r="AZ78" s="226"/>
      <c r="BA78" s="226"/>
      <c r="BB78" s="226"/>
      <c r="BC78" s="226"/>
      <c r="BD78" s="226"/>
      <c r="BE78" s="226"/>
      <c r="BF78" s="226"/>
      <c r="BG78" s="226"/>
      <c r="BH78" s="226"/>
      <c r="BI78" s="226"/>
      <c r="BJ78" s="226"/>
      <c r="BK78" s="226"/>
      <c r="BL78" s="226"/>
    </row>
    <row r="79" spans="1:64" ht="11.25" customHeight="1">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c r="AZ79" s="226"/>
      <c r="BA79" s="226"/>
      <c r="BB79" s="226"/>
      <c r="BC79" s="226"/>
      <c r="BD79" s="226"/>
      <c r="BE79" s="226"/>
      <c r="BF79" s="226"/>
      <c r="BG79" s="226"/>
      <c r="BH79" s="226"/>
      <c r="BI79" s="226"/>
      <c r="BJ79" s="226"/>
      <c r="BK79" s="226"/>
      <c r="BL79" s="226"/>
    </row>
    <row r="80" spans="1:64" ht="11.25" customHeight="1">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226"/>
      <c r="BI80" s="226"/>
      <c r="BJ80" s="226"/>
      <c r="BK80" s="226"/>
      <c r="BL80" s="226"/>
    </row>
    <row r="81" spans="2:64" ht="11.25" customHeight="1">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c r="AZ81" s="226"/>
      <c r="BA81" s="226"/>
      <c r="BB81" s="226"/>
      <c r="BC81" s="226"/>
      <c r="BD81" s="226"/>
      <c r="BE81" s="226"/>
      <c r="BF81" s="226"/>
      <c r="BG81" s="226"/>
      <c r="BH81" s="226"/>
      <c r="BI81" s="226"/>
      <c r="BJ81" s="226"/>
      <c r="BK81" s="226"/>
      <c r="BL81" s="226"/>
    </row>
    <row r="82" spans="2:64" ht="11.25" customHeight="1">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6"/>
      <c r="AE82" s="226"/>
      <c r="AF82" s="226"/>
      <c r="AG82" s="226"/>
      <c r="AH82" s="226"/>
      <c r="AI82" s="226"/>
      <c r="AJ82" s="226"/>
      <c r="AK82" s="226"/>
      <c r="AL82" s="226"/>
      <c r="AM82" s="226"/>
      <c r="AN82" s="226"/>
      <c r="AO82" s="226"/>
      <c r="AP82" s="226"/>
      <c r="AQ82" s="226"/>
      <c r="AR82" s="226"/>
      <c r="AS82" s="226"/>
      <c r="AT82" s="226"/>
      <c r="AU82" s="226"/>
      <c r="AV82" s="226"/>
      <c r="AW82" s="226"/>
      <c r="AX82" s="226"/>
      <c r="AY82" s="226"/>
      <c r="AZ82" s="226"/>
      <c r="BA82" s="226"/>
      <c r="BB82" s="226"/>
      <c r="BC82" s="226"/>
      <c r="BD82" s="226"/>
      <c r="BE82" s="226"/>
      <c r="BF82" s="226"/>
      <c r="BG82" s="226"/>
      <c r="BH82" s="226"/>
      <c r="BI82" s="226"/>
      <c r="BJ82" s="226"/>
      <c r="BK82" s="226"/>
      <c r="BL82" s="226"/>
    </row>
    <row r="83" spans="2:64" ht="11.25" customHeight="1">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226"/>
      <c r="BI83" s="226"/>
      <c r="BJ83" s="226"/>
      <c r="BK83" s="226"/>
      <c r="BL83" s="226"/>
    </row>
    <row r="84" spans="2:64" ht="11.25" customHeight="1">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c r="AA84" s="226"/>
      <c r="AB84" s="226"/>
      <c r="AC84" s="226"/>
      <c r="AD84" s="226"/>
      <c r="AE84" s="226"/>
      <c r="AF84" s="226"/>
      <c r="AG84" s="226"/>
      <c r="AH84" s="226"/>
      <c r="AI84" s="226"/>
      <c r="AJ84" s="226"/>
      <c r="AK84" s="226"/>
      <c r="AL84" s="226"/>
      <c r="AM84" s="226"/>
      <c r="AN84" s="226"/>
      <c r="AO84" s="226"/>
      <c r="AP84" s="226"/>
      <c r="AQ84" s="226"/>
      <c r="AR84" s="226"/>
      <c r="AS84" s="226"/>
      <c r="AT84" s="226"/>
      <c r="AU84" s="226"/>
      <c r="AV84" s="226"/>
      <c r="AW84" s="226"/>
      <c r="AX84" s="226"/>
      <c r="AY84" s="226"/>
      <c r="AZ84" s="226"/>
      <c r="BA84" s="226"/>
      <c r="BB84" s="226"/>
      <c r="BC84" s="226"/>
      <c r="BD84" s="226"/>
      <c r="BE84" s="226"/>
      <c r="BF84" s="226"/>
      <c r="BG84" s="226"/>
      <c r="BH84" s="226"/>
      <c r="BI84" s="226"/>
      <c r="BJ84" s="226"/>
      <c r="BK84" s="226"/>
      <c r="BL84" s="226"/>
    </row>
    <row r="85" spans="2:64" ht="11.25" customHeight="1">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c r="AA85" s="226"/>
      <c r="AB85" s="226"/>
      <c r="AC85" s="226"/>
      <c r="AD85" s="226"/>
      <c r="AE85" s="226"/>
      <c r="AF85" s="226"/>
      <c r="AG85" s="226"/>
      <c r="AH85" s="226"/>
      <c r="AI85" s="226"/>
      <c r="AJ85" s="226"/>
      <c r="AK85" s="226"/>
      <c r="AL85" s="226"/>
      <c r="AM85" s="226"/>
      <c r="AN85" s="226"/>
      <c r="AO85" s="226"/>
      <c r="AP85" s="226"/>
      <c r="AQ85" s="226"/>
      <c r="AR85" s="226"/>
      <c r="AS85" s="226"/>
      <c r="AT85" s="226"/>
      <c r="AU85" s="226"/>
      <c r="AV85" s="226"/>
      <c r="AW85" s="226"/>
      <c r="AX85" s="226"/>
      <c r="AY85" s="226"/>
      <c r="AZ85" s="226"/>
      <c r="BA85" s="226"/>
      <c r="BB85" s="226"/>
      <c r="BC85" s="226"/>
      <c r="BD85" s="226"/>
      <c r="BE85" s="226"/>
      <c r="BF85" s="226"/>
      <c r="BG85" s="226"/>
      <c r="BH85" s="226"/>
      <c r="BI85" s="226"/>
      <c r="BJ85" s="226"/>
      <c r="BK85" s="226"/>
      <c r="BL85" s="226"/>
    </row>
    <row r="86" spans="2:64" ht="11.25" customHeight="1">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226"/>
      <c r="AX86" s="226"/>
      <c r="AY86" s="226"/>
      <c r="AZ86" s="226"/>
      <c r="BA86" s="226"/>
      <c r="BB86" s="226"/>
      <c r="BC86" s="226"/>
      <c r="BD86" s="226"/>
      <c r="BE86" s="226"/>
      <c r="BF86" s="226"/>
      <c r="BG86" s="226"/>
      <c r="BH86" s="226"/>
      <c r="BI86" s="226"/>
      <c r="BJ86" s="226"/>
      <c r="BK86" s="226"/>
      <c r="BL86" s="226"/>
    </row>
    <row r="87" spans="2:64" ht="11.25" customHeight="1">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226"/>
      <c r="AC87" s="226"/>
      <c r="AD87" s="226"/>
      <c r="AE87" s="226"/>
      <c r="AF87" s="226"/>
      <c r="AG87" s="226"/>
      <c r="AH87" s="226"/>
      <c r="AI87" s="226"/>
      <c r="AJ87" s="226"/>
      <c r="AK87" s="226"/>
      <c r="AL87" s="226"/>
      <c r="AM87" s="226"/>
      <c r="AN87" s="226"/>
      <c r="AO87" s="226"/>
      <c r="AP87" s="226"/>
      <c r="AQ87" s="226"/>
      <c r="AR87" s="226"/>
      <c r="AS87" s="226"/>
      <c r="AT87" s="226"/>
      <c r="AU87" s="226"/>
      <c r="AV87" s="226"/>
      <c r="AW87" s="226"/>
      <c r="AX87" s="226"/>
      <c r="AY87" s="226"/>
      <c r="AZ87" s="226"/>
      <c r="BA87" s="226"/>
      <c r="BB87" s="226"/>
      <c r="BC87" s="226"/>
      <c r="BD87" s="226"/>
      <c r="BE87" s="226"/>
      <c r="BF87" s="226"/>
      <c r="BG87" s="226"/>
      <c r="BH87" s="226"/>
      <c r="BI87" s="226"/>
      <c r="BJ87" s="226"/>
      <c r="BK87" s="226"/>
      <c r="BL87" s="226"/>
    </row>
    <row r="88" spans="2:64" ht="11.25" customHeight="1">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c r="AA88" s="226"/>
      <c r="AB88" s="226"/>
      <c r="AC88" s="226"/>
      <c r="AD88" s="226"/>
      <c r="AE88" s="226"/>
      <c r="AF88" s="226"/>
      <c r="AG88" s="226"/>
      <c r="AH88" s="226"/>
      <c r="AI88" s="226"/>
      <c r="AJ88" s="226"/>
      <c r="AK88" s="226"/>
      <c r="AL88" s="226"/>
      <c r="AM88" s="226"/>
      <c r="AN88" s="226"/>
      <c r="AO88" s="226"/>
      <c r="AP88" s="226"/>
      <c r="AQ88" s="226"/>
      <c r="AR88" s="226"/>
      <c r="AS88" s="226"/>
      <c r="AT88" s="226"/>
      <c r="AU88" s="226"/>
      <c r="AV88" s="226"/>
      <c r="AW88" s="226"/>
      <c r="AX88" s="226"/>
      <c r="AY88" s="226"/>
      <c r="AZ88" s="226"/>
      <c r="BA88" s="226"/>
      <c r="BB88" s="226"/>
      <c r="BC88" s="226"/>
      <c r="BD88" s="226"/>
      <c r="BE88" s="226"/>
      <c r="BF88" s="226"/>
      <c r="BG88" s="226"/>
      <c r="BH88" s="226"/>
      <c r="BI88" s="226"/>
      <c r="BJ88" s="226"/>
      <c r="BK88" s="226"/>
      <c r="BL88" s="226"/>
    </row>
    <row r="89" spans="2:64" ht="11.25" customHeight="1">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c r="AB89" s="226"/>
      <c r="AC89" s="226"/>
      <c r="AD89" s="226"/>
      <c r="AE89" s="226"/>
      <c r="AF89" s="226"/>
      <c r="AG89" s="226"/>
      <c r="AH89" s="226"/>
      <c r="AI89" s="226"/>
      <c r="AJ89" s="226"/>
      <c r="AK89" s="226"/>
      <c r="AL89" s="226"/>
      <c r="AM89" s="226"/>
      <c r="AN89" s="226"/>
      <c r="AO89" s="226"/>
      <c r="AP89" s="226"/>
      <c r="AQ89" s="226"/>
      <c r="AR89" s="226"/>
      <c r="AS89" s="226"/>
      <c r="AT89" s="226"/>
      <c r="AU89" s="226"/>
      <c r="AV89" s="226"/>
      <c r="AW89" s="226"/>
      <c r="AX89" s="226"/>
      <c r="AY89" s="226"/>
      <c r="AZ89" s="226"/>
      <c r="BA89" s="226"/>
      <c r="BB89" s="226"/>
      <c r="BC89" s="226"/>
      <c r="BD89" s="226"/>
      <c r="BE89" s="226"/>
      <c r="BF89" s="226"/>
      <c r="BG89" s="226"/>
      <c r="BH89" s="226"/>
      <c r="BI89" s="226"/>
      <c r="BJ89" s="226"/>
      <c r="BK89" s="226"/>
      <c r="BL89" s="226"/>
    </row>
    <row r="90" spans="2:64" ht="11.25" customHeight="1">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226"/>
      <c r="AG90" s="226"/>
      <c r="AH90" s="226"/>
      <c r="AI90" s="226"/>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row>
    <row r="91" spans="2:64" ht="11.25" customHeight="1">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c r="AZ91" s="226"/>
      <c r="BA91" s="226"/>
      <c r="BB91" s="226"/>
      <c r="BC91" s="226"/>
      <c r="BD91" s="226"/>
      <c r="BE91" s="226"/>
      <c r="BF91" s="226"/>
      <c r="BG91" s="226"/>
      <c r="BH91" s="226"/>
      <c r="BI91" s="226"/>
      <c r="BJ91" s="226"/>
      <c r="BK91" s="226"/>
      <c r="BL91" s="226"/>
    </row>
    <row r="92" spans="2:64" ht="11.25" customHeight="1">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226"/>
      <c r="BL92" s="226"/>
    </row>
    <row r="93" spans="2:64" ht="11.25" customHeight="1">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226"/>
      <c r="BL93" s="226"/>
    </row>
    <row r="94" spans="2:64" ht="11.25" customHeight="1">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c r="BK94" s="226"/>
      <c r="BL94" s="226"/>
    </row>
    <row r="95" spans="2:64" ht="11.25" customHeight="1">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c r="BA95" s="226"/>
      <c r="BB95" s="226"/>
      <c r="BC95" s="226"/>
      <c r="BD95" s="226"/>
      <c r="BE95" s="226"/>
      <c r="BF95" s="226"/>
      <c r="BG95" s="226"/>
      <c r="BH95" s="226"/>
      <c r="BI95" s="226"/>
      <c r="BJ95" s="226"/>
      <c r="BK95" s="226"/>
      <c r="BL95" s="226"/>
    </row>
    <row r="96" spans="2:64" ht="11.25" customHeight="1">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226"/>
      <c r="BL96" s="226"/>
    </row>
    <row r="97" spans="2:64" ht="11.25" customHeight="1">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c r="BE97" s="226"/>
      <c r="BF97" s="226"/>
      <c r="BG97" s="226"/>
      <c r="BH97" s="226"/>
      <c r="BI97" s="226"/>
      <c r="BJ97" s="226"/>
      <c r="BK97" s="226"/>
      <c r="BL97" s="226"/>
    </row>
    <row r="98" spans="2:64" ht="11.25" customHeight="1">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26"/>
      <c r="BF98" s="226"/>
      <c r="BG98" s="226"/>
      <c r="BH98" s="226"/>
      <c r="BI98" s="226"/>
      <c r="BJ98" s="226"/>
      <c r="BK98" s="226"/>
      <c r="BL98" s="226"/>
    </row>
    <row r="99" spans="2:64" ht="11.25" customHeight="1">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226"/>
      <c r="BL99" s="226"/>
    </row>
    <row r="100" spans="2:64" ht="11.25" customHeight="1">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c r="BK100" s="226"/>
      <c r="BL100" s="226"/>
    </row>
    <row r="101" spans="2:64" ht="11.25" customHeight="1">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c r="AZ101" s="226"/>
      <c r="BA101" s="226"/>
      <c r="BB101" s="226"/>
      <c r="BC101" s="226"/>
      <c r="BD101" s="226"/>
      <c r="BE101" s="226"/>
      <c r="BF101" s="226"/>
      <c r="BG101" s="226"/>
      <c r="BH101" s="226"/>
      <c r="BI101" s="226"/>
      <c r="BJ101" s="226"/>
      <c r="BK101" s="226"/>
      <c r="BL101" s="226"/>
    </row>
    <row r="102" spans="2:64" ht="11.25" customHeight="1">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c r="BK102" s="226"/>
      <c r="BL102" s="226"/>
    </row>
    <row r="103" spans="2:64" ht="11.25" customHeight="1">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26"/>
      <c r="BK103" s="226"/>
      <c r="BL103" s="226"/>
    </row>
    <row r="104" spans="2:64" ht="11.25" customHeight="1">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226"/>
      <c r="BL104" s="226"/>
    </row>
    <row r="105" spans="2:64" ht="11.25" customHeight="1">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c r="AO105" s="226"/>
      <c r="AP105" s="226"/>
      <c r="AQ105" s="226"/>
      <c r="AR105" s="226"/>
      <c r="AS105" s="226"/>
      <c r="AT105" s="226"/>
      <c r="AU105" s="226"/>
      <c r="AV105" s="226"/>
      <c r="AW105" s="226"/>
      <c r="AX105" s="226"/>
      <c r="AY105" s="226"/>
      <c r="AZ105" s="226"/>
      <c r="BA105" s="226"/>
      <c r="BB105" s="226"/>
      <c r="BC105" s="226"/>
      <c r="BD105" s="226"/>
      <c r="BE105" s="226"/>
      <c r="BF105" s="226"/>
      <c r="BG105" s="226"/>
      <c r="BH105" s="226"/>
      <c r="BI105" s="226"/>
      <c r="BJ105" s="226"/>
      <c r="BK105" s="226"/>
      <c r="BL105" s="226"/>
    </row>
    <row r="106" spans="2:64" ht="11.25" customHeight="1">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c r="BE106" s="226"/>
      <c r="BF106" s="226"/>
      <c r="BG106" s="226"/>
      <c r="BH106" s="226"/>
      <c r="BI106" s="226"/>
      <c r="BJ106" s="226"/>
      <c r="BK106" s="226"/>
      <c r="BL106" s="226"/>
    </row>
    <row r="107" spans="2:64" ht="11.25" customHeight="1">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c r="BA107" s="226"/>
      <c r="BB107" s="226"/>
      <c r="BC107" s="226"/>
      <c r="BD107" s="226"/>
      <c r="BE107" s="226"/>
      <c r="BF107" s="226"/>
      <c r="BG107" s="226"/>
      <c r="BH107" s="226"/>
      <c r="BI107" s="226"/>
      <c r="BJ107" s="226"/>
      <c r="BK107" s="226"/>
      <c r="BL107" s="226"/>
    </row>
    <row r="108" spans="2:64" ht="11.25" customHeight="1">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row>
    <row r="109" spans="2:64" ht="11.25" customHeight="1">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c r="BE109" s="226"/>
      <c r="BF109" s="226"/>
      <c r="BG109" s="226"/>
      <c r="BH109" s="226"/>
      <c r="BI109" s="226"/>
      <c r="BJ109" s="226"/>
      <c r="BK109" s="226"/>
      <c r="BL109" s="226"/>
    </row>
    <row r="110" spans="2:64" ht="11.25" customHeight="1">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226"/>
      <c r="BL110" s="226"/>
    </row>
    <row r="111" spans="2:64" ht="11.25" customHeight="1">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226"/>
      <c r="AX111" s="226"/>
      <c r="AY111" s="226"/>
      <c r="AZ111" s="226"/>
      <c r="BA111" s="226"/>
      <c r="BB111" s="226"/>
      <c r="BC111" s="226"/>
      <c r="BD111" s="226"/>
      <c r="BE111" s="226"/>
      <c r="BF111" s="226"/>
      <c r="BG111" s="226"/>
      <c r="BH111" s="226"/>
      <c r="BI111" s="226"/>
      <c r="BJ111" s="226"/>
      <c r="BK111" s="226"/>
      <c r="BL111" s="226"/>
    </row>
    <row r="112" spans="2:64" ht="11.25" customHeight="1">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226"/>
      <c r="AL112" s="226"/>
      <c r="AM112" s="226"/>
      <c r="AN112" s="226"/>
      <c r="AO112" s="226"/>
      <c r="AP112" s="226"/>
      <c r="AQ112" s="226"/>
      <c r="AR112" s="226"/>
      <c r="AS112" s="226"/>
      <c r="AT112" s="226"/>
      <c r="AU112" s="226"/>
      <c r="AV112" s="226"/>
      <c r="AW112" s="226"/>
      <c r="AX112" s="226"/>
      <c r="AY112" s="226"/>
      <c r="AZ112" s="226"/>
      <c r="BA112" s="226"/>
      <c r="BB112" s="226"/>
      <c r="BC112" s="226"/>
      <c r="BD112" s="226"/>
      <c r="BE112" s="226"/>
      <c r="BF112" s="226"/>
      <c r="BG112" s="226"/>
      <c r="BH112" s="226"/>
      <c r="BI112" s="226"/>
      <c r="BJ112" s="226"/>
      <c r="BK112" s="226"/>
      <c r="BL112" s="226"/>
    </row>
    <row r="113" spans="2:64" ht="11.25" customHeight="1">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26"/>
      <c r="AS113" s="226"/>
      <c r="AT113" s="226"/>
      <c r="AU113" s="226"/>
      <c r="AV113" s="226"/>
      <c r="AW113" s="226"/>
      <c r="AX113" s="226"/>
      <c r="AY113" s="226"/>
      <c r="AZ113" s="226"/>
      <c r="BA113" s="226"/>
      <c r="BB113" s="226"/>
      <c r="BC113" s="226"/>
      <c r="BD113" s="226"/>
      <c r="BE113" s="226"/>
      <c r="BF113" s="226"/>
      <c r="BG113" s="226"/>
      <c r="BH113" s="226"/>
      <c r="BI113" s="226"/>
      <c r="BJ113" s="226"/>
      <c r="BK113" s="226"/>
      <c r="BL113" s="226"/>
    </row>
    <row r="114" spans="2:64" ht="11.25" customHeight="1">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c r="AO114" s="226"/>
      <c r="AP114" s="226"/>
      <c r="AQ114" s="226"/>
      <c r="AR114" s="226"/>
      <c r="AS114" s="226"/>
      <c r="AT114" s="226"/>
      <c r="AU114" s="226"/>
      <c r="AV114" s="226"/>
      <c r="AW114" s="226"/>
      <c r="AX114" s="226"/>
      <c r="AY114" s="226"/>
      <c r="AZ114" s="226"/>
      <c r="BA114" s="226"/>
      <c r="BB114" s="226"/>
      <c r="BC114" s="226"/>
      <c r="BD114" s="226"/>
      <c r="BE114" s="226"/>
      <c r="BF114" s="226"/>
      <c r="BG114" s="226"/>
      <c r="BH114" s="226"/>
      <c r="BI114" s="226"/>
      <c r="BJ114" s="226"/>
      <c r="BK114" s="226"/>
      <c r="BL114" s="226"/>
    </row>
    <row r="115" spans="2:64" ht="11.25" customHeight="1">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c r="AT115" s="226"/>
      <c r="AU115" s="226"/>
      <c r="AV115" s="226"/>
      <c r="AW115" s="226"/>
      <c r="AX115" s="226"/>
      <c r="AY115" s="226"/>
      <c r="AZ115" s="226"/>
      <c r="BA115" s="226"/>
      <c r="BB115" s="226"/>
      <c r="BC115" s="226"/>
      <c r="BD115" s="226"/>
      <c r="BE115" s="226"/>
      <c r="BF115" s="226"/>
      <c r="BG115" s="226"/>
      <c r="BH115" s="226"/>
      <c r="BI115" s="226"/>
      <c r="BJ115" s="226"/>
      <c r="BK115" s="226"/>
      <c r="BL115" s="226"/>
    </row>
    <row r="116" spans="2:64" ht="11.25" customHeight="1">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c r="BF116" s="226"/>
      <c r="BG116" s="226"/>
      <c r="BH116" s="226"/>
      <c r="BI116" s="226"/>
      <c r="BJ116" s="226"/>
      <c r="BK116" s="226"/>
      <c r="BL116" s="226"/>
    </row>
    <row r="117" spans="2:64" ht="11.25" customHeight="1">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c r="AT117" s="226"/>
      <c r="AU117" s="226"/>
      <c r="AV117" s="226"/>
      <c r="AW117" s="226"/>
      <c r="AX117" s="226"/>
      <c r="AY117" s="226"/>
      <c r="AZ117" s="226"/>
      <c r="BA117" s="226"/>
      <c r="BB117" s="226"/>
      <c r="BC117" s="226"/>
      <c r="BD117" s="226"/>
      <c r="BE117" s="226"/>
      <c r="BF117" s="226"/>
      <c r="BG117" s="226"/>
      <c r="BH117" s="226"/>
      <c r="BI117" s="226"/>
      <c r="BJ117" s="226"/>
      <c r="BK117" s="226"/>
      <c r="BL117" s="226"/>
    </row>
    <row r="118" spans="2:64" ht="11.25" customHeight="1">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c r="AG118" s="226"/>
      <c r="AH118" s="226"/>
      <c r="AI118" s="226"/>
      <c r="AJ118" s="226"/>
      <c r="AK118" s="226"/>
      <c r="AL118" s="226"/>
      <c r="AM118" s="226"/>
      <c r="AN118" s="226"/>
      <c r="AO118" s="226"/>
      <c r="AP118" s="226"/>
      <c r="AQ118" s="226"/>
      <c r="AR118" s="226"/>
      <c r="AS118" s="226"/>
      <c r="AT118" s="226"/>
      <c r="AU118" s="226"/>
      <c r="AV118" s="226"/>
      <c r="AW118" s="226"/>
      <c r="AX118" s="226"/>
      <c r="AY118" s="226"/>
      <c r="AZ118" s="226"/>
      <c r="BA118" s="226"/>
      <c r="BB118" s="226"/>
      <c r="BC118" s="226"/>
      <c r="BD118" s="226"/>
      <c r="BE118" s="226"/>
      <c r="BF118" s="226"/>
      <c r="BG118" s="226"/>
      <c r="BH118" s="226"/>
      <c r="BI118" s="226"/>
      <c r="BJ118" s="226"/>
      <c r="BK118" s="226"/>
      <c r="BL118" s="226"/>
    </row>
    <row r="119" spans="2:64" ht="11.25" customHeight="1">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c r="AG119" s="226"/>
      <c r="AH119" s="226"/>
      <c r="AI119" s="226"/>
      <c r="AJ119" s="226"/>
      <c r="AK119" s="226"/>
      <c r="AL119" s="226"/>
      <c r="AM119" s="226"/>
      <c r="AN119" s="226"/>
      <c r="AO119" s="226"/>
      <c r="AP119" s="226"/>
      <c r="AQ119" s="226"/>
      <c r="AR119" s="226"/>
      <c r="AS119" s="226"/>
      <c r="AT119" s="226"/>
      <c r="AU119" s="226"/>
      <c r="AV119" s="226"/>
      <c r="AW119" s="226"/>
      <c r="AX119" s="226"/>
      <c r="AY119" s="226"/>
      <c r="AZ119" s="226"/>
      <c r="BA119" s="226"/>
      <c r="BB119" s="226"/>
      <c r="BC119" s="226"/>
      <c r="BD119" s="226"/>
      <c r="BE119" s="226"/>
      <c r="BF119" s="226"/>
      <c r="BG119" s="226"/>
      <c r="BH119" s="226"/>
      <c r="BI119" s="226"/>
      <c r="BJ119" s="226"/>
      <c r="BK119" s="226"/>
      <c r="BL119" s="226"/>
    </row>
    <row r="120" spans="2:64" ht="11.25" customHeight="1">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c r="AB120" s="226"/>
      <c r="AC120" s="226"/>
      <c r="AD120" s="226"/>
      <c r="AE120" s="226"/>
      <c r="AF120" s="226"/>
      <c r="AG120" s="226"/>
      <c r="AH120" s="226"/>
      <c r="AI120" s="226"/>
      <c r="AJ120" s="226"/>
      <c r="AK120" s="226"/>
      <c r="AL120" s="226"/>
      <c r="AM120" s="226"/>
      <c r="AN120" s="226"/>
      <c r="AO120" s="226"/>
      <c r="AP120" s="226"/>
      <c r="AQ120" s="226"/>
      <c r="AR120" s="226"/>
      <c r="AS120" s="226"/>
      <c r="AT120" s="226"/>
      <c r="AU120" s="226"/>
      <c r="AV120" s="226"/>
      <c r="AW120" s="226"/>
      <c r="AX120" s="226"/>
      <c r="AY120" s="226"/>
      <c r="AZ120" s="226"/>
      <c r="BA120" s="226"/>
      <c r="BB120" s="226"/>
      <c r="BC120" s="226"/>
      <c r="BD120" s="226"/>
      <c r="BE120" s="226"/>
      <c r="BF120" s="226"/>
      <c r="BG120" s="226"/>
      <c r="BH120" s="226"/>
      <c r="BI120" s="226"/>
      <c r="BJ120" s="226"/>
      <c r="BK120" s="226"/>
      <c r="BL120" s="226"/>
    </row>
    <row r="121" spans="2:64" ht="11.25" customHeight="1">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c r="BA121" s="226"/>
      <c r="BB121" s="226"/>
      <c r="BC121" s="226"/>
      <c r="BD121" s="226"/>
      <c r="BE121" s="226"/>
      <c r="BF121" s="226"/>
      <c r="BG121" s="226"/>
      <c r="BH121" s="226"/>
      <c r="BI121" s="226"/>
      <c r="BJ121" s="226"/>
      <c r="BK121" s="226"/>
      <c r="BL121" s="226"/>
    </row>
    <row r="122" spans="2:64" ht="11.25" customHeight="1">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c r="AG122" s="226"/>
      <c r="AH122" s="226"/>
      <c r="AI122" s="226"/>
      <c r="AJ122" s="226"/>
      <c r="AK122" s="226"/>
      <c r="AL122" s="226"/>
      <c r="AM122" s="226"/>
      <c r="AN122" s="226"/>
      <c r="AO122" s="226"/>
      <c r="AP122" s="226"/>
      <c r="AQ122" s="226"/>
      <c r="AR122" s="226"/>
      <c r="AS122" s="226"/>
      <c r="AT122" s="226"/>
      <c r="AU122" s="226"/>
      <c r="AV122" s="226"/>
      <c r="AW122" s="226"/>
      <c r="AX122" s="226"/>
      <c r="AY122" s="226"/>
      <c r="AZ122" s="226"/>
      <c r="BA122" s="226"/>
      <c r="BB122" s="226"/>
      <c r="BC122" s="226"/>
      <c r="BD122" s="226"/>
      <c r="BE122" s="226"/>
      <c r="BF122" s="226"/>
      <c r="BG122" s="226"/>
      <c r="BH122" s="226"/>
      <c r="BI122" s="226"/>
      <c r="BJ122" s="226"/>
      <c r="BK122" s="226"/>
      <c r="BL122" s="226"/>
    </row>
    <row r="123" spans="2:64" ht="11.25" customHeight="1">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c r="AG123" s="226"/>
      <c r="AH123" s="226"/>
      <c r="AI123" s="226"/>
      <c r="AJ123" s="226"/>
      <c r="AK123" s="226"/>
      <c r="AL123" s="226"/>
      <c r="AM123" s="226"/>
      <c r="AN123" s="226"/>
      <c r="AO123" s="226"/>
      <c r="AP123" s="226"/>
      <c r="AQ123" s="226"/>
      <c r="AR123" s="226"/>
      <c r="AS123" s="226"/>
      <c r="AT123" s="226"/>
      <c r="AU123" s="226"/>
      <c r="AV123" s="226"/>
      <c r="AW123" s="226"/>
      <c r="AX123" s="226"/>
      <c r="AY123" s="226"/>
      <c r="AZ123" s="226"/>
      <c r="BA123" s="226"/>
      <c r="BB123" s="226"/>
      <c r="BC123" s="226"/>
      <c r="BD123" s="226"/>
      <c r="BE123" s="226"/>
      <c r="BF123" s="226"/>
      <c r="BG123" s="226"/>
      <c r="BH123" s="226"/>
      <c r="BI123" s="226"/>
      <c r="BJ123" s="226"/>
      <c r="BK123" s="226"/>
      <c r="BL123" s="226"/>
    </row>
    <row r="124" spans="2:64" ht="11.25" customHeight="1">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c r="AG124" s="226"/>
      <c r="AH124" s="226"/>
      <c r="AI124" s="226"/>
      <c r="AJ124" s="226"/>
      <c r="AK124" s="226"/>
      <c r="AL124" s="226"/>
      <c r="AM124" s="226"/>
      <c r="AN124" s="226"/>
      <c r="AO124" s="226"/>
      <c r="AP124" s="226"/>
      <c r="AQ124" s="226"/>
      <c r="AR124" s="226"/>
      <c r="AS124" s="226"/>
      <c r="AT124" s="226"/>
      <c r="AU124" s="226"/>
      <c r="AV124" s="226"/>
      <c r="AW124" s="226"/>
      <c r="AX124" s="226"/>
      <c r="AY124" s="226"/>
      <c r="AZ124" s="226"/>
      <c r="BA124" s="226"/>
      <c r="BB124" s="226"/>
      <c r="BC124" s="226"/>
      <c r="BD124" s="226"/>
      <c r="BE124" s="226"/>
      <c r="BF124" s="226"/>
      <c r="BG124" s="226"/>
      <c r="BH124" s="226"/>
      <c r="BI124" s="226"/>
      <c r="BJ124" s="226"/>
      <c r="BK124" s="226"/>
      <c r="BL124" s="226"/>
    </row>
    <row r="125" spans="2:64" ht="11.25" customHeight="1">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c r="BK125" s="226"/>
      <c r="BL125" s="226"/>
    </row>
    <row r="126" spans="2:64" ht="11.25" customHeight="1">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226"/>
      <c r="BL126" s="226"/>
    </row>
    <row r="127" spans="2:64" ht="11.25" customHeight="1">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226"/>
      <c r="BL127" s="226"/>
    </row>
    <row r="128" spans="2:64" ht="11.25" customHeight="1">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c r="BK128" s="226"/>
      <c r="BL128" s="226"/>
    </row>
    <row r="129" spans="2:64" ht="11.25" customHeight="1">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6"/>
      <c r="BD129" s="226"/>
      <c r="BE129" s="226"/>
      <c r="BF129" s="226"/>
      <c r="BG129" s="226"/>
      <c r="BH129" s="226"/>
      <c r="BI129" s="226"/>
      <c r="BJ129" s="226"/>
      <c r="BK129" s="226"/>
      <c r="BL129" s="226"/>
    </row>
    <row r="130" spans="2:64" ht="11.25" customHeight="1">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c r="AG130" s="226"/>
      <c r="AH130" s="226"/>
      <c r="AI130" s="226"/>
      <c r="AJ130" s="226"/>
      <c r="AK130" s="226"/>
      <c r="AL130" s="226"/>
      <c r="AM130" s="226"/>
      <c r="AN130" s="226"/>
      <c r="AO130" s="226"/>
      <c r="AP130" s="226"/>
      <c r="AQ130" s="226"/>
      <c r="AR130" s="226"/>
      <c r="AS130" s="226"/>
      <c r="AT130" s="226"/>
      <c r="AU130" s="226"/>
      <c r="AV130" s="226"/>
      <c r="AW130" s="226"/>
      <c r="AX130" s="226"/>
      <c r="AY130" s="226"/>
      <c r="AZ130" s="226"/>
      <c r="BA130" s="226"/>
      <c r="BB130" s="226"/>
      <c r="BC130" s="226"/>
      <c r="BD130" s="226"/>
      <c r="BE130" s="226"/>
      <c r="BF130" s="226"/>
      <c r="BG130" s="226"/>
      <c r="BH130" s="226"/>
      <c r="BI130" s="226"/>
      <c r="BJ130" s="226"/>
      <c r="BK130" s="226"/>
      <c r="BL130" s="226"/>
    </row>
    <row r="131" spans="2:64" ht="11.25" customHeight="1">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226"/>
      <c r="AO131" s="226"/>
      <c r="AP131" s="226"/>
      <c r="AQ131" s="226"/>
      <c r="AR131" s="226"/>
      <c r="AS131" s="226"/>
      <c r="AT131" s="226"/>
      <c r="AU131" s="226"/>
      <c r="AV131" s="226"/>
      <c r="AW131" s="226"/>
      <c r="AX131" s="226"/>
      <c r="AY131" s="226"/>
      <c r="AZ131" s="226"/>
      <c r="BA131" s="226"/>
      <c r="BB131" s="226"/>
      <c r="BC131" s="226"/>
      <c r="BD131" s="226"/>
      <c r="BE131" s="226"/>
      <c r="BF131" s="226"/>
      <c r="BG131" s="226"/>
      <c r="BH131" s="226"/>
      <c r="BI131" s="226"/>
      <c r="BJ131" s="226"/>
      <c r="BK131" s="226"/>
      <c r="BL131" s="226"/>
    </row>
    <row r="132" spans="2:64" ht="11.25" customHeight="1">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226"/>
      <c r="AO132" s="226"/>
      <c r="AP132" s="226"/>
      <c r="AQ132" s="226"/>
      <c r="AR132" s="226"/>
      <c r="AS132" s="226"/>
      <c r="AT132" s="226"/>
      <c r="AU132" s="226"/>
      <c r="AV132" s="226"/>
      <c r="AW132" s="226"/>
      <c r="AX132" s="226"/>
      <c r="AY132" s="226"/>
      <c r="AZ132" s="226"/>
      <c r="BA132" s="226"/>
      <c r="BB132" s="226"/>
      <c r="BC132" s="226"/>
      <c r="BD132" s="226"/>
      <c r="BE132" s="226"/>
      <c r="BF132" s="226"/>
      <c r="BG132" s="226"/>
      <c r="BH132" s="226"/>
      <c r="BI132" s="226"/>
      <c r="BJ132" s="226"/>
      <c r="BK132" s="226"/>
      <c r="BL132" s="226"/>
    </row>
    <row r="133" spans="2:64" ht="11.25" customHeight="1">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c r="BE133" s="226"/>
      <c r="BF133" s="226"/>
      <c r="BG133" s="226"/>
      <c r="BH133" s="226"/>
      <c r="BI133" s="226"/>
      <c r="BJ133" s="226"/>
      <c r="BK133" s="226"/>
      <c r="BL133" s="226"/>
    </row>
    <row r="134" spans="2:64" ht="11.25" customHeight="1">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c r="BA134" s="226"/>
      <c r="BB134" s="226"/>
      <c r="BC134" s="226"/>
      <c r="BD134" s="226"/>
      <c r="BE134" s="226"/>
      <c r="BF134" s="226"/>
      <c r="BG134" s="226"/>
      <c r="BH134" s="226"/>
      <c r="BI134" s="226"/>
      <c r="BJ134" s="226"/>
      <c r="BK134" s="226"/>
      <c r="BL134" s="226"/>
    </row>
    <row r="135" spans="2:64" ht="11.25" customHeight="1">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6"/>
      <c r="AE135" s="226"/>
      <c r="AF135" s="226"/>
      <c r="AG135" s="226"/>
      <c r="AH135" s="226"/>
      <c r="AI135" s="226"/>
      <c r="AJ135" s="226"/>
      <c r="AK135" s="226"/>
      <c r="AL135" s="226"/>
      <c r="AM135" s="226"/>
      <c r="AN135" s="226"/>
      <c r="AO135" s="226"/>
      <c r="AP135" s="226"/>
      <c r="AQ135" s="226"/>
      <c r="AR135" s="226"/>
      <c r="AS135" s="226"/>
      <c r="AT135" s="226"/>
      <c r="AU135" s="226"/>
      <c r="AV135" s="226"/>
      <c r="AW135" s="226"/>
      <c r="AX135" s="226"/>
      <c r="AY135" s="226"/>
      <c r="AZ135" s="226"/>
      <c r="BA135" s="226"/>
      <c r="BB135" s="226"/>
      <c r="BC135" s="226"/>
      <c r="BD135" s="226"/>
      <c r="BE135" s="226"/>
      <c r="BF135" s="226"/>
      <c r="BG135" s="226"/>
      <c r="BH135" s="226"/>
      <c r="BI135" s="226"/>
      <c r="BJ135" s="226"/>
      <c r="BK135" s="226"/>
      <c r="BL135" s="226"/>
    </row>
    <row r="136" spans="2:64" ht="11.25" customHeight="1">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c r="BI136" s="226"/>
      <c r="BJ136" s="226"/>
      <c r="BK136" s="226"/>
      <c r="BL136" s="226"/>
    </row>
    <row r="137" spans="2:64" ht="11.25" customHeight="1">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26"/>
      <c r="BK137" s="226"/>
      <c r="BL137" s="226"/>
    </row>
    <row r="138" spans="2:64" ht="11.25" customHeight="1">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row>
    <row r="139" spans="2:64" ht="11.25" customHeight="1">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c r="BF139" s="226"/>
      <c r="BG139" s="226"/>
      <c r="BH139" s="226"/>
      <c r="BI139" s="226"/>
      <c r="BJ139" s="226"/>
      <c r="BK139" s="226"/>
      <c r="BL139" s="226"/>
    </row>
    <row r="140" spans="2:64" ht="11.25" customHeight="1">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26"/>
      <c r="BL140" s="226"/>
    </row>
    <row r="141" spans="2:64" ht="11.25" customHeight="1">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row>
    <row r="142" spans="2:64" ht="11.25" customHeight="1">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row>
    <row r="143" spans="2:64" ht="11.25" customHeight="1">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c r="AA143" s="226"/>
      <c r="AB143" s="226"/>
      <c r="AC143" s="226"/>
      <c r="AD143" s="226"/>
      <c r="AE143" s="226"/>
      <c r="AF143" s="226"/>
      <c r="AG143" s="226"/>
      <c r="AH143" s="226"/>
      <c r="AI143" s="226"/>
      <c r="AJ143" s="226"/>
      <c r="AK143" s="226"/>
      <c r="AL143" s="226"/>
      <c r="AM143" s="226"/>
      <c r="AN143" s="226"/>
      <c r="AO143" s="226"/>
      <c r="AP143" s="226"/>
      <c r="AQ143" s="226"/>
      <c r="AR143" s="226"/>
      <c r="AS143" s="226"/>
      <c r="AT143" s="226"/>
      <c r="AU143" s="226"/>
      <c r="AV143" s="226"/>
      <c r="AW143" s="226"/>
      <c r="AX143" s="226"/>
      <c r="AY143" s="226"/>
      <c r="AZ143" s="226"/>
      <c r="BA143" s="226"/>
      <c r="BB143" s="226"/>
      <c r="BC143" s="226"/>
      <c r="BD143" s="226"/>
      <c r="BE143" s="226"/>
      <c r="BF143" s="226"/>
      <c r="BG143" s="226"/>
      <c r="BH143" s="226"/>
      <c r="BI143" s="226"/>
      <c r="BJ143" s="226"/>
      <c r="BK143" s="226"/>
      <c r="BL143" s="226"/>
    </row>
    <row r="144" spans="2:64" ht="11.25" customHeight="1">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c r="AA144" s="226"/>
      <c r="AB144" s="226"/>
      <c r="AC144" s="226"/>
      <c r="AD144" s="226"/>
      <c r="AE144" s="226"/>
      <c r="AF144" s="226"/>
      <c r="AG144" s="226"/>
      <c r="AH144" s="226"/>
      <c r="AI144" s="226"/>
      <c r="AJ144" s="226"/>
      <c r="AK144" s="226"/>
      <c r="AL144" s="226"/>
      <c r="AM144" s="226"/>
      <c r="AN144" s="226"/>
      <c r="AO144" s="226"/>
      <c r="AP144" s="226"/>
      <c r="AQ144" s="226"/>
      <c r="AR144" s="226"/>
      <c r="AS144" s="226"/>
      <c r="AT144" s="226"/>
      <c r="AU144" s="226"/>
      <c r="AV144" s="226"/>
      <c r="AW144" s="226"/>
      <c r="AX144" s="226"/>
      <c r="AY144" s="226"/>
      <c r="AZ144" s="226"/>
      <c r="BA144" s="226"/>
      <c r="BB144" s="226"/>
      <c r="BC144" s="226"/>
      <c r="BD144" s="226"/>
      <c r="BE144" s="226"/>
      <c r="BF144" s="226"/>
      <c r="BG144" s="226"/>
      <c r="BH144" s="226"/>
      <c r="BI144" s="226"/>
      <c r="BJ144" s="226"/>
      <c r="BK144" s="226"/>
      <c r="BL144" s="226"/>
    </row>
    <row r="145" spans="2:64" ht="11.25" customHeight="1">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6"/>
      <c r="AB145" s="226"/>
      <c r="AC145" s="226"/>
      <c r="AD145" s="226"/>
      <c r="AE145" s="226"/>
      <c r="AF145" s="226"/>
      <c r="AG145" s="226"/>
      <c r="AH145" s="226"/>
      <c r="AI145" s="226"/>
      <c r="AJ145" s="226"/>
      <c r="AK145" s="226"/>
      <c r="AL145" s="226"/>
      <c r="AM145" s="226"/>
      <c r="AN145" s="226"/>
      <c r="AO145" s="226"/>
      <c r="AP145" s="226"/>
      <c r="AQ145" s="226"/>
      <c r="AR145" s="226"/>
      <c r="AS145" s="226"/>
      <c r="AT145" s="226"/>
      <c r="AU145" s="226"/>
      <c r="AV145" s="226"/>
      <c r="AW145" s="226"/>
      <c r="AX145" s="226"/>
      <c r="AY145" s="226"/>
      <c r="AZ145" s="226"/>
      <c r="BA145" s="226"/>
      <c r="BB145" s="226"/>
      <c r="BC145" s="226"/>
      <c r="BD145" s="226"/>
      <c r="BE145" s="226"/>
      <c r="BF145" s="226"/>
      <c r="BG145" s="226"/>
      <c r="BH145" s="226"/>
      <c r="BI145" s="226"/>
      <c r="BJ145" s="226"/>
      <c r="BK145" s="226"/>
      <c r="BL145" s="226"/>
    </row>
    <row r="146" spans="2:64" ht="11.25" customHeight="1">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6"/>
      <c r="AH146" s="226"/>
      <c r="AI146" s="226"/>
      <c r="AJ146" s="226"/>
      <c r="AK146" s="226"/>
      <c r="AL146" s="226"/>
      <c r="AM146" s="226"/>
      <c r="AN146" s="226"/>
      <c r="AO146" s="226"/>
      <c r="AP146" s="226"/>
      <c r="AQ146" s="226"/>
      <c r="AR146" s="226"/>
      <c r="AS146" s="226"/>
      <c r="AT146" s="226"/>
      <c r="AU146" s="226"/>
      <c r="AV146" s="226"/>
      <c r="AW146" s="226"/>
      <c r="AX146" s="226"/>
      <c r="AY146" s="226"/>
      <c r="AZ146" s="226"/>
      <c r="BA146" s="226"/>
      <c r="BB146" s="226"/>
      <c r="BC146" s="226"/>
      <c r="BD146" s="226"/>
      <c r="BE146" s="226"/>
      <c r="BF146" s="226"/>
      <c r="BG146" s="226"/>
      <c r="BH146" s="226"/>
      <c r="BI146" s="226"/>
      <c r="BJ146" s="226"/>
      <c r="BK146" s="226"/>
      <c r="BL146" s="226"/>
    </row>
    <row r="147" spans="2:64" ht="11.25" customHeight="1">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c r="BA147" s="226"/>
      <c r="BB147" s="226"/>
      <c r="BC147" s="226"/>
      <c r="BD147" s="226"/>
      <c r="BE147" s="226"/>
      <c r="BF147" s="226"/>
      <c r="BG147" s="226"/>
      <c r="BH147" s="226"/>
      <c r="BI147" s="226"/>
      <c r="BJ147" s="226"/>
      <c r="BK147" s="226"/>
      <c r="BL147" s="226"/>
    </row>
    <row r="148" spans="2:64" ht="11.25" customHeight="1">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c r="AA148" s="226"/>
      <c r="AB148" s="226"/>
      <c r="AC148" s="226"/>
      <c r="AD148" s="226"/>
      <c r="AE148" s="226"/>
      <c r="AF148" s="226"/>
      <c r="AG148" s="226"/>
      <c r="AH148" s="226"/>
      <c r="AI148" s="226"/>
      <c r="AJ148" s="226"/>
      <c r="AK148" s="226"/>
      <c r="AL148" s="226"/>
      <c r="AM148" s="226"/>
      <c r="AN148" s="226"/>
      <c r="AO148" s="226"/>
      <c r="AP148" s="226"/>
      <c r="AQ148" s="226"/>
      <c r="AR148" s="226"/>
      <c r="AS148" s="226"/>
      <c r="AT148" s="226"/>
      <c r="AU148" s="226"/>
      <c r="AV148" s="226"/>
      <c r="AW148" s="226"/>
      <c r="AX148" s="226"/>
      <c r="AY148" s="226"/>
      <c r="AZ148" s="226"/>
      <c r="BA148" s="226"/>
      <c r="BB148" s="226"/>
      <c r="BC148" s="226"/>
      <c r="BD148" s="226"/>
      <c r="BE148" s="226"/>
      <c r="BF148" s="226"/>
      <c r="BG148" s="226"/>
      <c r="BH148" s="226"/>
      <c r="BI148" s="226"/>
      <c r="BJ148" s="226"/>
      <c r="BK148" s="226"/>
      <c r="BL148" s="226"/>
    </row>
    <row r="149" spans="2:64" ht="11.25" customHeight="1">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c r="AA149" s="226"/>
      <c r="AB149" s="226"/>
      <c r="AC149" s="226"/>
      <c r="AD149" s="226"/>
      <c r="AE149" s="226"/>
      <c r="AF149" s="226"/>
      <c r="AG149" s="226"/>
      <c r="AH149" s="226"/>
      <c r="AI149" s="226"/>
      <c r="AJ149" s="226"/>
      <c r="AK149" s="226"/>
      <c r="AL149" s="226"/>
      <c r="AM149" s="226"/>
      <c r="AN149" s="226"/>
      <c r="AO149" s="226"/>
      <c r="AP149" s="226"/>
      <c r="AQ149" s="226"/>
      <c r="AR149" s="226"/>
      <c r="AS149" s="226"/>
      <c r="AT149" s="226"/>
      <c r="AU149" s="226"/>
      <c r="AV149" s="226"/>
      <c r="AW149" s="226"/>
      <c r="AX149" s="226"/>
      <c r="AY149" s="226"/>
      <c r="AZ149" s="226"/>
      <c r="BA149" s="226"/>
      <c r="BB149" s="226"/>
      <c r="BC149" s="226"/>
      <c r="BD149" s="226"/>
      <c r="BE149" s="226"/>
      <c r="BF149" s="226"/>
      <c r="BG149" s="226"/>
      <c r="BH149" s="226"/>
      <c r="BI149" s="226"/>
      <c r="BJ149" s="226"/>
      <c r="BK149" s="226"/>
      <c r="BL149" s="226"/>
    </row>
    <row r="150" spans="2:64" ht="11.25" customHeight="1">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226"/>
      <c r="AG150" s="226"/>
      <c r="AH150" s="226"/>
      <c r="AI150" s="226"/>
      <c r="AJ150" s="226"/>
      <c r="AK150" s="226"/>
      <c r="AL150" s="226"/>
      <c r="AM150" s="226"/>
      <c r="AN150" s="226"/>
      <c r="AO150" s="226"/>
      <c r="AP150" s="226"/>
      <c r="AQ150" s="226"/>
      <c r="AR150" s="226"/>
      <c r="AS150" s="226"/>
      <c r="AT150" s="226"/>
      <c r="AU150" s="226"/>
      <c r="AV150" s="226"/>
      <c r="AW150" s="226"/>
      <c r="AX150" s="226"/>
      <c r="AY150" s="226"/>
      <c r="AZ150" s="226"/>
      <c r="BA150" s="226"/>
      <c r="BB150" s="226"/>
      <c r="BC150" s="226"/>
      <c r="BD150" s="226"/>
      <c r="BE150" s="226"/>
      <c r="BF150" s="226"/>
      <c r="BG150" s="226"/>
      <c r="BH150" s="226"/>
      <c r="BI150" s="226"/>
      <c r="BJ150" s="226"/>
      <c r="BK150" s="226"/>
      <c r="BL150" s="226"/>
    </row>
    <row r="151" spans="2:64" ht="11.25" customHeight="1">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c r="AG151" s="226"/>
      <c r="AH151" s="226"/>
      <c r="AI151" s="226"/>
      <c r="AJ151" s="226"/>
      <c r="AK151" s="226"/>
      <c r="AL151" s="226"/>
      <c r="AM151" s="226"/>
      <c r="AN151" s="226"/>
      <c r="AO151" s="226"/>
      <c r="AP151" s="226"/>
      <c r="AQ151" s="226"/>
      <c r="AR151" s="226"/>
      <c r="AS151" s="226"/>
      <c r="AT151" s="226"/>
      <c r="AU151" s="226"/>
      <c r="AV151" s="226"/>
      <c r="AW151" s="226"/>
      <c r="AX151" s="226"/>
      <c r="AY151" s="226"/>
      <c r="AZ151" s="226"/>
      <c r="BA151" s="226"/>
      <c r="BB151" s="226"/>
      <c r="BC151" s="226"/>
      <c r="BD151" s="226"/>
      <c r="BE151" s="226"/>
      <c r="BF151" s="226"/>
      <c r="BG151" s="226"/>
      <c r="BH151" s="226"/>
      <c r="BI151" s="226"/>
      <c r="BJ151" s="226"/>
      <c r="BK151" s="226"/>
      <c r="BL151" s="226"/>
    </row>
    <row r="152" spans="2:64" ht="11.25" customHeight="1">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c r="AG152" s="226"/>
      <c r="AH152" s="226"/>
      <c r="AI152" s="226"/>
      <c r="AJ152" s="226"/>
      <c r="AK152" s="226"/>
      <c r="AL152" s="226"/>
      <c r="AM152" s="226"/>
      <c r="AN152" s="226"/>
      <c r="AO152" s="226"/>
      <c r="AP152" s="226"/>
      <c r="AQ152" s="226"/>
      <c r="AR152" s="226"/>
      <c r="AS152" s="226"/>
      <c r="AT152" s="226"/>
      <c r="AU152" s="226"/>
      <c r="AV152" s="226"/>
      <c r="AW152" s="226"/>
      <c r="AX152" s="226"/>
      <c r="AY152" s="226"/>
      <c r="AZ152" s="226"/>
      <c r="BA152" s="226"/>
      <c r="BB152" s="226"/>
      <c r="BC152" s="226"/>
      <c r="BD152" s="226"/>
      <c r="BE152" s="226"/>
      <c r="BF152" s="226"/>
      <c r="BG152" s="226"/>
      <c r="BH152" s="226"/>
      <c r="BI152" s="226"/>
      <c r="BJ152" s="226"/>
      <c r="BK152" s="226"/>
      <c r="BL152" s="226"/>
    </row>
    <row r="153" spans="2:64" ht="11.25" customHeight="1">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6"/>
      <c r="AX153" s="226"/>
      <c r="AY153" s="226"/>
      <c r="AZ153" s="226"/>
      <c r="BA153" s="226"/>
      <c r="BB153" s="226"/>
      <c r="BC153" s="226"/>
      <c r="BD153" s="226"/>
      <c r="BE153" s="226"/>
      <c r="BF153" s="226"/>
      <c r="BG153" s="226"/>
      <c r="BH153" s="226"/>
      <c r="BI153" s="226"/>
      <c r="BJ153" s="226"/>
      <c r="BK153" s="226"/>
      <c r="BL153" s="226"/>
    </row>
    <row r="154" spans="2:64" ht="11.25" customHeight="1">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c r="AG154" s="226"/>
      <c r="AH154" s="226"/>
      <c r="AI154" s="226"/>
      <c r="AJ154" s="226"/>
      <c r="AK154" s="226"/>
      <c r="AL154" s="226"/>
      <c r="AM154" s="226"/>
      <c r="AN154" s="226"/>
      <c r="AO154" s="226"/>
      <c r="AP154" s="226"/>
      <c r="AQ154" s="226"/>
      <c r="AR154" s="226"/>
      <c r="AS154" s="226"/>
      <c r="AT154" s="226"/>
      <c r="AU154" s="226"/>
      <c r="AV154" s="226"/>
      <c r="AW154" s="226"/>
      <c r="AX154" s="226"/>
      <c r="AY154" s="226"/>
      <c r="AZ154" s="226"/>
      <c r="BA154" s="226"/>
      <c r="BB154" s="226"/>
      <c r="BC154" s="226"/>
      <c r="BD154" s="226"/>
      <c r="BE154" s="226"/>
      <c r="BF154" s="226"/>
      <c r="BG154" s="226"/>
      <c r="BH154" s="226"/>
      <c r="BI154" s="226"/>
      <c r="BJ154" s="226"/>
      <c r="BK154" s="226"/>
      <c r="BL154" s="226"/>
    </row>
    <row r="155" spans="2:64" ht="11.25" customHeight="1">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row>
    <row r="156" spans="2:64" ht="11.25" customHeight="1">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6"/>
      <c r="AN156" s="226"/>
      <c r="AO156" s="226"/>
      <c r="AP156" s="226"/>
      <c r="AQ156" s="226"/>
      <c r="AR156" s="226"/>
      <c r="AS156" s="226"/>
      <c r="AT156" s="226"/>
      <c r="AU156" s="226"/>
      <c r="AV156" s="226"/>
      <c r="AW156" s="226"/>
      <c r="AX156" s="226"/>
      <c r="AY156" s="226"/>
      <c r="AZ156" s="226"/>
      <c r="BA156" s="226"/>
      <c r="BB156" s="226"/>
      <c r="BC156" s="226"/>
      <c r="BD156" s="226"/>
      <c r="BE156" s="226"/>
      <c r="BF156" s="226"/>
      <c r="BG156" s="226"/>
      <c r="BH156" s="226"/>
      <c r="BI156" s="226"/>
      <c r="BJ156" s="226"/>
      <c r="BK156" s="226"/>
      <c r="BL156" s="226"/>
    </row>
    <row r="157" spans="2:64" ht="11.25" customHeight="1">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c r="AL157" s="226"/>
      <c r="AM157" s="226"/>
      <c r="AN157" s="226"/>
      <c r="AO157" s="226"/>
      <c r="AP157" s="226"/>
      <c r="AQ157" s="226"/>
      <c r="AR157" s="226"/>
      <c r="AS157" s="226"/>
      <c r="AT157" s="226"/>
      <c r="AU157" s="226"/>
      <c r="AV157" s="226"/>
      <c r="AW157" s="226"/>
      <c r="AX157" s="226"/>
      <c r="AY157" s="226"/>
      <c r="AZ157" s="226"/>
      <c r="BA157" s="226"/>
      <c r="BB157" s="226"/>
      <c r="BC157" s="226"/>
      <c r="BD157" s="226"/>
      <c r="BE157" s="226"/>
      <c r="BF157" s="226"/>
      <c r="BG157" s="226"/>
      <c r="BH157" s="226"/>
      <c r="BI157" s="226"/>
      <c r="BJ157" s="226"/>
      <c r="BK157" s="226"/>
      <c r="BL157" s="226"/>
    </row>
    <row r="158" spans="2:64" ht="11.25" customHeight="1">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c r="AZ158" s="226"/>
      <c r="BA158" s="226"/>
      <c r="BB158" s="226"/>
      <c r="BC158" s="226"/>
      <c r="BD158" s="226"/>
      <c r="BE158" s="226"/>
      <c r="BF158" s="226"/>
      <c r="BG158" s="226"/>
      <c r="BH158" s="226"/>
      <c r="BI158" s="226"/>
      <c r="BJ158" s="226"/>
      <c r="BK158" s="226"/>
      <c r="BL158" s="226"/>
    </row>
    <row r="159" spans="2:64" ht="11.25" customHeight="1">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c r="AA159" s="226"/>
      <c r="AB159" s="226"/>
      <c r="AC159" s="226"/>
      <c r="AD159" s="226"/>
      <c r="AE159" s="226"/>
      <c r="AF159" s="226"/>
      <c r="AG159" s="226"/>
      <c r="AH159" s="226"/>
      <c r="AI159" s="226"/>
      <c r="AJ159" s="226"/>
      <c r="AK159" s="226"/>
      <c r="AL159" s="226"/>
      <c r="AM159" s="226"/>
      <c r="AN159" s="226"/>
      <c r="AO159" s="226"/>
      <c r="AP159" s="226"/>
      <c r="AQ159" s="226"/>
      <c r="AR159" s="226"/>
      <c r="AS159" s="226"/>
      <c r="AT159" s="226"/>
      <c r="AU159" s="226"/>
      <c r="AV159" s="226"/>
      <c r="AW159" s="226"/>
      <c r="AX159" s="226"/>
      <c r="AY159" s="226"/>
      <c r="AZ159" s="226"/>
      <c r="BA159" s="226"/>
      <c r="BB159" s="226"/>
      <c r="BC159" s="226"/>
      <c r="BD159" s="226"/>
      <c r="BE159" s="226"/>
      <c r="BF159" s="226"/>
      <c r="BG159" s="226"/>
      <c r="BH159" s="226"/>
      <c r="BI159" s="226"/>
      <c r="BJ159" s="226"/>
      <c r="BK159" s="226"/>
      <c r="BL159" s="226"/>
    </row>
    <row r="160" spans="2:64" ht="11.25" customHeight="1">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226"/>
      <c r="BE160" s="226"/>
      <c r="BF160" s="226"/>
      <c r="BG160" s="226"/>
      <c r="BH160" s="226"/>
      <c r="BI160" s="226"/>
      <c r="BJ160" s="226"/>
      <c r="BK160" s="226"/>
      <c r="BL160" s="226"/>
    </row>
    <row r="161" spans="2:64" ht="11.25" customHeight="1">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c r="AA161" s="226"/>
      <c r="AB161" s="226"/>
      <c r="AC161" s="226"/>
      <c r="AD161" s="226"/>
      <c r="AE161" s="226"/>
      <c r="AF161" s="226"/>
      <c r="AG161" s="226"/>
      <c r="AH161" s="226"/>
      <c r="AI161" s="226"/>
      <c r="AJ161" s="226"/>
      <c r="AK161" s="226"/>
      <c r="AL161" s="226"/>
      <c r="AM161" s="226"/>
      <c r="AN161" s="226"/>
      <c r="AO161" s="226"/>
      <c r="AP161" s="226"/>
      <c r="AQ161" s="226"/>
      <c r="AR161" s="226"/>
      <c r="AS161" s="226"/>
      <c r="AT161" s="226"/>
      <c r="AU161" s="226"/>
      <c r="AV161" s="226"/>
      <c r="AW161" s="226"/>
      <c r="AX161" s="226"/>
      <c r="AY161" s="226"/>
      <c r="AZ161" s="226"/>
      <c r="BA161" s="226"/>
      <c r="BB161" s="226"/>
      <c r="BC161" s="226"/>
      <c r="BD161" s="226"/>
      <c r="BE161" s="226"/>
      <c r="BF161" s="226"/>
      <c r="BG161" s="226"/>
      <c r="BH161" s="226"/>
      <c r="BI161" s="226"/>
      <c r="BJ161" s="226"/>
      <c r="BK161" s="226"/>
      <c r="BL161" s="226"/>
    </row>
    <row r="162" spans="2:64" ht="11.25" customHeight="1">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c r="BE162" s="226"/>
      <c r="BF162" s="226"/>
      <c r="BG162" s="226"/>
      <c r="BH162" s="226"/>
      <c r="BI162" s="226"/>
      <c r="BJ162" s="226"/>
      <c r="BK162" s="226"/>
      <c r="BL162" s="226"/>
    </row>
    <row r="163" spans="2:64" ht="11.25" customHeight="1">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c r="AG163" s="226"/>
      <c r="AH163" s="226"/>
      <c r="AI163" s="226"/>
      <c r="AJ163" s="226"/>
      <c r="AK163" s="226"/>
      <c r="AL163" s="226"/>
      <c r="AM163" s="226"/>
      <c r="AN163" s="226"/>
      <c r="AO163" s="226"/>
      <c r="AP163" s="226"/>
      <c r="AQ163" s="226"/>
      <c r="AR163" s="226"/>
      <c r="AS163" s="226"/>
      <c r="AT163" s="226"/>
      <c r="AU163" s="226"/>
      <c r="AV163" s="226"/>
      <c r="AW163" s="226"/>
      <c r="AX163" s="226"/>
      <c r="AY163" s="226"/>
      <c r="AZ163" s="226"/>
      <c r="BA163" s="226"/>
      <c r="BB163" s="226"/>
      <c r="BC163" s="226"/>
      <c r="BD163" s="226"/>
      <c r="BE163" s="226"/>
      <c r="BF163" s="226"/>
      <c r="BG163" s="226"/>
      <c r="BH163" s="226"/>
      <c r="BI163" s="226"/>
      <c r="BJ163" s="226"/>
      <c r="BK163" s="226"/>
      <c r="BL163" s="226"/>
    </row>
    <row r="164" spans="2:64" ht="11.25" customHeight="1">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c r="BF164" s="226"/>
      <c r="BG164" s="226"/>
      <c r="BH164" s="226"/>
      <c r="BI164" s="226"/>
      <c r="BJ164" s="226"/>
      <c r="BK164" s="226"/>
      <c r="BL164" s="226"/>
    </row>
    <row r="165" spans="2:64" ht="11.25" customHeight="1">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26"/>
      <c r="BK165" s="226"/>
      <c r="BL165" s="226"/>
    </row>
    <row r="166" spans="2:64" ht="11.25" customHeight="1">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c r="AG166" s="226"/>
      <c r="AH166" s="226"/>
      <c r="AI166" s="226"/>
      <c r="AJ166" s="226"/>
      <c r="AK166" s="226"/>
      <c r="AL166" s="226"/>
      <c r="AM166" s="226"/>
      <c r="AN166" s="226"/>
      <c r="AO166" s="226"/>
      <c r="AP166" s="226"/>
      <c r="AQ166" s="226"/>
      <c r="AR166" s="226"/>
      <c r="AS166" s="226"/>
      <c r="AT166" s="226"/>
      <c r="AU166" s="226"/>
      <c r="AV166" s="226"/>
      <c r="AW166" s="226"/>
      <c r="AX166" s="226"/>
      <c r="AY166" s="226"/>
      <c r="AZ166" s="226"/>
      <c r="BA166" s="226"/>
      <c r="BB166" s="226"/>
      <c r="BC166" s="226"/>
      <c r="BD166" s="226"/>
      <c r="BE166" s="226"/>
      <c r="BF166" s="226"/>
      <c r="BG166" s="226"/>
      <c r="BH166" s="226"/>
      <c r="BI166" s="226"/>
      <c r="BJ166" s="226"/>
      <c r="BK166" s="226"/>
      <c r="BL166" s="226"/>
    </row>
    <row r="167" spans="2:64" ht="11.25" customHeight="1">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c r="BF167" s="226"/>
      <c r="BG167" s="226"/>
      <c r="BH167" s="226"/>
      <c r="BI167" s="226"/>
      <c r="BJ167" s="226"/>
      <c r="BK167" s="226"/>
      <c r="BL167" s="226"/>
    </row>
    <row r="168" spans="2:64" ht="11.25" customHeight="1">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c r="BE168" s="226"/>
      <c r="BF168" s="226"/>
      <c r="BG168" s="226"/>
      <c r="BH168" s="226"/>
      <c r="BI168" s="226"/>
      <c r="BJ168" s="226"/>
      <c r="BK168" s="226"/>
      <c r="BL168" s="226"/>
    </row>
    <row r="169" spans="2:64" ht="11.25" customHeight="1">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c r="AZ169" s="226"/>
      <c r="BA169" s="226"/>
      <c r="BB169" s="226"/>
      <c r="BC169" s="226"/>
      <c r="BD169" s="226"/>
      <c r="BE169" s="226"/>
      <c r="BF169" s="226"/>
      <c r="BG169" s="226"/>
      <c r="BH169" s="226"/>
      <c r="BI169" s="226"/>
      <c r="BJ169" s="226"/>
      <c r="BK169" s="226"/>
      <c r="BL169" s="226"/>
    </row>
    <row r="170" spans="2:64" ht="11.25" customHeight="1">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c r="BE170" s="226"/>
      <c r="BF170" s="226"/>
      <c r="BG170" s="226"/>
      <c r="BH170" s="226"/>
      <c r="BI170" s="226"/>
      <c r="BJ170" s="226"/>
      <c r="BK170" s="226"/>
      <c r="BL170" s="226"/>
    </row>
    <row r="171" spans="2:64" ht="11.25" customHeight="1">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c r="AZ171" s="226"/>
      <c r="BA171" s="226"/>
      <c r="BB171" s="226"/>
      <c r="BC171" s="226"/>
      <c r="BD171" s="226"/>
      <c r="BE171" s="226"/>
      <c r="BF171" s="226"/>
      <c r="BG171" s="226"/>
      <c r="BH171" s="226"/>
      <c r="BI171" s="226"/>
      <c r="BJ171" s="226"/>
      <c r="BK171" s="226"/>
      <c r="BL171" s="226"/>
    </row>
    <row r="172" spans="2:64" ht="11.25" customHeight="1">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row>
    <row r="173" spans="2:64" ht="11.25" customHeight="1">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row>
    <row r="174" spans="2:64" ht="11.25" customHeight="1">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row>
    <row r="175" spans="2:64" ht="11.25" customHeight="1">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26"/>
      <c r="BL175" s="226"/>
    </row>
    <row r="176" spans="2:64" ht="11.25" customHeight="1">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row>
    <row r="177" spans="2:64" ht="11.25" customHeight="1">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c r="AZ177" s="226"/>
      <c r="BA177" s="226"/>
      <c r="BB177" s="226"/>
      <c r="BC177" s="226"/>
      <c r="BD177" s="226"/>
      <c r="BE177" s="226"/>
      <c r="BF177" s="226"/>
      <c r="BG177" s="226"/>
      <c r="BH177" s="226"/>
      <c r="BI177" s="226"/>
      <c r="BJ177" s="226"/>
      <c r="BK177" s="226"/>
      <c r="BL177" s="226"/>
    </row>
    <row r="178" spans="2:64" ht="11.25" customHeight="1">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c r="AZ178" s="226"/>
      <c r="BA178" s="226"/>
      <c r="BB178" s="226"/>
      <c r="BC178" s="226"/>
      <c r="BD178" s="226"/>
      <c r="BE178" s="226"/>
      <c r="BF178" s="226"/>
      <c r="BG178" s="226"/>
      <c r="BH178" s="226"/>
      <c r="BI178" s="226"/>
      <c r="BJ178" s="226"/>
      <c r="BK178" s="226"/>
      <c r="BL178" s="226"/>
    </row>
    <row r="179" spans="2:64" ht="11.25" customHeight="1">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26"/>
      <c r="AW179" s="226"/>
      <c r="AX179" s="226"/>
      <c r="AY179" s="226"/>
      <c r="AZ179" s="226"/>
      <c r="BA179" s="226"/>
      <c r="BB179" s="226"/>
      <c r="BC179" s="226"/>
      <c r="BD179" s="226"/>
      <c r="BE179" s="226"/>
      <c r="BF179" s="226"/>
      <c r="BG179" s="226"/>
      <c r="BH179" s="226"/>
      <c r="BI179" s="226"/>
      <c r="BJ179" s="226"/>
      <c r="BK179" s="226"/>
      <c r="BL179" s="226"/>
    </row>
    <row r="180" spans="2:64" ht="11.25" customHeight="1">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c r="AA180" s="226"/>
      <c r="AB180" s="226"/>
      <c r="AC180" s="226"/>
      <c r="AD180" s="226"/>
      <c r="AE180" s="226"/>
      <c r="AF180" s="226"/>
      <c r="AG180" s="226"/>
      <c r="AH180" s="226"/>
      <c r="AI180" s="226"/>
      <c r="AJ180" s="226"/>
      <c r="AK180" s="226"/>
      <c r="AL180" s="226"/>
      <c r="AM180" s="226"/>
      <c r="AN180" s="226"/>
      <c r="AO180" s="226"/>
      <c r="AP180" s="226"/>
      <c r="AQ180" s="226"/>
      <c r="AR180" s="226"/>
      <c r="AS180" s="226"/>
      <c r="AT180" s="226"/>
      <c r="AU180" s="226"/>
      <c r="AV180" s="226"/>
      <c r="AW180" s="226"/>
      <c r="AX180" s="226"/>
      <c r="AY180" s="226"/>
      <c r="AZ180" s="226"/>
      <c r="BA180" s="226"/>
      <c r="BB180" s="226"/>
      <c r="BC180" s="226"/>
      <c r="BD180" s="226"/>
      <c r="BE180" s="226"/>
      <c r="BF180" s="226"/>
      <c r="BG180" s="226"/>
      <c r="BH180" s="226"/>
      <c r="BI180" s="226"/>
      <c r="BJ180" s="226"/>
      <c r="BK180" s="226"/>
      <c r="BL180" s="226"/>
    </row>
    <row r="181" spans="2:64" ht="11.25" customHeight="1">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c r="AZ181" s="226"/>
      <c r="BA181" s="226"/>
      <c r="BB181" s="226"/>
      <c r="BC181" s="226"/>
      <c r="BD181" s="226"/>
      <c r="BE181" s="226"/>
      <c r="BF181" s="226"/>
      <c r="BG181" s="226"/>
      <c r="BH181" s="226"/>
      <c r="BI181" s="226"/>
      <c r="BJ181" s="226"/>
      <c r="BK181" s="226"/>
      <c r="BL181" s="226"/>
    </row>
    <row r="182" spans="2:64" ht="11.25" customHeight="1">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26"/>
      <c r="BK182" s="226"/>
      <c r="BL182" s="226"/>
    </row>
    <row r="183" spans="2:64" ht="11.25" customHeight="1">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6"/>
      <c r="AW183" s="226"/>
      <c r="AX183" s="226"/>
      <c r="AY183" s="226"/>
      <c r="AZ183" s="226"/>
      <c r="BA183" s="226"/>
      <c r="BB183" s="226"/>
      <c r="BC183" s="226"/>
      <c r="BD183" s="226"/>
      <c r="BE183" s="226"/>
      <c r="BF183" s="226"/>
      <c r="BG183" s="226"/>
      <c r="BH183" s="226"/>
      <c r="BI183" s="226"/>
      <c r="BJ183" s="226"/>
      <c r="BK183" s="226"/>
      <c r="BL183" s="226"/>
    </row>
    <row r="184" spans="2:64" ht="11.25" customHeight="1">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c r="BF184" s="226"/>
      <c r="BG184" s="226"/>
      <c r="BH184" s="226"/>
      <c r="BI184" s="226"/>
      <c r="BJ184" s="226"/>
      <c r="BK184" s="226"/>
      <c r="BL184" s="226"/>
    </row>
    <row r="185" spans="2:64" ht="11.25" customHeight="1">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c r="BF185" s="226"/>
      <c r="BG185" s="226"/>
      <c r="BH185" s="226"/>
      <c r="BI185" s="226"/>
      <c r="BJ185" s="226"/>
      <c r="BK185" s="226"/>
      <c r="BL185" s="226"/>
    </row>
    <row r="186" spans="2:64" ht="11.25" customHeight="1">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26"/>
      <c r="BK186" s="226"/>
      <c r="BL186" s="226"/>
    </row>
    <row r="187" spans="2:64" ht="11.25" customHeight="1">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c r="AG187" s="226"/>
      <c r="AH187" s="226"/>
      <c r="AI187" s="226"/>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c r="BF187" s="226"/>
      <c r="BG187" s="226"/>
      <c r="BH187" s="226"/>
      <c r="BI187" s="226"/>
      <c r="BJ187" s="226"/>
      <c r="BK187" s="226"/>
      <c r="BL187" s="226"/>
    </row>
    <row r="188" spans="2:64" ht="11.25" customHeight="1">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226"/>
      <c r="BL188" s="226"/>
    </row>
    <row r="189" spans="2:64" ht="11.25" customHeight="1">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c r="BF189" s="226"/>
      <c r="BG189" s="226"/>
      <c r="BH189" s="226"/>
      <c r="BI189" s="226"/>
      <c r="BJ189" s="226"/>
      <c r="BK189" s="226"/>
      <c r="BL189" s="226"/>
    </row>
    <row r="190" spans="2:64" ht="11.25" customHeight="1">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c r="BK190" s="226"/>
      <c r="BL190" s="226"/>
    </row>
    <row r="191" spans="2:64" ht="11.25" customHeight="1">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c r="BF191" s="226"/>
      <c r="BG191" s="226"/>
      <c r="BH191" s="226"/>
      <c r="BI191" s="226"/>
      <c r="BJ191" s="226"/>
      <c r="BK191" s="226"/>
      <c r="BL191" s="226"/>
    </row>
    <row r="192" spans="2:64" ht="11.25" customHeight="1">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c r="BF192" s="226"/>
      <c r="BG192" s="226"/>
      <c r="BH192" s="226"/>
      <c r="BI192" s="226"/>
      <c r="BJ192" s="226"/>
      <c r="BK192" s="226"/>
      <c r="BL192" s="226"/>
    </row>
    <row r="193" spans="2:64" ht="11.25" customHeight="1">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c r="AA193" s="226"/>
      <c r="AB193" s="226"/>
      <c r="AC193" s="226"/>
      <c r="AD193" s="226"/>
      <c r="AE193" s="226"/>
      <c r="AF193" s="226"/>
      <c r="AG193" s="226"/>
      <c r="AH193" s="226"/>
      <c r="AI193" s="226"/>
      <c r="AJ193" s="226"/>
      <c r="AK193" s="226"/>
      <c r="AL193" s="226"/>
      <c r="AM193" s="226"/>
      <c r="AN193" s="226"/>
      <c r="AO193" s="226"/>
      <c r="AP193" s="226"/>
      <c r="AQ193" s="226"/>
      <c r="AR193" s="226"/>
      <c r="AS193" s="226"/>
      <c r="AT193" s="226"/>
      <c r="AU193" s="226"/>
      <c r="AV193" s="226"/>
      <c r="AW193" s="226"/>
      <c r="AX193" s="226"/>
      <c r="AY193" s="226"/>
      <c r="AZ193" s="226"/>
      <c r="BA193" s="226"/>
      <c r="BB193" s="226"/>
      <c r="BC193" s="226"/>
      <c r="BD193" s="226"/>
      <c r="BE193" s="226"/>
      <c r="BF193" s="226"/>
      <c r="BG193" s="226"/>
      <c r="BH193" s="226"/>
      <c r="BI193" s="226"/>
      <c r="BJ193" s="226"/>
      <c r="BK193" s="226"/>
      <c r="BL193" s="226"/>
    </row>
    <row r="194" spans="2:64" ht="11.25" customHeight="1">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c r="BE194" s="226"/>
      <c r="BF194" s="226"/>
      <c r="BG194" s="226"/>
      <c r="BH194" s="226"/>
      <c r="BI194" s="226"/>
      <c r="BJ194" s="226"/>
      <c r="BK194" s="226"/>
      <c r="BL194" s="226"/>
    </row>
    <row r="195" spans="2:64" ht="11.25" customHeight="1">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c r="AA195" s="226"/>
      <c r="AB195" s="226"/>
      <c r="AC195" s="226"/>
      <c r="AD195" s="226"/>
      <c r="AE195" s="226"/>
      <c r="AF195" s="226"/>
      <c r="AG195" s="226"/>
      <c r="AH195" s="226"/>
      <c r="AI195" s="226"/>
      <c r="AJ195" s="226"/>
      <c r="AK195" s="226"/>
      <c r="AL195" s="226"/>
      <c r="AM195" s="226"/>
      <c r="AN195" s="226"/>
      <c r="AO195" s="226"/>
      <c r="AP195" s="226"/>
      <c r="AQ195" s="226"/>
      <c r="AR195" s="226"/>
      <c r="AS195" s="226"/>
      <c r="AT195" s="226"/>
      <c r="AU195" s="226"/>
      <c r="AV195" s="226"/>
      <c r="AW195" s="226"/>
      <c r="AX195" s="226"/>
      <c r="AY195" s="226"/>
      <c r="AZ195" s="226"/>
      <c r="BA195" s="226"/>
      <c r="BB195" s="226"/>
      <c r="BC195" s="226"/>
      <c r="BD195" s="226"/>
      <c r="BE195" s="226"/>
      <c r="BF195" s="226"/>
      <c r="BG195" s="226"/>
      <c r="BH195" s="226"/>
      <c r="BI195" s="226"/>
      <c r="BJ195" s="226"/>
      <c r="BK195" s="226"/>
      <c r="BL195" s="226"/>
    </row>
    <row r="196" spans="2:64" ht="11.25" customHeight="1">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c r="AA196" s="226"/>
      <c r="AB196" s="226"/>
      <c r="AC196" s="226"/>
      <c r="AD196" s="226"/>
      <c r="AE196" s="226"/>
      <c r="AF196" s="226"/>
      <c r="AG196" s="226"/>
      <c r="AH196" s="226"/>
      <c r="AI196" s="226"/>
      <c r="AJ196" s="226"/>
      <c r="AK196" s="226"/>
      <c r="AL196" s="226"/>
      <c r="AM196" s="226"/>
      <c r="AN196" s="226"/>
      <c r="AO196" s="226"/>
      <c r="AP196" s="226"/>
      <c r="AQ196" s="226"/>
      <c r="AR196" s="226"/>
      <c r="AS196" s="226"/>
      <c r="AT196" s="226"/>
      <c r="AU196" s="226"/>
      <c r="AV196" s="226"/>
      <c r="AW196" s="226"/>
      <c r="AX196" s="226"/>
      <c r="AY196" s="226"/>
      <c r="AZ196" s="226"/>
      <c r="BA196" s="226"/>
      <c r="BB196" s="226"/>
      <c r="BC196" s="226"/>
      <c r="BD196" s="226"/>
      <c r="BE196" s="226"/>
      <c r="BF196" s="226"/>
      <c r="BG196" s="226"/>
      <c r="BH196" s="226"/>
      <c r="BI196" s="226"/>
      <c r="BJ196" s="226"/>
      <c r="BK196" s="226"/>
      <c r="BL196" s="226"/>
    </row>
    <row r="197" spans="2:64" ht="11.25" customHeight="1">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c r="AA197" s="226"/>
      <c r="AB197" s="226"/>
      <c r="AC197" s="226"/>
      <c r="AD197" s="226"/>
      <c r="AE197" s="226"/>
      <c r="AF197" s="226"/>
      <c r="AG197" s="226"/>
      <c r="AH197" s="226"/>
      <c r="AI197" s="226"/>
      <c r="AJ197" s="226"/>
      <c r="AK197" s="226"/>
      <c r="AL197" s="226"/>
      <c r="AM197" s="226"/>
      <c r="AN197" s="226"/>
      <c r="AO197" s="226"/>
      <c r="AP197" s="226"/>
      <c r="AQ197" s="226"/>
      <c r="AR197" s="226"/>
      <c r="AS197" s="226"/>
      <c r="AT197" s="226"/>
      <c r="AU197" s="226"/>
      <c r="AV197" s="226"/>
      <c r="AW197" s="226"/>
      <c r="AX197" s="226"/>
      <c r="AY197" s="226"/>
      <c r="AZ197" s="226"/>
      <c r="BA197" s="226"/>
      <c r="BB197" s="226"/>
      <c r="BC197" s="226"/>
      <c r="BD197" s="226"/>
      <c r="BE197" s="226"/>
      <c r="BF197" s="226"/>
      <c r="BG197" s="226"/>
      <c r="BH197" s="226"/>
      <c r="BI197" s="226"/>
      <c r="BJ197" s="226"/>
      <c r="BK197" s="226"/>
      <c r="BL197" s="226"/>
    </row>
    <row r="198" spans="2:64" ht="11.25" customHeight="1">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26"/>
      <c r="BK198" s="226"/>
      <c r="BL198" s="226"/>
    </row>
    <row r="199" spans="2:64" ht="11.25" customHeight="1">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c r="AA199" s="226"/>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6"/>
      <c r="BC199" s="226"/>
      <c r="BD199" s="226"/>
      <c r="BE199" s="226"/>
      <c r="BF199" s="226"/>
      <c r="BG199" s="226"/>
      <c r="BH199" s="226"/>
      <c r="BI199" s="226"/>
      <c r="BJ199" s="226"/>
      <c r="BK199" s="226"/>
      <c r="BL199" s="226"/>
    </row>
    <row r="200" spans="2:64" ht="11.25" customHeight="1">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c r="AA200" s="226"/>
      <c r="AB200" s="226"/>
      <c r="AC200" s="226"/>
      <c r="AD200" s="226"/>
      <c r="AE200" s="226"/>
      <c r="AF200" s="226"/>
      <c r="AG200" s="226"/>
      <c r="AH200" s="226"/>
      <c r="AI200" s="226"/>
      <c r="AJ200" s="226"/>
      <c r="AK200" s="226"/>
      <c r="AL200" s="226"/>
      <c r="AM200" s="226"/>
      <c r="AN200" s="226"/>
      <c r="AO200" s="226"/>
      <c r="AP200" s="226"/>
      <c r="AQ200" s="226"/>
      <c r="AR200" s="226"/>
      <c r="AS200" s="226"/>
      <c r="AT200" s="226"/>
      <c r="AU200" s="226"/>
      <c r="AV200" s="226"/>
      <c r="AW200" s="226"/>
      <c r="AX200" s="226"/>
      <c r="AY200" s="226"/>
      <c r="AZ200" s="226"/>
      <c r="BA200" s="226"/>
      <c r="BB200" s="226"/>
      <c r="BC200" s="226"/>
      <c r="BD200" s="226"/>
      <c r="BE200" s="226"/>
      <c r="BF200" s="226"/>
      <c r="BG200" s="226"/>
      <c r="BH200" s="226"/>
      <c r="BI200" s="226"/>
      <c r="BJ200" s="226"/>
      <c r="BK200" s="226"/>
      <c r="BL200" s="226"/>
    </row>
    <row r="201" spans="2:64" ht="11.25" customHeight="1">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c r="BF201" s="226"/>
      <c r="BG201" s="226"/>
      <c r="BH201" s="226"/>
      <c r="BI201" s="226"/>
      <c r="BJ201" s="226"/>
      <c r="BK201" s="226"/>
      <c r="BL201" s="226"/>
    </row>
    <row r="202" spans="2:64" ht="11.25" customHeight="1">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c r="AS202" s="226"/>
      <c r="AT202" s="226"/>
      <c r="AU202" s="226"/>
      <c r="AV202" s="226"/>
      <c r="AW202" s="226"/>
      <c r="AX202" s="226"/>
      <c r="AY202" s="226"/>
      <c r="AZ202" s="226"/>
      <c r="BA202" s="226"/>
      <c r="BB202" s="226"/>
      <c r="BC202" s="226"/>
      <c r="BD202" s="226"/>
      <c r="BE202" s="226"/>
      <c r="BF202" s="226"/>
      <c r="BG202" s="226"/>
      <c r="BH202" s="226"/>
      <c r="BI202" s="226"/>
      <c r="BJ202" s="226"/>
      <c r="BK202" s="226"/>
      <c r="BL202" s="226"/>
    </row>
    <row r="203" spans="2:64" ht="11.25" customHeight="1">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c r="AS203" s="226"/>
      <c r="AT203" s="226"/>
      <c r="AU203" s="226"/>
      <c r="AV203" s="226"/>
      <c r="AW203" s="226"/>
      <c r="AX203" s="226"/>
      <c r="AY203" s="226"/>
      <c r="AZ203" s="226"/>
      <c r="BA203" s="226"/>
      <c r="BB203" s="226"/>
      <c r="BC203" s="226"/>
      <c r="BD203" s="226"/>
      <c r="BE203" s="226"/>
      <c r="BF203" s="226"/>
      <c r="BG203" s="226"/>
      <c r="BH203" s="226"/>
      <c r="BI203" s="226"/>
      <c r="BJ203" s="226"/>
      <c r="BK203" s="226"/>
      <c r="BL203" s="226"/>
    </row>
    <row r="204" spans="2:64" ht="11.25" customHeight="1">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26"/>
      <c r="BD204" s="226"/>
      <c r="BE204" s="226"/>
      <c r="BF204" s="226"/>
      <c r="BG204" s="226"/>
      <c r="BH204" s="226"/>
      <c r="BI204" s="226"/>
      <c r="BJ204" s="226"/>
      <c r="BK204" s="226"/>
      <c r="BL204" s="226"/>
    </row>
    <row r="205" spans="2:64" ht="11.25" customHeight="1">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c r="BF205" s="226"/>
      <c r="BG205" s="226"/>
      <c r="BH205" s="226"/>
      <c r="BI205" s="226"/>
      <c r="BJ205" s="226"/>
      <c r="BK205" s="226"/>
      <c r="BL205" s="226"/>
    </row>
    <row r="206" spans="2:64" ht="11.25" customHeight="1">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c r="AS206" s="226"/>
      <c r="AT206" s="226"/>
      <c r="AU206" s="226"/>
      <c r="AV206" s="226"/>
      <c r="AW206" s="226"/>
      <c r="AX206" s="226"/>
      <c r="AY206" s="226"/>
      <c r="AZ206" s="226"/>
      <c r="BA206" s="226"/>
      <c r="BB206" s="226"/>
      <c r="BC206" s="226"/>
      <c r="BD206" s="226"/>
      <c r="BE206" s="226"/>
      <c r="BF206" s="226"/>
      <c r="BG206" s="226"/>
      <c r="BH206" s="226"/>
      <c r="BI206" s="226"/>
      <c r="BJ206" s="226"/>
      <c r="BK206" s="226"/>
      <c r="BL206" s="226"/>
    </row>
    <row r="207" spans="2:64" ht="11.25" customHeight="1">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c r="AS207" s="226"/>
      <c r="AT207" s="226"/>
      <c r="AU207" s="226"/>
      <c r="AV207" s="226"/>
      <c r="AW207" s="226"/>
      <c r="AX207" s="226"/>
      <c r="AY207" s="226"/>
      <c r="AZ207" s="226"/>
      <c r="BA207" s="226"/>
      <c r="BB207" s="226"/>
      <c r="BC207" s="226"/>
      <c r="BD207" s="226"/>
      <c r="BE207" s="226"/>
      <c r="BF207" s="226"/>
      <c r="BG207" s="226"/>
      <c r="BH207" s="226"/>
      <c r="BI207" s="226"/>
      <c r="BJ207" s="226"/>
      <c r="BK207" s="226"/>
      <c r="BL207" s="226"/>
    </row>
    <row r="208" spans="2:64" ht="11.25" customHeight="1">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6"/>
      <c r="BH208" s="226"/>
      <c r="BI208" s="226"/>
      <c r="BJ208" s="226"/>
      <c r="BK208" s="226"/>
      <c r="BL208" s="226"/>
    </row>
    <row r="209" spans="2:64" ht="11.25" customHeight="1">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c r="BE209" s="226"/>
      <c r="BF209" s="226"/>
      <c r="BG209" s="226"/>
      <c r="BH209" s="226"/>
      <c r="BI209" s="226"/>
      <c r="BJ209" s="226"/>
      <c r="BK209" s="226"/>
      <c r="BL209" s="226"/>
    </row>
    <row r="210" spans="2:64" ht="11.25" customHeight="1">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26"/>
      <c r="BL210" s="226"/>
    </row>
    <row r="211" spans="2:64" ht="11.25" customHeight="1">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c r="AS211" s="226"/>
      <c r="AT211" s="226"/>
      <c r="AU211" s="226"/>
      <c r="AV211" s="226"/>
      <c r="AW211" s="226"/>
      <c r="AX211" s="226"/>
      <c r="AY211" s="226"/>
      <c r="AZ211" s="226"/>
      <c r="BA211" s="226"/>
      <c r="BB211" s="226"/>
      <c r="BC211" s="226"/>
      <c r="BD211" s="226"/>
      <c r="BE211" s="226"/>
      <c r="BF211" s="226"/>
      <c r="BG211" s="226"/>
      <c r="BH211" s="226"/>
      <c r="BI211" s="226"/>
      <c r="BJ211" s="226"/>
      <c r="BK211" s="226"/>
      <c r="BL211" s="226"/>
    </row>
    <row r="212" spans="2:64" ht="11.25" customHeight="1">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226"/>
      <c r="BE212" s="226"/>
      <c r="BF212" s="226"/>
      <c r="BG212" s="226"/>
      <c r="BH212" s="226"/>
      <c r="BI212" s="226"/>
      <c r="BJ212" s="226"/>
      <c r="BK212" s="226"/>
      <c r="BL212" s="226"/>
    </row>
    <row r="213" spans="2:64" ht="11.25" customHeight="1">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c r="AS213" s="226"/>
      <c r="AT213" s="226"/>
      <c r="AU213" s="226"/>
      <c r="AV213" s="226"/>
      <c r="AW213" s="226"/>
      <c r="AX213" s="226"/>
      <c r="AY213" s="226"/>
      <c r="AZ213" s="226"/>
      <c r="BA213" s="226"/>
      <c r="BB213" s="226"/>
      <c r="BC213" s="226"/>
      <c r="BD213" s="226"/>
      <c r="BE213" s="226"/>
      <c r="BF213" s="226"/>
      <c r="BG213" s="226"/>
      <c r="BH213" s="226"/>
      <c r="BI213" s="226"/>
      <c r="BJ213" s="226"/>
      <c r="BK213" s="226"/>
      <c r="BL213" s="226"/>
    </row>
    <row r="214" spans="2:64" ht="11.25" customHeight="1">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c r="AS214" s="226"/>
      <c r="AT214" s="226"/>
      <c r="AU214" s="226"/>
      <c r="AV214" s="226"/>
      <c r="AW214" s="226"/>
      <c r="AX214" s="226"/>
      <c r="AY214" s="226"/>
      <c r="AZ214" s="226"/>
      <c r="BA214" s="226"/>
      <c r="BB214" s="226"/>
      <c r="BC214" s="226"/>
      <c r="BD214" s="226"/>
      <c r="BE214" s="226"/>
      <c r="BF214" s="226"/>
      <c r="BG214" s="226"/>
      <c r="BH214" s="226"/>
      <c r="BI214" s="226"/>
      <c r="BJ214" s="226"/>
      <c r="BK214" s="226"/>
      <c r="BL214" s="226"/>
    </row>
    <row r="215" spans="2:64" ht="11.25" customHeight="1">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c r="BA215" s="226"/>
      <c r="BB215" s="226"/>
      <c r="BC215" s="226"/>
      <c r="BD215" s="226"/>
      <c r="BE215" s="226"/>
      <c r="BF215" s="226"/>
      <c r="BG215" s="226"/>
      <c r="BH215" s="226"/>
      <c r="BI215" s="226"/>
      <c r="BJ215" s="226"/>
      <c r="BK215" s="226"/>
      <c r="BL215" s="226"/>
    </row>
    <row r="216" spans="2:64" ht="11.25" customHeight="1">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c r="BF216" s="226"/>
      <c r="BG216" s="226"/>
      <c r="BH216" s="226"/>
      <c r="BI216" s="226"/>
      <c r="BJ216" s="226"/>
      <c r="BK216" s="226"/>
      <c r="BL216" s="226"/>
    </row>
    <row r="217" spans="2:64" ht="11.25" customHeight="1">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c r="AS217" s="226"/>
      <c r="AT217" s="226"/>
      <c r="AU217" s="226"/>
      <c r="AV217" s="226"/>
      <c r="AW217" s="226"/>
      <c r="AX217" s="226"/>
      <c r="AY217" s="226"/>
      <c r="AZ217" s="226"/>
      <c r="BA217" s="226"/>
      <c r="BB217" s="226"/>
      <c r="BC217" s="226"/>
      <c r="BD217" s="226"/>
      <c r="BE217" s="226"/>
      <c r="BF217" s="226"/>
      <c r="BG217" s="226"/>
      <c r="BH217" s="226"/>
      <c r="BI217" s="226"/>
      <c r="BJ217" s="226"/>
      <c r="BK217" s="226"/>
      <c r="BL217" s="226"/>
    </row>
    <row r="218" spans="2:64" ht="11.25" customHeight="1">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c r="BE218" s="226"/>
      <c r="BF218" s="226"/>
      <c r="BG218" s="226"/>
      <c r="BH218" s="226"/>
      <c r="BI218" s="226"/>
      <c r="BJ218" s="226"/>
      <c r="BK218" s="226"/>
      <c r="BL218" s="226"/>
    </row>
    <row r="219" spans="2:64" ht="11.25" customHeight="1">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c r="AS219" s="226"/>
      <c r="AT219" s="226"/>
      <c r="AU219" s="226"/>
      <c r="AV219" s="226"/>
      <c r="AW219" s="226"/>
      <c r="AX219" s="226"/>
      <c r="AY219" s="226"/>
      <c r="AZ219" s="226"/>
      <c r="BA219" s="226"/>
      <c r="BB219" s="226"/>
      <c r="BC219" s="226"/>
      <c r="BD219" s="226"/>
      <c r="BE219" s="226"/>
      <c r="BF219" s="226"/>
      <c r="BG219" s="226"/>
      <c r="BH219" s="226"/>
      <c r="BI219" s="226"/>
      <c r="BJ219" s="226"/>
      <c r="BK219" s="226"/>
      <c r="BL219" s="226"/>
    </row>
    <row r="220" spans="2:64" ht="11.25" customHeight="1">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AV220" s="226"/>
      <c r="AW220" s="226"/>
      <c r="AX220" s="226"/>
      <c r="AY220" s="226"/>
      <c r="AZ220" s="226"/>
      <c r="BA220" s="226"/>
      <c r="BB220" s="226"/>
      <c r="BC220" s="226"/>
      <c r="BD220" s="226"/>
      <c r="BE220" s="226"/>
      <c r="BF220" s="226"/>
      <c r="BG220" s="226"/>
      <c r="BH220" s="226"/>
      <c r="BI220" s="226"/>
      <c r="BJ220" s="226"/>
      <c r="BK220" s="226"/>
      <c r="BL220" s="226"/>
    </row>
    <row r="221" spans="2:64" ht="11.25" customHeight="1">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AV221" s="226"/>
      <c r="AW221" s="226"/>
      <c r="AX221" s="226"/>
      <c r="AY221" s="226"/>
      <c r="AZ221" s="226"/>
      <c r="BA221" s="226"/>
      <c r="BB221" s="226"/>
      <c r="BC221" s="226"/>
      <c r="BD221" s="226"/>
      <c r="BE221" s="226"/>
      <c r="BF221" s="226"/>
      <c r="BG221" s="226"/>
      <c r="BH221" s="226"/>
      <c r="BI221" s="226"/>
      <c r="BJ221" s="226"/>
      <c r="BK221" s="226"/>
      <c r="BL221" s="226"/>
    </row>
    <row r="222" spans="2:64" ht="11.25" customHeight="1">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c r="AS222" s="226"/>
      <c r="AT222" s="226"/>
      <c r="AU222" s="226"/>
      <c r="AV222" s="226"/>
      <c r="AW222" s="226"/>
      <c r="AX222" s="226"/>
      <c r="AY222" s="226"/>
      <c r="AZ222" s="226"/>
      <c r="BA222" s="226"/>
      <c r="BB222" s="226"/>
      <c r="BC222" s="226"/>
      <c r="BD222" s="226"/>
      <c r="BE222" s="226"/>
      <c r="BF222" s="226"/>
      <c r="BG222" s="226"/>
      <c r="BH222" s="226"/>
      <c r="BI222" s="226"/>
      <c r="BJ222" s="226"/>
      <c r="BK222" s="226"/>
      <c r="BL222" s="226"/>
    </row>
    <row r="223" spans="2:64" ht="11.25" customHeight="1">
      <c r="B223" s="226"/>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c r="AS223" s="226"/>
      <c r="AT223" s="226"/>
      <c r="AU223" s="226"/>
      <c r="AV223" s="226"/>
      <c r="AW223" s="226"/>
      <c r="AX223" s="226"/>
      <c r="AY223" s="226"/>
      <c r="AZ223" s="226"/>
      <c r="BA223" s="226"/>
      <c r="BB223" s="226"/>
      <c r="BC223" s="226"/>
      <c r="BD223" s="226"/>
      <c r="BE223" s="226"/>
      <c r="BF223" s="226"/>
      <c r="BG223" s="226"/>
      <c r="BH223" s="226"/>
      <c r="BI223" s="226"/>
      <c r="BJ223" s="226"/>
      <c r="BK223" s="226"/>
      <c r="BL223" s="226"/>
    </row>
    <row r="224" spans="2:64" ht="11.25" customHeight="1">
      <c r="B224" s="226"/>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c r="AS224" s="226"/>
      <c r="AT224" s="226"/>
      <c r="AU224" s="226"/>
      <c r="AV224" s="226"/>
      <c r="AW224" s="226"/>
      <c r="AX224" s="226"/>
      <c r="AY224" s="226"/>
      <c r="AZ224" s="226"/>
      <c r="BA224" s="226"/>
      <c r="BB224" s="226"/>
      <c r="BC224" s="226"/>
      <c r="BD224" s="226"/>
      <c r="BE224" s="226"/>
      <c r="BF224" s="226"/>
      <c r="BG224" s="226"/>
      <c r="BH224" s="226"/>
      <c r="BI224" s="226"/>
      <c r="BJ224" s="226"/>
      <c r="BK224" s="226"/>
      <c r="BL224" s="226"/>
    </row>
    <row r="225" spans="2:64" ht="11.25" customHeight="1">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226"/>
      <c r="BE225" s="226"/>
      <c r="BF225" s="226"/>
      <c r="BG225" s="226"/>
      <c r="BH225" s="226"/>
      <c r="BI225" s="226"/>
      <c r="BJ225" s="226"/>
      <c r="BK225" s="226"/>
      <c r="BL225" s="226"/>
    </row>
    <row r="226" spans="2:64" ht="11.25" customHeight="1">
      <c r="B226" s="226"/>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c r="AS226" s="226"/>
      <c r="AT226" s="226"/>
      <c r="AU226" s="226"/>
      <c r="AV226" s="226"/>
      <c r="AW226" s="226"/>
      <c r="AX226" s="226"/>
      <c r="AY226" s="226"/>
      <c r="AZ226" s="226"/>
      <c r="BA226" s="226"/>
      <c r="BB226" s="226"/>
      <c r="BC226" s="226"/>
      <c r="BD226" s="226"/>
      <c r="BE226" s="226"/>
      <c r="BF226" s="226"/>
      <c r="BG226" s="226"/>
      <c r="BH226" s="226"/>
      <c r="BI226" s="226"/>
      <c r="BJ226" s="226"/>
      <c r="BK226" s="226"/>
      <c r="BL226" s="226"/>
    </row>
    <row r="227" spans="2:64" ht="11.25" customHeight="1">
      <c r="B227" s="226"/>
      <c r="C227" s="226"/>
      <c r="D227" s="226"/>
      <c r="E227" s="226"/>
      <c r="F227" s="226"/>
      <c r="G227" s="226"/>
      <c r="H227" s="226"/>
      <c r="I227" s="226"/>
      <c r="J227" s="226"/>
      <c r="K227" s="226"/>
      <c r="L227" s="226"/>
      <c r="M227" s="226"/>
      <c r="N227" s="226"/>
      <c r="O227" s="226"/>
      <c r="P227" s="226"/>
      <c r="Q227" s="226"/>
      <c r="R227" s="226"/>
      <c r="S227" s="226"/>
      <c r="T227" s="226"/>
      <c r="U227" s="226"/>
      <c r="V227" s="226"/>
      <c r="W227" s="226"/>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c r="AS227" s="226"/>
      <c r="AT227" s="226"/>
      <c r="AU227" s="226"/>
      <c r="AV227" s="226"/>
      <c r="AW227" s="226"/>
      <c r="AX227" s="226"/>
      <c r="AY227" s="226"/>
      <c r="AZ227" s="226"/>
      <c r="BA227" s="226"/>
      <c r="BB227" s="226"/>
      <c r="BC227" s="226"/>
      <c r="BD227" s="226"/>
      <c r="BE227" s="226"/>
      <c r="BF227" s="226"/>
      <c r="BG227" s="226"/>
      <c r="BH227" s="226"/>
      <c r="BI227" s="226"/>
      <c r="BJ227" s="226"/>
      <c r="BK227" s="226"/>
      <c r="BL227" s="226"/>
    </row>
    <row r="228" spans="2:64" ht="11.25" customHeight="1">
      <c r="B228" s="226"/>
      <c r="C228" s="226"/>
      <c r="D228" s="226"/>
      <c r="E228" s="226"/>
      <c r="F228" s="226"/>
      <c r="G228" s="226"/>
      <c r="H228" s="226"/>
      <c r="I228" s="226"/>
      <c r="J228" s="226"/>
      <c r="K228" s="226"/>
      <c r="L228" s="226"/>
      <c r="M228" s="226"/>
      <c r="N228" s="226"/>
      <c r="O228" s="226"/>
      <c r="P228" s="226"/>
      <c r="Q228" s="226"/>
      <c r="R228" s="226"/>
      <c r="S228" s="226"/>
      <c r="T228" s="226"/>
      <c r="U228" s="226"/>
      <c r="V228" s="226"/>
      <c r="W228" s="226"/>
      <c r="X228" s="226"/>
      <c r="Y228" s="226"/>
      <c r="Z228" s="226"/>
      <c r="AA228" s="226"/>
      <c r="AB228" s="226"/>
      <c r="AC228" s="226"/>
      <c r="AD228" s="226"/>
      <c r="AE228" s="226"/>
      <c r="AF228" s="226"/>
      <c r="AG228" s="226"/>
      <c r="AH228" s="226"/>
      <c r="AI228" s="226"/>
      <c r="AJ228" s="226"/>
      <c r="AK228" s="226"/>
      <c r="AL228" s="226"/>
      <c r="AM228" s="226"/>
      <c r="AN228" s="226"/>
      <c r="AO228" s="226"/>
      <c r="AP228" s="226"/>
      <c r="AQ228" s="226"/>
      <c r="AR228" s="226"/>
      <c r="AS228" s="226"/>
      <c r="AT228" s="226"/>
      <c r="AU228" s="226"/>
      <c r="AV228" s="226"/>
      <c r="AW228" s="226"/>
      <c r="AX228" s="226"/>
      <c r="AY228" s="226"/>
      <c r="AZ228" s="226"/>
      <c r="BA228" s="226"/>
      <c r="BB228" s="226"/>
      <c r="BC228" s="226"/>
      <c r="BD228" s="226"/>
      <c r="BE228" s="226"/>
      <c r="BF228" s="226"/>
      <c r="BG228" s="226"/>
      <c r="BH228" s="226"/>
      <c r="BI228" s="226"/>
      <c r="BJ228" s="226"/>
      <c r="BK228" s="226"/>
      <c r="BL228" s="226"/>
    </row>
    <row r="229" spans="2:64" ht="11.25" customHeight="1">
      <c r="B229" s="226"/>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c r="AS229" s="226"/>
      <c r="AT229" s="226"/>
      <c r="AU229" s="226"/>
      <c r="AV229" s="226"/>
      <c r="AW229" s="226"/>
      <c r="AX229" s="226"/>
      <c r="AY229" s="226"/>
      <c r="AZ229" s="226"/>
      <c r="BA229" s="226"/>
      <c r="BB229" s="226"/>
      <c r="BC229" s="226"/>
      <c r="BD229" s="226"/>
      <c r="BE229" s="226"/>
      <c r="BF229" s="226"/>
      <c r="BG229" s="226"/>
      <c r="BH229" s="226"/>
      <c r="BI229" s="226"/>
      <c r="BJ229" s="226"/>
      <c r="BK229" s="226"/>
      <c r="BL229" s="226"/>
    </row>
    <row r="230" spans="2:64" ht="11.25" customHeight="1">
      <c r="B230" s="226"/>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c r="AS230" s="226"/>
      <c r="AT230" s="226"/>
      <c r="AU230" s="226"/>
      <c r="AV230" s="226"/>
      <c r="AW230" s="226"/>
      <c r="AX230" s="226"/>
      <c r="AY230" s="226"/>
      <c r="AZ230" s="226"/>
      <c r="BA230" s="226"/>
      <c r="BB230" s="226"/>
      <c r="BC230" s="226"/>
      <c r="BD230" s="226"/>
      <c r="BE230" s="226"/>
      <c r="BF230" s="226"/>
      <c r="BG230" s="226"/>
      <c r="BH230" s="226"/>
      <c r="BI230" s="226"/>
      <c r="BJ230" s="226"/>
      <c r="BK230" s="226"/>
      <c r="BL230" s="226"/>
    </row>
    <row r="231" spans="2:64" ht="11.25" customHeight="1">
      <c r="B231" s="226"/>
      <c r="C231" s="226"/>
      <c r="D231" s="226"/>
      <c r="E231" s="226"/>
      <c r="F231" s="226"/>
      <c r="G231" s="226"/>
      <c r="H231" s="226"/>
      <c r="I231" s="226"/>
      <c r="J231" s="226"/>
      <c r="K231" s="226"/>
      <c r="L231" s="226"/>
      <c r="M231" s="226"/>
      <c r="N231" s="226"/>
      <c r="O231" s="226"/>
      <c r="P231" s="226"/>
      <c r="Q231" s="226"/>
      <c r="R231" s="226"/>
      <c r="S231" s="226"/>
      <c r="T231" s="226"/>
      <c r="U231" s="226"/>
      <c r="V231" s="226"/>
      <c r="W231" s="226"/>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226"/>
      <c r="BH231" s="226"/>
      <c r="BI231" s="226"/>
      <c r="BJ231" s="226"/>
      <c r="BK231" s="226"/>
      <c r="BL231" s="226"/>
    </row>
    <row r="232" spans="2:64" ht="11.25" customHeight="1">
      <c r="B232" s="226"/>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c r="AS232" s="226"/>
      <c r="AT232" s="226"/>
      <c r="AU232" s="226"/>
      <c r="AV232" s="226"/>
      <c r="AW232" s="226"/>
      <c r="AX232" s="226"/>
      <c r="AY232" s="226"/>
      <c r="AZ232" s="226"/>
      <c r="BA232" s="226"/>
      <c r="BB232" s="226"/>
      <c r="BC232" s="226"/>
      <c r="BD232" s="226"/>
      <c r="BE232" s="226"/>
      <c r="BF232" s="226"/>
      <c r="BG232" s="226"/>
      <c r="BH232" s="226"/>
      <c r="BI232" s="226"/>
      <c r="BJ232" s="226"/>
      <c r="BK232" s="226"/>
      <c r="BL232" s="226"/>
    </row>
    <row r="233" spans="2:64" ht="11.25" customHeight="1">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6"/>
      <c r="AT233" s="226"/>
      <c r="AU233" s="226"/>
      <c r="AV233" s="226"/>
      <c r="AW233" s="226"/>
      <c r="AX233" s="226"/>
      <c r="AY233" s="226"/>
      <c r="AZ233" s="226"/>
      <c r="BA233" s="226"/>
      <c r="BB233" s="226"/>
      <c r="BC233" s="226"/>
      <c r="BD233" s="226"/>
      <c r="BE233" s="226"/>
      <c r="BF233" s="226"/>
      <c r="BG233" s="226"/>
      <c r="BH233" s="226"/>
      <c r="BI233" s="226"/>
      <c r="BJ233" s="226"/>
      <c r="BK233" s="226"/>
      <c r="BL233" s="226"/>
    </row>
    <row r="234" spans="2:64" ht="11.25" customHeight="1">
      <c r="B234" s="226"/>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c r="AS234" s="226"/>
      <c r="AT234" s="226"/>
      <c r="AU234" s="226"/>
      <c r="AV234" s="226"/>
      <c r="AW234" s="226"/>
      <c r="AX234" s="226"/>
      <c r="AY234" s="226"/>
      <c r="AZ234" s="226"/>
      <c r="BA234" s="226"/>
      <c r="BB234" s="226"/>
      <c r="BC234" s="226"/>
      <c r="BD234" s="226"/>
      <c r="BE234" s="226"/>
      <c r="BF234" s="226"/>
      <c r="BG234" s="226"/>
      <c r="BH234" s="226"/>
      <c r="BI234" s="226"/>
      <c r="BJ234" s="226"/>
      <c r="BK234" s="226"/>
      <c r="BL234" s="226"/>
    </row>
    <row r="235" spans="2:64" ht="11.25" customHeight="1">
      <c r="B235" s="226"/>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c r="Y235" s="226"/>
      <c r="Z235" s="226"/>
      <c r="AA235" s="226"/>
      <c r="AB235" s="226"/>
      <c r="AC235" s="226"/>
      <c r="AD235" s="226"/>
      <c r="AE235" s="226"/>
      <c r="AF235" s="226"/>
      <c r="AG235" s="226"/>
      <c r="AH235" s="226"/>
      <c r="AI235" s="226"/>
      <c r="AJ235" s="226"/>
      <c r="AK235" s="226"/>
      <c r="AL235" s="226"/>
      <c r="AM235" s="226"/>
      <c r="AN235" s="226"/>
      <c r="AO235" s="226"/>
      <c r="AP235" s="226"/>
      <c r="AQ235" s="226"/>
      <c r="AR235" s="226"/>
      <c r="AS235" s="226"/>
      <c r="AT235" s="226"/>
      <c r="AU235" s="226"/>
      <c r="AV235" s="226"/>
      <c r="AW235" s="226"/>
      <c r="AX235" s="226"/>
      <c r="AY235" s="226"/>
      <c r="AZ235" s="226"/>
      <c r="BA235" s="226"/>
      <c r="BB235" s="226"/>
      <c r="BC235" s="226"/>
      <c r="BD235" s="226"/>
      <c r="BE235" s="226"/>
      <c r="BF235" s="226"/>
      <c r="BG235" s="226"/>
      <c r="BH235" s="226"/>
      <c r="BI235" s="226"/>
      <c r="BJ235" s="226"/>
      <c r="BK235" s="226"/>
      <c r="BL235" s="226"/>
    </row>
    <row r="236" spans="2:64" ht="11.25" customHeight="1">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6"/>
      <c r="AT236" s="226"/>
      <c r="AU236" s="226"/>
      <c r="AV236" s="226"/>
      <c r="AW236" s="226"/>
      <c r="AX236" s="226"/>
      <c r="AY236" s="226"/>
      <c r="AZ236" s="226"/>
      <c r="BA236" s="226"/>
      <c r="BB236" s="226"/>
      <c r="BC236" s="226"/>
      <c r="BD236" s="226"/>
      <c r="BE236" s="226"/>
      <c r="BF236" s="226"/>
      <c r="BG236" s="226"/>
      <c r="BH236" s="226"/>
      <c r="BI236" s="226"/>
      <c r="BJ236" s="226"/>
      <c r="BK236" s="226"/>
      <c r="BL236" s="226"/>
    </row>
    <row r="237" spans="2:64" ht="11.25" customHeight="1">
      <c r="B237" s="226"/>
      <c r="C237" s="226"/>
      <c r="D237" s="226"/>
      <c r="E237" s="226"/>
      <c r="F237" s="226"/>
      <c r="G237" s="226"/>
      <c r="H237" s="226"/>
      <c r="I237" s="226"/>
      <c r="J237" s="226"/>
      <c r="K237" s="226"/>
      <c r="L237" s="226"/>
      <c r="M237" s="226"/>
      <c r="N237" s="226"/>
      <c r="O237" s="226"/>
      <c r="P237" s="226"/>
      <c r="Q237" s="226"/>
      <c r="R237" s="226"/>
      <c r="S237" s="226"/>
      <c r="T237" s="226"/>
      <c r="U237" s="226"/>
      <c r="V237" s="226"/>
      <c r="W237" s="226"/>
      <c r="X237" s="226"/>
      <c r="Y237" s="226"/>
      <c r="Z237" s="226"/>
      <c r="AA237" s="226"/>
      <c r="AB237" s="226"/>
      <c r="AC237" s="226"/>
      <c r="AD237" s="226"/>
      <c r="AE237" s="226"/>
      <c r="AF237" s="226"/>
      <c r="AG237" s="226"/>
      <c r="AH237" s="226"/>
      <c r="AI237" s="226"/>
      <c r="AJ237" s="226"/>
      <c r="AK237" s="226"/>
      <c r="AL237" s="226"/>
      <c r="AM237" s="226"/>
      <c r="AN237" s="226"/>
      <c r="AO237" s="226"/>
      <c r="AP237" s="226"/>
      <c r="AQ237" s="226"/>
      <c r="AR237" s="226"/>
      <c r="AS237" s="226"/>
      <c r="AT237" s="226"/>
      <c r="AU237" s="226"/>
      <c r="AV237" s="226"/>
      <c r="AW237" s="226"/>
      <c r="AX237" s="226"/>
      <c r="AY237" s="226"/>
      <c r="AZ237" s="226"/>
      <c r="BA237" s="226"/>
      <c r="BB237" s="226"/>
      <c r="BC237" s="226"/>
      <c r="BD237" s="226"/>
      <c r="BE237" s="226"/>
      <c r="BF237" s="226"/>
      <c r="BG237" s="226"/>
      <c r="BH237" s="226"/>
      <c r="BI237" s="226"/>
      <c r="BJ237" s="226"/>
      <c r="BK237" s="226"/>
      <c r="BL237" s="226"/>
    </row>
    <row r="238" spans="2:64" ht="11.25" customHeight="1">
      <c r="B238" s="226"/>
      <c r="C238" s="226"/>
      <c r="D238" s="226"/>
      <c r="E238" s="226"/>
      <c r="F238" s="226"/>
      <c r="G238" s="226"/>
      <c r="H238" s="226"/>
      <c r="I238" s="226"/>
      <c r="J238" s="226"/>
      <c r="K238" s="226"/>
      <c r="L238" s="226"/>
      <c r="M238" s="226"/>
      <c r="N238" s="226"/>
      <c r="O238" s="226"/>
      <c r="P238" s="226"/>
      <c r="Q238" s="226"/>
      <c r="R238" s="226"/>
      <c r="S238" s="226"/>
      <c r="T238" s="226"/>
      <c r="U238" s="226"/>
      <c r="V238" s="226"/>
      <c r="W238" s="226"/>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c r="BF238" s="226"/>
      <c r="BG238" s="226"/>
      <c r="BH238" s="226"/>
      <c r="BI238" s="226"/>
      <c r="BJ238" s="226"/>
      <c r="BK238" s="226"/>
      <c r="BL238" s="226"/>
    </row>
    <row r="239" spans="2:64" ht="11.25" customHeight="1">
      <c r="B239" s="226"/>
      <c r="C239" s="226"/>
      <c r="D239" s="226"/>
      <c r="E239" s="226"/>
      <c r="F239" s="226"/>
      <c r="G239" s="226"/>
      <c r="H239" s="226"/>
      <c r="I239" s="226"/>
      <c r="J239" s="226"/>
      <c r="K239" s="226"/>
      <c r="L239" s="226"/>
      <c r="M239" s="226"/>
      <c r="N239" s="226"/>
      <c r="O239" s="226"/>
      <c r="P239" s="226"/>
      <c r="Q239" s="226"/>
      <c r="R239" s="226"/>
      <c r="S239" s="226"/>
      <c r="T239" s="226"/>
      <c r="U239" s="226"/>
      <c r="V239" s="226"/>
      <c r="W239" s="226"/>
      <c r="X239" s="226"/>
      <c r="Y239" s="226"/>
      <c r="Z239" s="226"/>
      <c r="AA239" s="226"/>
      <c r="AB239" s="226"/>
      <c r="AC239" s="226"/>
      <c r="AD239" s="226"/>
      <c r="AE239" s="226"/>
      <c r="AF239" s="226"/>
      <c r="AG239" s="226"/>
      <c r="AH239" s="226"/>
      <c r="AI239" s="226"/>
      <c r="AJ239" s="226"/>
      <c r="AK239" s="226"/>
      <c r="AL239" s="226"/>
      <c r="AM239" s="226"/>
      <c r="AN239" s="226"/>
      <c r="AO239" s="226"/>
      <c r="AP239" s="226"/>
      <c r="AQ239" s="226"/>
      <c r="AR239" s="226"/>
      <c r="AS239" s="226"/>
      <c r="AT239" s="226"/>
      <c r="AU239" s="226"/>
      <c r="AV239" s="226"/>
      <c r="AW239" s="226"/>
      <c r="AX239" s="226"/>
      <c r="AY239" s="226"/>
      <c r="AZ239" s="226"/>
      <c r="BA239" s="226"/>
      <c r="BB239" s="226"/>
      <c r="BC239" s="226"/>
      <c r="BD239" s="226"/>
      <c r="BE239" s="226"/>
      <c r="BF239" s="226"/>
      <c r="BG239" s="226"/>
      <c r="BH239" s="226"/>
      <c r="BI239" s="226"/>
      <c r="BJ239" s="226"/>
      <c r="BK239" s="226"/>
      <c r="BL239" s="226"/>
    </row>
    <row r="240" spans="2:64" ht="11.25" customHeight="1">
      <c r="B240" s="226"/>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AX240" s="226"/>
      <c r="AY240" s="226"/>
      <c r="AZ240" s="226"/>
      <c r="BA240" s="226"/>
      <c r="BB240" s="226"/>
      <c r="BC240" s="226"/>
      <c r="BD240" s="226"/>
      <c r="BE240" s="226"/>
      <c r="BF240" s="226"/>
      <c r="BG240" s="226"/>
      <c r="BH240" s="226"/>
      <c r="BI240" s="226"/>
      <c r="BJ240" s="226"/>
      <c r="BK240" s="226"/>
      <c r="BL240" s="226"/>
    </row>
    <row r="241" spans="2:64" ht="11.25" customHeight="1">
      <c r="B241" s="226"/>
      <c r="C241" s="226"/>
      <c r="D241" s="226"/>
      <c r="E241" s="226"/>
      <c r="F241" s="226"/>
      <c r="G241" s="226"/>
      <c r="H241" s="226"/>
      <c r="I241" s="226"/>
      <c r="J241" s="226"/>
      <c r="K241" s="226"/>
      <c r="L241" s="226"/>
      <c r="M241" s="226"/>
      <c r="N241" s="226"/>
      <c r="O241" s="226"/>
      <c r="P241" s="226"/>
      <c r="Q241" s="226"/>
      <c r="R241" s="226"/>
      <c r="S241" s="226"/>
      <c r="T241" s="226"/>
      <c r="U241" s="226"/>
      <c r="V241" s="226"/>
      <c r="W241" s="226"/>
      <c r="X241" s="226"/>
      <c r="Y241" s="226"/>
      <c r="Z241" s="226"/>
      <c r="AA241" s="226"/>
      <c r="AB241" s="226"/>
      <c r="AC241" s="226"/>
      <c r="AD241" s="226"/>
      <c r="AE241" s="226"/>
      <c r="AF241" s="226"/>
      <c r="AG241" s="226"/>
      <c r="AH241" s="226"/>
      <c r="AI241" s="226"/>
      <c r="AJ241" s="226"/>
      <c r="AK241" s="226"/>
      <c r="AL241" s="226"/>
      <c r="AM241" s="226"/>
      <c r="AN241" s="226"/>
      <c r="AO241" s="226"/>
      <c r="AP241" s="226"/>
      <c r="AQ241" s="226"/>
      <c r="AR241" s="226"/>
      <c r="AS241" s="226"/>
      <c r="AT241" s="226"/>
      <c r="AU241" s="226"/>
      <c r="AV241" s="226"/>
      <c r="AW241" s="226"/>
      <c r="AX241" s="226"/>
      <c r="AY241" s="226"/>
      <c r="AZ241" s="226"/>
      <c r="BA241" s="226"/>
      <c r="BB241" s="226"/>
      <c r="BC241" s="226"/>
      <c r="BD241" s="226"/>
      <c r="BE241" s="226"/>
      <c r="BF241" s="226"/>
      <c r="BG241" s="226"/>
      <c r="BH241" s="226"/>
      <c r="BI241" s="226"/>
      <c r="BJ241" s="226"/>
      <c r="BK241" s="226"/>
      <c r="BL241" s="226"/>
    </row>
    <row r="242" spans="2:64" ht="11.25" customHeight="1">
      <c r="B242" s="226"/>
      <c r="C242" s="226"/>
      <c r="D242" s="226"/>
      <c r="E242" s="226"/>
      <c r="F242" s="226"/>
      <c r="G242" s="226"/>
      <c r="H242" s="226"/>
      <c r="I242" s="226"/>
      <c r="J242" s="226"/>
      <c r="K242" s="226"/>
      <c r="L242" s="226"/>
      <c r="M242" s="226"/>
      <c r="N242" s="226"/>
      <c r="O242" s="226"/>
      <c r="P242" s="226"/>
      <c r="Q242" s="226"/>
      <c r="R242" s="226"/>
      <c r="S242" s="226"/>
      <c r="T242" s="226"/>
      <c r="U242" s="226"/>
      <c r="V242" s="226"/>
      <c r="W242" s="226"/>
      <c r="X242" s="226"/>
      <c r="Y242" s="226"/>
      <c r="Z242" s="226"/>
      <c r="AA242" s="226"/>
      <c r="AB242" s="226"/>
      <c r="AC242" s="226"/>
      <c r="AD242" s="226"/>
      <c r="AE242" s="226"/>
      <c r="AF242" s="226"/>
      <c r="AG242" s="226"/>
      <c r="AH242" s="226"/>
      <c r="AI242" s="226"/>
      <c r="AJ242" s="226"/>
      <c r="AK242" s="226"/>
      <c r="AL242" s="226"/>
      <c r="AM242" s="226"/>
      <c r="AN242" s="226"/>
      <c r="AO242" s="226"/>
      <c r="AP242" s="226"/>
      <c r="AQ242" s="226"/>
      <c r="AR242" s="226"/>
      <c r="AS242" s="226"/>
      <c r="AT242" s="226"/>
      <c r="AU242" s="226"/>
      <c r="AV242" s="226"/>
      <c r="AW242" s="226"/>
      <c r="AX242" s="226"/>
      <c r="AY242" s="226"/>
      <c r="AZ242" s="226"/>
      <c r="BA242" s="226"/>
      <c r="BB242" s="226"/>
      <c r="BC242" s="226"/>
      <c r="BD242" s="226"/>
      <c r="BE242" s="226"/>
      <c r="BF242" s="226"/>
      <c r="BG242" s="226"/>
      <c r="BH242" s="226"/>
      <c r="BI242" s="226"/>
      <c r="BJ242" s="226"/>
      <c r="BK242" s="226"/>
      <c r="BL242" s="226"/>
    </row>
    <row r="243" spans="2:64" ht="11.25" customHeight="1">
      <c r="B243" s="226"/>
      <c r="C243" s="226"/>
      <c r="D243" s="226"/>
      <c r="E243" s="226"/>
      <c r="F243" s="226"/>
      <c r="G243" s="226"/>
      <c r="H243" s="226"/>
      <c r="I243" s="226"/>
      <c r="J243" s="226"/>
      <c r="K243" s="226"/>
      <c r="L243" s="226"/>
      <c r="M243" s="226"/>
      <c r="N243" s="226"/>
      <c r="O243" s="226"/>
      <c r="P243" s="226"/>
      <c r="Q243" s="226"/>
      <c r="R243" s="226"/>
      <c r="S243" s="226"/>
      <c r="T243" s="226"/>
      <c r="U243" s="226"/>
      <c r="V243" s="226"/>
      <c r="W243" s="226"/>
      <c r="X243" s="226"/>
      <c r="Y243" s="226"/>
      <c r="Z243" s="226"/>
      <c r="AA243" s="226"/>
      <c r="AB243" s="226"/>
      <c r="AC243" s="226"/>
      <c r="AD243" s="226"/>
      <c r="AE243" s="226"/>
      <c r="AF243" s="226"/>
      <c r="AG243" s="226"/>
      <c r="AH243" s="226"/>
      <c r="AI243" s="226"/>
      <c r="AJ243" s="226"/>
      <c r="AK243" s="226"/>
      <c r="AL243" s="226"/>
      <c r="AM243" s="226"/>
      <c r="AN243" s="226"/>
      <c r="AO243" s="226"/>
      <c r="AP243" s="226"/>
      <c r="AQ243" s="226"/>
      <c r="AR243" s="226"/>
      <c r="AS243" s="226"/>
      <c r="AT243" s="226"/>
      <c r="AU243" s="226"/>
      <c r="AV243" s="226"/>
      <c r="AW243" s="226"/>
      <c r="AX243" s="226"/>
      <c r="AY243" s="226"/>
      <c r="AZ243" s="226"/>
      <c r="BA243" s="226"/>
      <c r="BB243" s="226"/>
      <c r="BC243" s="226"/>
      <c r="BD243" s="226"/>
      <c r="BE243" s="226"/>
      <c r="BF243" s="226"/>
      <c r="BG243" s="226"/>
      <c r="BH243" s="226"/>
      <c r="BI243" s="226"/>
      <c r="BJ243" s="226"/>
      <c r="BK243" s="226"/>
      <c r="BL243" s="226"/>
    </row>
    <row r="244" spans="2:64" ht="11.25" customHeight="1">
      <c r="B244" s="226"/>
      <c r="C244" s="226"/>
      <c r="D244" s="226"/>
      <c r="E244" s="226"/>
      <c r="F244" s="226"/>
      <c r="G244" s="226"/>
      <c r="H244" s="226"/>
      <c r="I244" s="226"/>
      <c r="J244" s="226"/>
      <c r="K244" s="226"/>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c r="AZ244" s="226"/>
      <c r="BA244" s="226"/>
      <c r="BB244" s="226"/>
      <c r="BC244" s="226"/>
      <c r="BD244" s="226"/>
      <c r="BE244" s="226"/>
      <c r="BF244" s="226"/>
      <c r="BG244" s="226"/>
      <c r="BH244" s="226"/>
      <c r="BI244" s="226"/>
      <c r="BJ244" s="226"/>
      <c r="BK244" s="226"/>
      <c r="BL244" s="226"/>
    </row>
    <row r="245" spans="2:64" ht="11.25" customHeight="1">
      <c r="B245" s="226"/>
      <c r="C245" s="226"/>
      <c r="D245" s="226"/>
      <c r="E245" s="226"/>
      <c r="F245" s="226"/>
      <c r="G245" s="226"/>
      <c r="H245" s="226"/>
      <c r="I245" s="226"/>
      <c r="J245" s="226"/>
      <c r="K245" s="226"/>
      <c r="L245" s="226"/>
      <c r="M245" s="226"/>
      <c r="N245" s="226"/>
      <c r="O245" s="226"/>
      <c r="P245" s="226"/>
      <c r="Q245" s="226"/>
      <c r="R245" s="226"/>
      <c r="S245" s="226"/>
      <c r="T245" s="226"/>
      <c r="U245" s="226"/>
      <c r="V245" s="226"/>
      <c r="W245" s="226"/>
      <c r="X245" s="226"/>
      <c r="Y245" s="226"/>
      <c r="Z245" s="226"/>
      <c r="AA245" s="226"/>
      <c r="AB245" s="226"/>
      <c r="AC245" s="226"/>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226"/>
      <c r="BL245" s="226"/>
    </row>
    <row r="246" spans="2:64" ht="11.25" customHeight="1">
      <c r="B246" s="226"/>
      <c r="C246" s="226"/>
      <c r="D246" s="226"/>
      <c r="E246" s="226"/>
      <c r="F246" s="226"/>
      <c r="G246" s="226"/>
      <c r="H246" s="226"/>
      <c r="I246" s="226"/>
      <c r="J246" s="226"/>
      <c r="K246" s="226"/>
      <c r="L246" s="226"/>
      <c r="M246" s="226"/>
      <c r="N246" s="226"/>
      <c r="O246" s="226"/>
      <c r="P246" s="226"/>
      <c r="Q246" s="226"/>
      <c r="R246" s="226"/>
      <c r="S246" s="226"/>
      <c r="T246" s="226"/>
      <c r="U246" s="226"/>
      <c r="V246" s="226"/>
      <c r="W246" s="226"/>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AR246" s="226"/>
      <c r="AS246" s="226"/>
      <c r="AT246" s="226"/>
      <c r="AU246" s="226"/>
      <c r="AV246" s="226"/>
      <c r="AW246" s="226"/>
      <c r="AX246" s="226"/>
      <c r="AY246" s="226"/>
      <c r="AZ246" s="226"/>
      <c r="BA246" s="226"/>
      <c r="BB246" s="226"/>
      <c r="BC246" s="226"/>
      <c r="BD246" s="226"/>
      <c r="BE246" s="226"/>
      <c r="BF246" s="226"/>
      <c r="BG246" s="226"/>
      <c r="BH246" s="226"/>
      <c r="BI246" s="226"/>
      <c r="BJ246" s="226"/>
      <c r="BK246" s="226"/>
      <c r="BL246" s="226"/>
    </row>
    <row r="247" spans="2:64" ht="11.25" customHeight="1">
      <c r="B247" s="226"/>
      <c r="C247" s="226"/>
      <c r="D247" s="226"/>
      <c r="E247" s="226"/>
      <c r="F247" s="226"/>
      <c r="G247" s="226"/>
      <c r="H247" s="226"/>
      <c r="I247" s="226"/>
      <c r="J247" s="226"/>
      <c r="K247" s="226"/>
      <c r="L247" s="226"/>
      <c r="M247" s="226"/>
      <c r="N247" s="226"/>
      <c r="O247" s="226"/>
      <c r="P247" s="226"/>
      <c r="Q247" s="226"/>
      <c r="R247" s="226"/>
      <c r="S247" s="226"/>
      <c r="T247" s="226"/>
      <c r="U247" s="226"/>
      <c r="V247" s="226"/>
      <c r="W247" s="226"/>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c r="AS247" s="226"/>
      <c r="AT247" s="226"/>
      <c r="AU247" s="226"/>
      <c r="AV247" s="226"/>
      <c r="AW247" s="226"/>
      <c r="AX247" s="226"/>
      <c r="AY247" s="226"/>
      <c r="AZ247" s="226"/>
      <c r="BA247" s="226"/>
      <c r="BB247" s="226"/>
      <c r="BC247" s="226"/>
      <c r="BD247" s="226"/>
      <c r="BE247" s="226"/>
      <c r="BF247" s="226"/>
      <c r="BG247" s="226"/>
      <c r="BH247" s="226"/>
      <c r="BI247" s="226"/>
      <c r="BJ247" s="226"/>
      <c r="BK247" s="226"/>
      <c r="BL247" s="226"/>
    </row>
    <row r="248" spans="2:64" ht="11.25" customHeight="1">
      <c r="B248" s="226"/>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c r="AS248" s="226"/>
      <c r="AT248" s="226"/>
      <c r="AU248" s="226"/>
      <c r="AV248" s="226"/>
      <c r="AW248" s="226"/>
      <c r="AX248" s="226"/>
      <c r="AY248" s="226"/>
      <c r="AZ248" s="226"/>
      <c r="BA248" s="226"/>
      <c r="BB248" s="226"/>
      <c r="BC248" s="226"/>
      <c r="BD248" s="226"/>
      <c r="BE248" s="226"/>
      <c r="BF248" s="226"/>
      <c r="BG248" s="226"/>
      <c r="BH248" s="226"/>
      <c r="BI248" s="226"/>
      <c r="BJ248" s="226"/>
      <c r="BK248" s="226"/>
      <c r="BL248" s="226"/>
    </row>
    <row r="249" spans="2:64" ht="11.25" customHeight="1">
      <c r="B249" s="226"/>
      <c r="C249" s="226"/>
      <c r="D249" s="226"/>
      <c r="E249" s="226"/>
      <c r="F249" s="226"/>
      <c r="G249" s="226"/>
      <c r="H249" s="226"/>
      <c r="I249" s="226"/>
      <c r="J249" s="226"/>
      <c r="K249" s="226"/>
      <c r="L249" s="226"/>
      <c r="M249" s="226"/>
      <c r="N249" s="226"/>
      <c r="O249" s="226"/>
      <c r="P249" s="226"/>
      <c r="Q249" s="226"/>
      <c r="R249" s="226"/>
      <c r="S249" s="226"/>
      <c r="T249" s="226"/>
      <c r="U249" s="226"/>
      <c r="V249" s="226"/>
      <c r="W249" s="226"/>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c r="AS249" s="226"/>
      <c r="AT249" s="226"/>
      <c r="AU249" s="226"/>
      <c r="AV249" s="226"/>
      <c r="AW249" s="226"/>
      <c r="AX249" s="226"/>
      <c r="AY249" s="226"/>
      <c r="AZ249" s="226"/>
      <c r="BA249" s="226"/>
      <c r="BB249" s="226"/>
      <c r="BC249" s="226"/>
      <c r="BD249" s="226"/>
      <c r="BE249" s="226"/>
      <c r="BF249" s="226"/>
      <c r="BG249" s="226"/>
      <c r="BH249" s="226"/>
      <c r="BI249" s="226"/>
      <c r="BJ249" s="226"/>
      <c r="BK249" s="226"/>
      <c r="BL249" s="226"/>
    </row>
    <row r="250" spans="2:64" ht="11.25" customHeight="1">
      <c r="B250" s="226"/>
      <c r="C250" s="226"/>
      <c r="D250" s="226"/>
      <c r="E250" s="226"/>
      <c r="F250" s="226"/>
      <c r="G250" s="226"/>
      <c r="H250" s="226"/>
      <c r="I250" s="226"/>
      <c r="J250" s="226"/>
      <c r="K250" s="226"/>
      <c r="L250" s="226"/>
      <c r="M250" s="226"/>
      <c r="N250" s="226"/>
      <c r="O250" s="226"/>
      <c r="P250" s="226"/>
      <c r="Q250" s="226"/>
      <c r="R250" s="226"/>
      <c r="S250" s="226"/>
      <c r="T250" s="226"/>
      <c r="U250" s="226"/>
      <c r="V250" s="226"/>
      <c r="W250" s="226"/>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c r="AS250" s="226"/>
      <c r="AT250" s="226"/>
      <c r="AU250" s="226"/>
      <c r="AV250" s="226"/>
      <c r="AW250" s="226"/>
      <c r="AX250" s="226"/>
      <c r="AY250" s="226"/>
      <c r="AZ250" s="226"/>
      <c r="BA250" s="226"/>
      <c r="BB250" s="226"/>
      <c r="BC250" s="226"/>
      <c r="BD250" s="226"/>
      <c r="BE250" s="226"/>
      <c r="BF250" s="226"/>
      <c r="BG250" s="226"/>
      <c r="BH250" s="226"/>
      <c r="BI250" s="226"/>
      <c r="BJ250" s="226"/>
      <c r="BK250" s="226"/>
      <c r="BL250" s="226"/>
    </row>
    <row r="251" spans="2:64" ht="11.25" customHeight="1">
      <c r="B251" s="226"/>
      <c r="C251" s="226"/>
      <c r="D251" s="226"/>
      <c r="E251" s="226"/>
      <c r="F251" s="226"/>
      <c r="G251" s="226"/>
      <c r="H251" s="226"/>
      <c r="I251" s="226"/>
      <c r="J251" s="226"/>
      <c r="K251" s="226"/>
      <c r="L251" s="226"/>
      <c r="M251" s="226"/>
      <c r="N251" s="226"/>
      <c r="O251" s="226"/>
      <c r="P251" s="226"/>
      <c r="Q251" s="226"/>
      <c r="R251" s="226"/>
      <c r="S251" s="226"/>
      <c r="T251" s="226"/>
      <c r="U251" s="226"/>
      <c r="V251" s="226"/>
      <c r="W251" s="226"/>
      <c r="X251" s="226"/>
      <c r="Y251" s="226"/>
      <c r="Z251" s="226"/>
      <c r="AA251" s="226"/>
      <c r="AB251" s="226"/>
      <c r="AC251" s="226"/>
      <c r="AD251" s="226"/>
      <c r="AE251" s="226"/>
      <c r="AF251" s="226"/>
      <c r="AG251" s="226"/>
      <c r="AH251" s="226"/>
      <c r="AI251" s="226"/>
      <c r="AJ251" s="226"/>
      <c r="AK251" s="226"/>
      <c r="AL251" s="226"/>
      <c r="AM251" s="226"/>
      <c r="AN251" s="226"/>
      <c r="AO251" s="226"/>
      <c r="AP251" s="226"/>
      <c r="AQ251" s="226"/>
      <c r="AR251" s="226"/>
      <c r="AS251" s="226"/>
      <c r="AT251" s="226"/>
      <c r="AU251" s="226"/>
      <c r="AV251" s="226"/>
      <c r="AW251" s="226"/>
      <c r="AX251" s="226"/>
      <c r="AY251" s="226"/>
      <c r="AZ251" s="226"/>
      <c r="BA251" s="226"/>
      <c r="BB251" s="226"/>
      <c r="BC251" s="226"/>
      <c r="BD251" s="226"/>
      <c r="BE251" s="226"/>
      <c r="BF251" s="226"/>
      <c r="BG251" s="226"/>
      <c r="BH251" s="226"/>
      <c r="BI251" s="226"/>
      <c r="BJ251" s="226"/>
      <c r="BK251" s="226"/>
      <c r="BL251" s="226"/>
    </row>
    <row r="252" spans="2:64" ht="11.25" customHeight="1">
      <c r="B252" s="226"/>
      <c r="C252" s="226"/>
      <c r="D252" s="226"/>
      <c r="E252" s="226"/>
      <c r="F252" s="226"/>
      <c r="G252" s="226"/>
      <c r="H252" s="226"/>
      <c r="I252" s="226"/>
      <c r="J252" s="226"/>
      <c r="K252" s="226"/>
      <c r="L252" s="226"/>
      <c r="M252" s="226"/>
      <c r="N252" s="226"/>
      <c r="O252" s="226"/>
      <c r="P252" s="226"/>
      <c r="Q252" s="226"/>
      <c r="R252" s="226"/>
      <c r="S252" s="226"/>
      <c r="T252" s="226"/>
      <c r="U252" s="226"/>
      <c r="V252" s="226"/>
      <c r="W252" s="226"/>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c r="AS252" s="226"/>
      <c r="AT252" s="226"/>
      <c r="AU252" s="226"/>
      <c r="AV252" s="226"/>
      <c r="AW252" s="226"/>
      <c r="AX252" s="226"/>
      <c r="AY252" s="226"/>
      <c r="AZ252" s="226"/>
      <c r="BA252" s="226"/>
      <c r="BB252" s="226"/>
      <c r="BC252" s="226"/>
      <c r="BD252" s="226"/>
      <c r="BE252" s="226"/>
      <c r="BF252" s="226"/>
      <c r="BG252" s="226"/>
      <c r="BH252" s="226"/>
      <c r="BI252" s="226"/>
      <c r="BJ252" s="226"/>
      <c r="BK252" s="226"/>
      <c r="BL252" s="226"/>
    </row>
    <row r="253" spans="2:64" ht="11.25" customHeight="1">
      <c r="B253" s="226"/>
      <c r="C253" s="226"/>
      <c r="D253" s="226"/>
      <c r="E253" s="226"/>
      <c r="F253" s="226"/>
      <c r="G253" s="226"/>
      <c r="H253" s="226"/>
      <c r="I253" s="226"/>
      <c r="J253" s="226"/>
      <c r="K253" s="226"/>
      <c r="L253" s="226"/>
      <c r="M253" s="226"/>
      <c r="N253" s="226"/>
      <c r="O253" s="226"/>
      <c r="P253" s="226"/>
      <c r="Q253" s="226"/>
      <c r="R253" s="226"/>
      <c r="S253" s="226"/>
      <c r="T253" s="226"/>
      <c r="U253" s="226"/>
      <c r="V253" s="226"/>
      <c r="W253" s="226"/>
      <c r="X253" s="226"/>
      <c r="Y253" s="226"/>
      <c r="Z253" s="226"/>
      <c r="AA253" s="226"/>
      <c r="AB253" s="226"/>
      <c r="AC253" s="226"/>
      <c r="AD253" s="226"/>
      <c r="AE253" s="226"/>
      <c r="AF253" s="226"/>
      <c r="AG253" s="226"/>
      <c r="AH253" s="226"/>
      <c r="AI253" s="226"/>
      <c r="AJ253" s="226"/>
      <c r="AK253" s="226"/>
      <c r="AL253" s="226"/>
      <c r="AM253" s="226"/>
      <c r="AN253" s="226"/>
      <c r="AO253" s="226"/>
      <c r="AP253" s="226"/>
      <c r="AQ253" s="226"/>
      <c r="AR253" s="226"/>
      <c r="AS253" s="226"/>
      <c r="AT253" s="226"/>
      <c r="AU253" s="226"/>
      <c r="AV253" s="226"/>
      <c r="AW253" s="226"/>
      <c r="AX253" s="226"/>
      <c r="AY253" s="226"/>
      <c r="AZ253" s="226"/>
      <c r="BA253" s="226"/>
      <c r="BB253" s="226"/>
      <c r="BC253" s="226"/>
      <c r="BD253" s="226"/>
      <c r="BE253" s="226"/>
      <c r="BF253" s="226"/>
      <c r="BG253" s="226"/>
      <c r="BH253" s="226"/>
      <c r="BI253" s="226"/>
      <c r="BJ253" s="226"/>
      <c r="BK253" s="226"/>
      <c r="BL253" s="226"/>
    </row>
    <row r="254" spans="2:64" ht="11.25" customHeight="1">
      <c r="B254" s="226"/>
      <c r="C254" s="226"/>
      <c r="D254" s="226"/>
      <c r="E254" s="226"/>
      <c r="F254" s="226"/>
      <c r="G254" s="226"/>
      <c r="H254" s="226"/>
      <c r="I254" s="226"/>
      <c r="J254" s="226"/>
      <c r="K254" s="226"/>
      <c r="L254" s="226"/>
      <c r="M254" s="226"/>
      <c r="N254" s="226"/>
      <c r="O254" s="226"/>
      <c r="P254" s="226"/>
      <c r="Q254" s="226"/>
      <c r="R254" s="226"/>
      <c r="S254" s="226"/>
      <c r="T254" s="226"/>
      <c r="U254" s="226"/>
      <c r="V254" s="226"/>
      <c r="W254" s="226"/>
      <c r="X254" s="226"/>
      <c r="Y254" s="226"/>
      <c r="Z254" s="226"/>
      <c r="AA254" s="226"/>
      <c r="AB254" s="226"/>
      <c r="AC254" s="226"/>
      <c r="AD254" s="226"/>
      <c r="AE254" s="226"/>
      <c r="AF254" s="226"/>
      <c r="AG254" s="226"/>
      <c r="AH254" s="226"/>
      <c r="AI254" s="226"/>
      <c r="AJ254" s="226"/>
      <c r="AK254" s="226"/>
      <c r="AL254" s="226"/>
      <c r="AM254" s="226"/>
      <c r="AN254" s="226"/>
      <c r="AO254" s="226"/>
      <c r="AP254" s="226"/>
      <c r="AQ254" s="226"/>
      <c r="AR254" s="226"/>
      <c r="AS254" s="226"/>
      <c r="AT254" s="226"/>
      <c r="AU254" s="226"/>
      <c r="AV254" s="226"/>
      <c r="AW254" s="226"/>
      <c r="AX254" s="226"/>
      <c r="AY254" s="226"/>
      <c r="AZ254" s="226"/>
      <c r="BA254" s="226"/>
      <c r="BB254" s="226"/>
      <c r="BC254" s="226"/>
      <c r="BD254" s="226"/>
      <c r="BE254" s="226"/>
      <c r="BF254" s="226"/>
      <c r="BG254" s="226"/>
      <c r="BH254" s="226"/>
      <c r="BI254" s="226"/>
      <c r="BJ254" s="226"/>
      <c r="BK254" s="226"/>
      <c r="BL254" s="226"/>
    </row>
    <row r="255" spans="2:64" ht="11.25" customHeight="1">
      <c r="B255" s="226"/>
      <c r="C255" s="226"/>
      <c r="D255" s="226"/>
      <c r="E255" s="226"/>
      <c r="F255" s="226"/>
      <c r="G255" s="226"/>
      <c r="H255" s="226"/>
      <c r="I255" s="226"/>
      <c r="J255" s="226"/>
      <c r="K255" s="226"/>
      <c r="L255" s="226"/>
      <c r="M255" s="226"/>
      <c r="N255" s="226"/>
      <c r="O255" s="226"/>
      <c r="P255" s="226"/>
      <c r="Q255" s="226"/>
      <c r="R255" s="226"/>
      <c r="S255" s="226"/>
      <c r="T255" s="226"/>
      <c r="U255" s="226"/>
      <c r="V255" s="226"/>
      <c r="W255" s="226"/>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c r="AS255" s="226"/>
      <c r="AT255" s="226"/>
      <c r="AU255" s="226"/>
      <c r="AV255" s="226"/>
      <c r="AW255" s="226"/>
      <c r="AX255" s="226"/>
      <c r="AY255" s="226"/>
      <c r="AZ255" s="226"/>
      <c r="BA255" s="226"/>
      <c r="BB255" s="226"/>
      <c r="BC255" s="226"/>
      <c r="BD255" s="226"/>
      <c r="BE255" s="226"/>
      <c r="BF255" s="226"/>
      <c r="BG255" s="226"/>
      <c r="BH255" s="226"/>
      <c r="BI255" s="226"/>
      <c r="BJ255" s="226"/>
      <c r="BK255" s="226"/>
      <c r="BL255" s="226"/>
    </row>
    <row r="256" spans="2:64" ht="11.25" customHeight="1">
      <c r="B256" s="226"/>
      <c r="C256" s="226"/>
      <c r="D256" s="226"/>
      <c r="E256" s="226"/>
      <c r="F256" s="226"/>
      <c r="G256" s="226"/>
      <c r="H256" s="226"/>
      <c r="I256" s="226"/>
      <c r="J256" s="226"/>
      <c r="K256" s="226"/>
      <c r="L256" s="226"/>
      <c r="M256" s="226"/>
      <c r="N256" s="226"/>
      <c r="O256" s="226"/>
      <c r="P256" s="226"/>
      <c r="Q256" s="226"/>
      <c r="R256" s="226"/>
      <c r="S256" s="226"/>
      <c r="T256" s="226"/>
      <c r="U256" s="226"/>
      <c r="V256" s="226"/>
      <c r="W256" s="226"/>
      <c r="X256" s="226"/>
      <c r="Y256" s="226"/>
      <c r="Z256" s="226"/>
      <c r="AA256" s="226"/>
      <c r="AB256" s="226"/>
      <c r="AC256" s="226"/>
      <c r="AD256" s="226"/>
      <c r="AE256" s="226"/>
      <c r="AF256" s="226"/>
      <c r="AG256" s="226"/>
      <c r="AH256" s="226"/>
      <c r="AI256" s="226"/>
      <c r="AJ256" s="226"/>
      <c r="AK256" s="226"/>
      <c r="AL256" s="226"/>
      <c r="AM256" s="226"/>
      <c r="AN256" s="226"/>
      <c r="AO256" s="226"/>
      <c r="AP256" s="226"/>
      <c r="AQ256" s="226"/>
      <c r="AR256" s="226"/>
      <c r="AS256" s="226"/>
      <c r="AT256" s="226"/>
      <c r="AU256" s="226"/>
      <c r="AV256" s="226"/>
      <c r="AW256" s="226"/>
      <c r="AX256" s="226"/>
      <c r="AY256" s="226"/>
      <c r="AZ256" s="226"/>
      <c r="BA256" s="226"/>
      <c r="BB256" s="226"/>
      <c r="BC256" s="226"/>
      <c r="BD256" s="226"/>
      <c r="BE256" s="226"/>
      <c r="BF256" s="226"/>
      <c r="BG256" s="226"/>
      <c r="BH256" s="226"/>
      <c r="BI256" s="226"/>
      <c r="BJ256" s="226"/>
      <c r="BK256" s="226"/>
      <c r="BL256" s="226"/>
    </row>
    <row r="257" spans="2:64" ht="11.25" customHeight="1">
      <c r="B257" s="226"/>
      <c r="C257" s="226"/>
      <c r="D257" s="226"/>
      <c r="E257" s="226"/>
      <c r="F257" s="226"/>
      <c r="G257" s="226"/>
      <c r="H257" s="226"/>
      <c r="I257" s="226"/>
      <c r="J257" s="226"/>
      <c r="K257" s="226"/>
      <c r="L257" s="226"/>
      <c r="M257" s="226"/>
      <c r="N257" s="226"/>
      <c r="O257" s="226"/>
      <c r="P257" s="226"/>
      <c r="Q257" s="226"/>
      <c r="R257" s="226"/>
      <c r="S257" s="226"/>
      <c r="T257" s="226"/>
      <c r="U257" s="226"/>
      <c r="V257" s="226"/>
      <c r="W257" s="226"/>
      <c r="X257" s="226"/>
      <c r="Y257" s="226"/>
      <c r="Z257" s="226"/>
      <c r="AA257" s="226"/>
      <c r="AB257" s="226"/>
      <c r="AC257" s="226"/>
      <c r="AD257" s="226"/>
      <c r="AE257" s="226"/>
      <c r="AF257" s="226"/>
      <c r="AG257" s="226"/>
      <c r="AH257" s="226"/>
      <c r="AI257" s="226"/>
      <c r="AJ257" s="226"/>
      <c r="AK257" s="226"/>
      <c r="AL257" s="226"/>
      <c r="AM257" s="226"/>
      <c r="AN257" s="226"/>
      <c r="AO257" s="226"/>
      <c r="AP257" s="226"/>
      <c r="AQ257" s="226"/>
      <c r="AR257" s="226"/>
      <c r="AS257" s="226"/>
      <c r="AT257" s="226"/>
      <c r="AU257" s="226"/>
      <c r="AV257" s="226"/>
      <c r="AW257" s="226"/>
      <c r="AX257" s="226"/>
      <c r="AY257" s="226"/>
      <c r="AZ257" s="226"/>
      <c r="BA257" s="226"/>
      <c r="BB257" s="226"/>
      <c r="BC257" s="226"/>
      <c r="BD257" s="226"/>
      <c r="BE257" s="226"/>
      <c r="BF257" s="226"/>
      <c r="BG257" s="226"/>
      <c r="BH257" s="226"/>
      <c r="BI257" s="226"/>
      <c r="BJ257" s="226"/>
      <c r="BK257" s="226"/>
      <c r="BL257" s="226"/>
    </row>
    <row r="258" spans="2:64" ht="11.25" customHeight="1">
      <c r="B258" s="226"/>
      <c r="C258" s="226"/>
      <c r="D258" s="226"/>
      <c r="E258" s="226"/>
      <c r="F258" s="226"/>
      <c r="G258" s="226"/>
      <c r="H258" s="226"/>
      <c r="I258" s="226"/>
      <c r="J258" s="226"/>
      <c r="K258" s="226"/>
      <c r="L258" s="226"/>
      <c r="M258" s="226"/>
      <c r="N258" s="226"/>
      <c r="O258" s="226"/>
      <c r="P258" s="226"/>
      <c r="Q258" s="226"/>
      <c r="R258" s="226"/>
      <c r="S258" s="226"/>
      <c r="T258" s="226"/>
      <c r="U258" s="226"/>
      <c r="V258" s="226"/>
      <c r="W258" s="226"/>
      <c r="X258" s="226"/>
      <c r="Y258" s="226"/>
      <c r="Z258" s="226"/>
      <c r="AA258" s="226"/>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6"/>
      <c r="AW258" s="226"/>
      <c r="AX258" s="226"/>
      <c r="AY258" s="226"/>
      <c r="AZ258" s="226"/>
      <c r="BA258" s="226"/>
      <c r="BB258" s="226"/>
      <c r="BC258" s="226"/>
      <c r="BD258" s="226"/>
      <c r="BE258" s="226"/>
      <c r="BF258" s="226"/>
      <c r="BG258" s="226"/>
      <c r="BH258" s="226"/>
      <c r="BI258" s="226"/>
      <c r="BJ258" s="226"/>
      <c r="BK258" s="226"/>
      <c r="BL258" s="226"/>
    </row>
    <row r="259" spans="2:64" ht="11.25" customHeight="1">
      <c r="B259" s="226"/>
      <c r="C259" s="226"/>
      <c r="D259" s="226"/>
      <c r="E259" s="226"/>
      <c r="F259" s="226"/>
      <c r="G259" s="226"/>
      <c r="H259" s="226"/>
      <c r="I259" s="226"/>
      <c r="J259" s="226"/>
      <c r="K259" s="226"/>
      <c r="L259" s="226"/>
      <c r="M259" s="226"/>
      <c r="N259" s="226"/>
      <c r="O259" s="226"/>
      <c r="P259" s="226"/>
      <c r="Q259" s="226"/>
      <c r="R259" s="226"/>
      <c r="S259" s="226"/>
      <c r="T259" s="226"/>
      <c r="U259" s="226"/>
      <c r="V259" s="226"/>
      <c r="W259" s="226"/>
      <c r="X259" s="226"/>
      <c r="Y259" s="226"/>
      <c r="Z259" s="226"/>
      <c r="AA259" s="226"/>
      <c r="AB259" s="226"/>
      <c r="AC259" s="226"/>
      <c r="AD259" s="226"/>
      <c r="AE259" s="226"/>
      <c r="AF259" s="226"/>
      <c r="AG259" s="226"/>
      <c r="AH259" s="226"/>
      <c r="AI259" s="226"/>
      <c r="AJ259" s="226"/>
      <c r="AK259" s="226"/>
      <c r="AL259" s="226"/>
      <c r="AM259" s="226"/>
      <c r="AN259" s="226"/>
      <c r="AO259" s="226"/>
      <c r="AP259" s="226"/>
      <c r="AQ259" s="226"/>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row>
    <row r="260" spans="2:64" ht="11.25" customHeight="1">
      <c r="B260" s="226"/>
      <c r="C260" s="226"/>
      <c r="D260" s="226"/>
      <c r="E260" s="226"/>
      <c r="F260" s="226"/>
      <c r="G260" s="226"/>
      <c r="H260" s="226"/>
      <c r="I260" s="226"/>
      <c r="J260" s="226"/>
      <c r="K260" s="226"/>
      <c r="L260" s="226"/>
      <c r="M260" s="226"/>
      <c r="N260" s="226"/>
      <c r="O260" s="226"/>
      <c r="P260" s="226"/>
      <c r="Q260" s="226"/>
      <c r="R260" s="226"/>
      <c r="S260" s="226"/>
      <c r="T260" s="226"/>
      <c r="U260" s="226"/>
      <c r="V260" s="226"/>
      <c r="W260" s="226"/>
      <c r="X260" s="226"/>
      <c r="Y260" s="226"/>
      <c r="Z260" s="226"/>
      <c r="AA260" s="226"/>
      <c r="AB260" s="226"/>
      <c r="AC260" s="226"/>
      <c r="AD260" s="226"/>
      <c r="AE260" s="226"/>
      <c r="AF260" s="226"/>
      <c r="AG260" s="226"/>
      <c r="AH260" s="226"/>
      <c r="AI260" s="226"/>
      <c r="AJ260" s="226"/>
      <c r="AK260" s="226"/>
      <c r="AL260" s="226"/>
      <c r="AM260" s="226"/>
      <c r="AN260" s="226"/>
      <c r="AO260" s="226"/>
      <c r="AP260" s="226"/>
      <c r="AQ260" s="226"/>
      <c r="AR260" s="226"/>
      <c r="AS260" s="226"/>
      <c r="AT260" s="226"/>
      <c r="AU260" s="226"/>
      <c r="AV260" s="226"/>
      <c r="AW260" s="226"/>
      <c r="AX260" s="226"/>
      <c r="AY260" s="226"/>
      <c r="AZ260" s="226"/>
      <c r="BA260" s="226"/>
      <c r="BB260" s="226"/>
      <c r="BC260" s="226"/>
      <c r="BD260" s="226"/>
      <c r="BE260" s="226"/>
      <c r="BF260" s="226"/>
      <c r="BG260" s="226"/>
      <c r="BH260" s="226"/>
      <c r="BI260" s="226"/>
      <c r="BJ260" s="226"/>
      <c r="BK260" s="226"/>
      <c r="BL260" s="226"/>
    </row>
    <row r="261" spans="2:64" ht="11.25" customHeight="1">
      <c r="B261" s="226"/>
      <c r="C261" s="226"/>
      <c r="D261" s="226"/>
      <c r="E261" s="226"/>
      <c r="F261" s="226"/>
      <c r="G261" s="226"/>
      <c r="H261" s="226"/>
      <c r="I261" s="226"/>
      <c r="J261" s="226"/>
      <c r="K261" s="226"/>
      <c r="L261" s="226"/>
      <c r="M261" s="226"/>
      <c r="N261" s="226"/>
      <c r="O261" s="226"/>
      <c r="P261" s="226"/>
      <c r="Q261" s="226"/>
      <c r="R261" s="226"/>
      <c r="S261" s="226"/>
      <c r="T261" s="226"/>
      <c r="U261" s="226"/>
      <c r="V261" s="226"/>
      <c r="W261" s="226"/>
      <c r="X261" s="226"/>
      <c r="Y261" s="226"/>
      <c r="Z261" s="226"/>
      <c r="AA261" s="226"/>
      <c r="AB261" s="226"/>
      <c r="AC261" s="226"/>
      <c r="AD261" s="226"/>
      <c r="AE261" s="226"/>
      <c r="AF261" s="226"/>
      <c r="AG261" s="226"/>
      <c r="AH261" s="226"/>
      <c r="AI261" s="226"/>
      <c r="AJ261" s="226"/>
      <c r="AK261" s="226"/>
      <c r="AL261" s="226"/>
      <c r="AM261" s="226"/>
      <c r="AN261" s="226"/>
      <c r="AO261" s="226"/>
      <c r="AP261" s="226"/>
      <c r="AQ261" s="226"/>
      <c r="AR261" s="226"/>
      <c r="AS261" s="226"/>
      <c r="AT261" s="226"/>
      <c r="AU261" s="226"/>
      <c r="AV261" s="226"/>
      <c r="AW261" s="226"/>
      <c r="AX261" s="226"/>
      <c r="AY261" s="226"/>
      <c r="AZ261" s="226"/>
      <c r="BA261" s="226"/>
      <c r="BB261" s="226"/>
      <c r="BC261" s="226"/>
      <c r="BD261" s="226"/>
      <c r="BE261" s="226"/>
      <c r="BF261" s="226"/>
      <c r="BG261" s="226"/>
      <c r="BH261" s="226"/>
      <c r="BI261" s="226"/>
      <c r="BJ261" s="226"/>
      <c r="BK261" s="226"/>
      <c r="BL261" s="226"/>
    </row>
    <row r="262" spans="2:64" ht="11.25" customHeight="1">
      <c r="B262" s="226"/>
      <c r="C262" s="226"/>
      <c r="D262" s="226"/>
      <c r="E262" s="226"/>
      <c r="F262" s="226"/>
      <c r="G262" s="226"/>
      <c r="H262" s="226"/>
      <c r="I262" s="226"/>
      <c r="J262" s="226"/>
      <c r="K262" s="226"/>
      <c r="L262" s="226"/>
      <c r="M262" s="226"/>
      <c r="N262" s="226"/>
      <c r="O262" s="226"/>
      <c r="P262" s="226"/>
      <c r="Q262" s="226"/>
      <c r="R262" s="226"/>
      <c r="S262" s="226"/>
      <c r="T262" s="226"/>
      <c r="U262" s="226"/>
      <c r="V262" s="226"/>
      <c r="W262" s="226"/>
      <c r="X262" s="226"/>
      <c r="Y262" s="226"/>
      <c r="Z262" s="226"/>
      <c r="AA262" s="226"/>
      <c r="AB262" s="226"/>
      <c r="AC262" s="226"/>
      <c r="AD262" s="226"/>
      <c r="AE262" s="226"/>
      <c r="AF262" s="226"/>
      <c r="AG262" s="226"/>
      <c r="AH262" s="226"/>
      <c r="AI262" s="226"/>
      <c r="AJ262" s="226"/>
      <c r="AK262" s="226"/>
      <c r="AL262" s="226"/>
      <c r="AM262" s="226"/>
      <c r="AN262" s="226"/>
      <c r="AO262" s="226"/>
      <c r="AP262" s="226"/>
      <c r="AQ262" s="226"/>
      <c r="AR262" s="226"/>
      <c r="AS262" s="226"/>
      <c r="AT262" s="226"/>
      <c r="AU262" s="226"/>
      <c r="AV262" s="226"/>
      <c r="AW262" s="226"/>
      <c r="AX262" s="226"/>
      <c r="AY262" s="226"/>
      <c r="AZ262" s="226"/>
      <c r="BA262" s="226"/>
      <c r="BB262" s="226"/>
      <c r="BC262" s="226"/>
      <c r="BD262" s="226"/>
      <c r="BE262" s="226"/>
      <c r="BF262" s="226"/>
      <c r="BG262" s="226"/>
      <c r="BH262" s="226"/>
      <c r="BI262" s="226"/>
      <c r="BJ262" s="226"/>
      <c r="BK262" s="226"/>
      <c r="BL262" s="226"/>
    </row>
    <row r="263" spans="2:64" ht="11.25" customHeight="1">
      <c r="B263" s="226"/>
      <c r="C263" s="226"/>
      <c r="D263" s="226"/>
      <c r="E263" s="226"/>
      <c r="F263" s="226"/>
      <c r="G263" s="226"/>
      <c r="H263" s="226"/>
      <c r="I263" s="226"/>
      <c r="J263" s="226"/>
      <c r="K263" s="226"/>
      <c r="L263" s="226"/>
      <c r="M263" s="226"/>
      <c r="N263" s="226"/>
      <c r="O263" s="226"/>
      <c r="P263" s="226"/>
      <c r="Q263" s="226"/>
      <c r="R263" s="226"/>
      <c r="S263" s="226"/>
      <c r="T263" s="226"/>
      <c r="U263" s="226"/>
      <c r="V263" s="226"/>
      <c r="W263" s="226"/>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AX263" s="226"/>
      <c r="AY263" s="226"/>
      <c r="AZ263" s="226"/>
      <c r="BA263" s="226"/>
      <c r="BB263" s="226"/>
      <c r="BC263" s="226"/>
      <c r="BD263" s="226"/>
      <c r="BE263" s="226"/>
      <c r="BF263" s="226"/>
      <c r="BG263" s="226"/>
      <c r="BH263" s="226"/>
      <c r="BI263" s="226"/>
      <c r="BJ263" s="226"/>
      <c r="BK263" s="226"/>
      <c r="BL263" s="226"/>
    </row>
    <row r="264" spans="2:64" ht="11.25" customHeight="1">
      <c r="B264" s="226"/>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6"/>
      <c r="AA264" s="226"/>
      <c r="AB264" s="226"/>
      <c r="AC264" s="226"/>
      <c r="AD264" s="226"/>
      <c r="AE264" s="226"/>
      <c r="AF264" s="226"/>
      <c r="AG264" s="226"/>
      <c r="AH264" s="226"/>
      <c r="AI264" s="226"/>
      <c r="AJ264" s="226"/>
      <c r="AK264" s="226"/>
      <c r="AL264" s="226"/>
      <c r="AM264" s="226"/>
      <c r="AN264" s="226"/>
      <c r="AO264" s="226"/>
      <c r="AP264" s="226"/>
      <c r="AQ264" s="226"/>
      <c r="AR264" s="226"/>
      <c r="AS264" s="226"/>
      <c r="AT264" s="226"/>
      <c r="AU264" s="226"/>
      <c r="AV264" s="226"/>
      <c r="AW264" s="226"/>
      <c r="AX264" s="226"/>
      <c r="AY264" s="226"/>
      <c r="AZ264" s="226"/>
      <c r="BA264" s="226"/>
      <c r="BB264" s="226"/>
      <c r="BC264" s="226"/>
      <c r="BD264" s="226"/>
      <c r="BE264" s="226"/>
      <c r="BF264" s="226"/>
      <c r="BG264" s="226"/>
      <c r="BH264" s="226"/>
      <c r="BI264" s="226"/>
      <c r="BJ264" s="226"/>
      <c r="BK264" s="226"/>
      <c r="BL264" s="226"/>
    </row>
    <row r="265" spans="2:64" ht="11.25" customHeight="1">
      <c r="B265" s="226"/>
      <c r="C265" s="226"/>
      <c r="D265" s="226"/>
      <c r="E265" s="226"/>
      <c r="F265" s="226"/>
      <c r="G265" s="226"/>
      <c r="H265" s="226"/>
      <c r="I265" s="226"/>
      <c r="J265" s="226"/>
      <c r="K265" s="226"/>
      <c r="L265" s="226"/>
      <c r="M265" s="226"/>
      <c r="N265" s="226"/>
      <c r="O265" s="226"/>
      <c r="P265" s="226"/>
      <c r="Q265" s="226"/>
      <c r="R265" s="226"/>
      <c r="S265" s="226"/>
      <c r="T265" s="226"/>
      <c r="U265" s="226"/>
      <c r="V265" s="226"/>
      <c r="W265" s="226"/>
      <c r="X265" s="226"/>
      <c r="Y265" s="226"/>
      <c r="Z265" s="226"/>
      <c r="AA265" s="226"/>
      <c r="AB265" s="226"/>
      <c r="AC265" s="226"/>
      <c r="AD265" s="226"/>
      <c r="AE265" s="226"/>
      <c r="AF265" s="226"/>
      <c r="AG265" s="226"/>
      <c r="AH265" s="226"/>
      <c r="AI265" s="226"/>
      <c r="AJ265" s="226"/>
      <c r="AK265" s="226"/>
      <c r="AL265" s="226"/>
      <c r="AM265" s="226"/>
      <c r="AN265" s="226"/>
      <c r="AO265" s="226"/>
      <c r="AP265" s="226"/>
      <c r="AQ265" s="226"/>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row>
    <row r="266" spans="2:64" ht="15.75" customHeight="1"/>
    <row r="267" spans="2:64" ht="15.75" customHeight="1"/>
    <row r="268" spans="2:64" ht="15.75" customHeight="1"/>
    <row r="269" spans="2:64" ht="15.75" customHeight="1"/>
    <row r="270" spans="2:64" ht="15.75" customHeight="1"/>
    <row r="271" spans="2:64" ht="15.75" customHeight="1"/>
    <row r="272" spans="2:6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B2:BL2"/>
    <mergeCell ref="C4:E4"/>
    <mergeCell ref="F4:H4"/>
    <mergeCell ref="I4:K4"/>
    <mergeCell ref="L4:O4"/>
    <mergeCell ref="P4:S4"/>
    <mergeCell ref="BJ4:BK4"/>
    <mergeCell ref="AI4:AM4"/>
    <mergeCell ref="AN4:AQ4"/>
    <mergeCell ref="AR4:AV4"/>
    <mergeCell ref="AW4:AZ4"/>
    <mergeCell ref="BA4:BC4"/>
    <mergeCell ref="T4:X4"/>
    <mergeCell ref="Y4:AC4"/>
    <mergeCell ref="A59:A61"/>
    <mergeCell ref="A63:A65"/>
    <mergeCell ref="AD4:AH4"/>
    <mergeCell ref="BD4:BF4"/>
    <mergeCell ref="BG4:BI4"/>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FFFF"/>
  </sheetPr>
  <dimension ref="A1:BS1000"/>
  <sheetViews>
    <sheetView showGridLines="0" workbookViewId="0">
      <pane xSplit="2" ySplit="4" topLeftCell="C5" activePane="bottomRight" state="frozen"/>
      <selection activeCell="E1" sqref="E1"/>
      <selection pane="topRight" activeCell="E1" sqref="E1"/>
      <selection pane="bottomLeft" activeCell="E1" sqref="E1"/>
      <selection pane="bottomRight" activeCell="E1" sqref="E1"/>
    </sheetView>
  </sheetViews>
  <sheetFormatPr defaultColWidth="14.44140625" defaultRowHeight="15" customHeight="1"/>
  <cols>
    <col min="1" max="2" width="25.109375" customWidth="1"/>
    <col min="3" max="26" width="8" customWidth="1"/>
    <col min="27" max="70" width="4.44140625" customWidth="1"/>
    <col min="71" max="71" width="4.77734375" customWidth="1"/>
  </cols>
  <sheetData>
    <row r="1" spans="1:71" ht="15" customHeight="1">
      <c r="A1" s="453"/>
      <c r="B1" s="553" t="s">
        <v>549</v>
      </c>
      <c r="C1" s="549"/>
      <c r="D1" s="549"/>
      <c r="E1" s="554" t="s">
        <v>573</v>
      </c>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c r="AX1" s="549"/>
      <c r="AY1" s="549"/>
      <c r="AZ1" s="549"/>
      <c r="BA1" s="549"/>
      <c r="BB1" s="549"/>
      <c r="BC1" s="549"/>
      <c r="BD1" s="549"/>
      <c r="BE1" s="549"/>
      <c r="BF1" s="549"/>
      <c r="BG1" s="549"/>
      <c r="BH1" s="549"/>
      <c r="BI1" s="549"/>
      <c r="BJ1" s="549"/>
      <c r="BK1" s="549"/>
      <c r="BL1" s="549"/>
      <c r="BM1" s="549"/>
      <c r="BN1" s="549"/>
      <c r="BO1" s="549"/>
      <c r="BP1" s="549"/>
      <c r="BQ1" s="549"/>
      <c r="BR1" s="549"/>
      <c r="BS1" s="549"/>
    </row>
    <row r="2" spans="1:71" ht="15" customHeight="1">
      <c r="B2" s="514"/>
      <c r="C2" s="515"/>
      <c r="D2" s="515"/>
      <c r="E2" s="515"/>
      <c r="F2" s="515"/>
      <c r="G2" s="515"/>
      <c r="H2" s="515"/>
      <c r="I2" s="515"/>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row>
    <row r="3" spans="1:71" ht="11.25" customHeight="1">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row>
    <row r="4" spans="1:71" ht="11.25" customHeight="1">
      <c r="A4" s="454"/>
      <c r="B4" s="516" t="s">
        <v>527</v>
      </c>
      <c r="C4" s="585" t="s">
        <v>297</v>
      </c>
      <c r="D4" s="572"/>
      <c r="E4" s="572"/>
      <c r="F4" s="572"/>
      <c r="G4" s="573"/>
      <c r="H4" s="585" t="s">
        <v>334</v>
      </c>
      <c r="I4" s="572"/>
      <c r="J4" s="572"/>
      <c r="K4" s="572"/>
      <c r="L4" s="573"/>
      <c r="M4" s="585" t="s">
        <v>335</v>
      </c>
      <c r="N4" s="572"/>
      <c r="O4" s="572"/>
      <c r="P4" s="572"/>
      <c r="Q4" s="573"/>
      <c r="R4" s="585" t="s">
        <v>336</v>
      </c>
      <c r="S4" s="572"/>
      <c r="T4" s="572"/>
      <c r="U4" s="572"/>
      <c r="V4" s="573"/>
      <c r="W4" s="585" t="s">
        <v>337</v>
      </c>
      <c r="X4" s="572"/>
      <c r="Y4" s="572"/>
      <c r="Z4" s="573"/>
      <c r="AA4" s="585" t="s">
        <v>338</v>
      </c>
      <c r="AB4" s="572"/>
      <c r="AC4" s="572"/>
      <c r="AD4" s="572"/>
      <c r="AE4" s="573"/>
      <c r="AF4" s="585" t="s">
        <v>339</v>
      </c>
      <c r="AG4" s="572"/>
      <c r="AH4" s="572"/>
      <c r="AI4" s="572"/>
      <c r="AJ4" s="573"/>
      <c r="AK4" s="585" t="s">
        <v>340</v>
      </c>
      <c r="AL4" s="572"/>
      <c r="AM4" s="572"/>
      <c r="AN4" s="572"/>
      <c r="AO4" s="573"/>
      <c r="AP4" s="585" t="s">
        <v>300</v>
      </c>
      <c r="AQ4" s="572"/>
      <c r="AR4" s="572"/>
      <c r="AS4" s="572"/>
      <c r="AT4" s="573"/>
      <c r="AU4" s="585" t="s">
        <v>298</v>
      </c>
      <c r="AV4" s="572"/>
      <c r="AW4" s="572"/>
      <c r="AX4" s="573"/>
      <c r="AY4" s="585" t="s">
        <v>341</v>
      </c>
      <c r="AZ4" s="572"/>
      <c r="BA4" s="572"/>
      <c r="BB4" s="572"/>
      <c r="BC4" s="573"/>
      <c r="BD4" s="585" t="s">
        <v>299</v>
      </c>
      <c r="BE4" s="572"/>
      <c r="BF4" s="572"/>
      <c r="BG4" s="573"/>
      <c r="BH4" s="585" t="s">
        <v>342</v>
      </c>
      <c r="BI4" s="572"/>
      <c r="BJ4" s="573"/>
      <c r="BK4" s="585" t="s">
        <v>343</v>
      </c>
      <c r="BL4" s="572"/>
      <c r="BM4" s="573"/>
      <c r="BN4" s="585" t="s">
        <v>344</v>
      </c>
      <c r="BO4" s="572"/>
      <c r="BP4" s="573"/>
      <c r="BQ4" s="585" t="s">
        <v>446</v>
      </c>
      <c r="BR4" s="573"/>
      <c r="BS4" s="517" t="s">
        <v>183</v>
      </c>
    </row>
    <row r="5" spans="1:71" ht="11.25" customHeight="1">
      <c r="A5" s="518" t="s">
        <v>550</v>
      </c>
      <c r="B5" s="519" t="s">
        <v>551</v>
      </c>
      <c r="C5" s="520"/>
      <c r="D5" s="521"/>
      <c r="E5" s="521"/>
      <c r="F5" s="521"/>
      <c r="G5" s="521"/>
      <c r="H5" s="520"/>
      <c r="I5" s="521"/>
      <c r="J5" s="521"/>
      <c r="K5" s="521"/>
      <c r="L5" s="521"/>
      <c r="M5" s="520"/>
      <c r="N5" s="521"/>
      <c r="O5" s="521"/>
      <c r="P5" s="521"/>
      <c r="Q5" s="522"/>
      <c r="R5" s="520"/>
      <c r="S5" s="521"/>
      <c r="T5" s="521"/>
      <c r="U5" s="521"/>
      <c r="V5" s="522"/>
      <c r="W5" s="520"/>
      <c r="X5" s="521"/>
      <c r="Y5" s="521"/>
      <c r="Z5" s="522"/>
      <c r="AA5" s="520"/>
      <c r="AB5" s="521"/>
      <c r="AC5" s="521"/>
      <c r="AD5" s="521"/>
      <c r="AE5" s="522"/>
      <c r="AF5" s="520"/>
      <c r="AG5" s="521"/>
      <c r="AH5" s="521"/>
      <c r="AI5" s="521"/>
      <c r="AJ5" s="522"/>
      <c r="AK5" s="520"/>
      <c r="AL5" s="521"/>
      <c r="AM5" s="521"/>
      <c r="AN5" s="521"/>
      <c r="AO5" s="522"/>
      <c r="AP5" s="520"/>
      <c r="AQ5" s="521"/>
      <c r="AR5" s="521"/>
      <c r="AS5" s="521"/>
      <c r="AT5" s="522"/>
      <c r="AU5" s="520"/>
      <c r="AV5" s="521"/>
      <c r="AW5" s="521"/>
      <c r="AX5" s="522"/>
      <c r="AY5" s="520"/>
      <c r="AZ5" s="521"/>
      <c r="BA5" s="521"/>
      <c r="BB5" s="521"/>
      <c r="BC5" s="522"/>
      <c r="BD5" s="520"/>
      <c r="BE5" s="521"/>
      <c r="BF5" s="521"/>
      <c r="BG5" s="522"/>
      <c r="BH5" s="520"/>
      <c r="BI5" s="521"/>
      <c r="BJ5" s="522"/>
      <c r="BK5" s="520"/>
      <c r="BL5" s="521"/>
      <c r="BM5" s="522"/>
      <c r="BN5" s="520"/>
      <c r="BO5" s="521"/>
      <c r="BP5" s="522"/>
      <c r="BQ5" s="520"/>
      <c r="BR5" s="522"/>
      <c r="BS5" s="519">
        <f>SUM(C5:BR5)</f>
        <v>0</v>
      </c>
    </row>
    <row r="6" spans="1:71" ht="11.25" customHeight="1">
      <c r="B6" s="523" t="s">
        <v>552</v>
      </c>
      <c r="C6" s="524"/>
      <c r="D6" s="525"/>
      <c r="E6" s="525"/>
      <c r="F6" s="525"/>
      <c r="G6" s="525"/>
      <c r="H6" s="524"/>
      <c r="I6" s="525"/>
      <c r="J6" s="525"/>
      <c r="K6" s="525"/>
      <c r="L6" s="525"/>
      <c r="M6" s="524"/>
      <c r="N6" s="525"/>
      <c r="O6" s="525"/>
      <c r="P6" s="525"/>
      <c r="Q6" s="526"/>
      <c r="R6" s="524"/>
      <c r="S6" s="525"/>
      <c r="T6" s="525"/>
      <c r="U6" s="525"/>
      <c r="V6" s="526"/>
      <c r="W6" s="524"/>
      <c r="X6" s="525"/>
      <c r="Y6" s="525"/>
      <c r="Z6" s="526"/>
      <c r="AA6" s="524"/>
      <c r="AB6" s="525"/>
      <c r="AC6" s="525"/>
      <c r="AD6" s="525"/>
      <c r="AE6" s="526"/>
      <c r="AF6" s="524"/>
      <c r="AG6" s="525"/>
      <c r="AH6" s="525"/>
      <c r="AI6" s="525"/>
      <c r="AJ6" s="526"/>
      <c r="AK6" s="524"/>
      <c r="AL6" s="525"/>
      <c r="AM6" s="525"/>
      <c r="AN6" s="525"/>
      <c r="AO6" s="526"/>
      <c r="AP6" s="524"/>
      <c r="AQ6" s="525"/>
      <c r="AR6" s="525"/>
      <c r="AS6" s="525"/>
      <c r="AT6" s="526"/>
      <c r="AU6" s="524"/>
      <c r="AV6" s="525"/>
      <c r="AW6" s="525"/>
      <c r="AX6" s="526"/>
      <c r="AY6" s="524"/>
      <c r="AZ6" s="525"/>
      <c r="BA6" s="525"/>
      <c r="BB6" s="525"/>
      <c r="BC6" s="526"/>
      <c r="BD6" s="524"/>
      <c r="BE6" s="525"/>
      <c r="BF6" s="525"/>
      <c r="BG6" s="526"/>
      <c r="BH6" s="524"/>
      <c r="BI6" s="525"/>
      <c r="BJ6" s="526"/>
      <c r="BK6" s="524"/>
      <c r="BL6" s="525"/>
      <c r="BM6" s="526"/>
      <c r="BN6" s="524"/>
      <c r="BO6" s="525"/>
      <c r="BP6" s="526"/>
      <c r="BQ6" s="524"/>
      <c r="BR6" s="526"/>
      <c r="BS6" s="523"/>
    </row>
    <row r="7" spans="1:71" ht="11.25" customHeight="1">
      <c r="B7" s="523" t="s">
        <v>553</v>
      </c>
      <c r="C7" s="524"/>
      <c r="D7" s="525"/>
      <c r="E7" s="525"/>
      <c r="F7" s="525"/>
      <c r="G7" s="525"/>
      <c r="H7" s="524"/>
      <c r="I7" s="525"/>
      <c r="J7" s="525"/>
      <c r="K7" s="525"/>
      <c r="L7" s="525"/>
      <c r="M7" s="524"/>
      <c r="N7" s="525"/>
      <c r="O7" s="525"/>
      <c r="P7" s="525"/>
      <c r="Q7" s="526"/>
      <c r="R7" s="524"/>
      <c r="S7" s="525"/>
      <c r="T7" s="525"/>
      <c r="U7" s="525"/>
      <c r="V7" s="526"/>
      <c r="W7" s="524"/>
      <c r="X7" s="525"/>
      <c r="Y7" s="525"/>
      <c r="Z7" s="526"/>
      <c r="AA7" s="524"/>
      <c r="AB7" s="525"/>
      <c r="AC7" s="525"/>
      <c r="AD7" s="525"/>
      <c r="AE7" s="526"/>
      <c r="AF7" s="524"/>
      <c r="AG7" s="525"/>
      <c r="AH7" s="525"/>
      <c r="AI7" s="525"/>
      <c r="AJ7" s="526"/>
      <c r="AK7" s="524"/>
      <c r="AL7" s="525"/>
      <c r="AM7" s="525"/>
      <c r="AN7" s="525"/>
      <c r="AO7" s="526"/>
      <c r="AP7" s="524"/>
      <c r="AQ7" s="525"/>
      <c r="AR7" s="525"/>
      <c r="AS7" s="525"/>
      <c r="AT7" s="526"/>
      <c r="AU7" s="524"/>
      <c r="AV7" s="525"/>
      <c r="AW7" s="525"/>
      <c r="AX7" s="526"/>
      <c r="AY7" s="524"/>
      <c r="AZ7" s="525"/>
      <c r="BA7" s="525"/>
      <c r="BB7" s="525"/>
      <c r="BC7" s="526"/>
      <c r="BD7" s="524"/>
      <c r="BE7" s="525"/>
      <c r="BF7" s="525"/>
      <c r="BG7" s="526"/>
      <c r="BH7" s="524"/>
      <c r="BI7" s="525"/>
      <c r="BJ7" s="526"/>
      <c r="BK7" s="524"/>
      <c r="BL7" s="525"/>
      <c r="BM7" s="526"/>
      <c r="BN7" s="524"/>
      <c r="BO7" s="525"/>
      <c r="BP7" s="526"/>
      <c r="BQ7" s="524"/>
      <c r="BR7" s="526"/>
      <c r="BS7" s="523"/>
    </row>
    <row r="8" spans="1:71" ht="11.25" customHeight="1">
      <c r="B8" s="527" t="s">
        <v>554</v>
      </c>
      <c r="C8" s="528"/>
      <c r="D8" s="529"/>
      <c r="E8" s="529"/>
      <c r="F8" s="529"/>
      <c r="G8" s="529"/>
      <c r="H8" s="528"/>
      <c r="I8" s="529"/>
      <c r="J8" s="529"/>
      <c r="K8" s="529"/>
      <c r="L8" s="529"/>
      <c r="M8" s="528"/>
      <c r="N8" s="529"/>
      <c r="O8" s="529"/>
      <c r="P8" s="529"/>
      <c r="Q8" s="530"/>
      <c r="R8" s="528"/>
      <c r="S8" s="529"/>
      <c r="T8" s="529"/>
      <c r="U8" s="529"/>
      <c r="V8" s="530"/>
      <c r="W8" s="528"/>
      <c r="X8" s="529"/>
      <c r="Y8" s="529"/>
      <c r="Z8" s="530"/>
      <c r="AA8" s="528"/>
      <c r="AB8" s="529"/>
      <c r="AC8" s="529"/>
      <c r="AD8" s="529"/>
      <c r="AE8" s="530"/>
      <c r="AF8" s="528"/>
      <c r="AG8" s="529"/>
      <c r="AH8" s="529"/>
      <c r="AI8" s="529"/>
      <c r="AJ8" s="530"/>
      <c r="AK8" s="528"/>
      <c r="AL8" s="529"/>
      <c r="AM8" s="529"/>
      <c r="AN8" s="529"/>
      <c r="AO8" s="530"/>
      <c r="AP8" s="528"/>
      <c r="AQ8" s="529"/>
      <c r="AR8" s="529"/>
      <c r="AS8" s="529"/>
      <c r="AT8" s="530"/>
      <c r="AU8" s="528"/>
      <c r="AV8" s="529"/>
      <c r="AW8" s="529"/>
      <c r="AX8" s="530"/>
      <c r="AY8" s="528"/>
      <c r="AZ8" s="529"/>
      <c r="BA8" s="529"/>
      <c r="BB8" s="529"/>
      <c r="BC8" s="530"/>
      <c r="BD8" s="528"/>
      <c r="BE8" s="529"/>
      <c r="BF8" s="529"/>
      <c r="BG8" s="530"/>
      <c r="BH8" s="528"/>
      <c r="BI8" s="529"/>
      <c r="BJ8" s="530"/>
      <c r="BK8" s="528"/>
      <c r="BL8" s="529"/>
      <c r="BM8" s="530"/>
      <c r="BN8" s="528"/>
      <c r="BO8" s="529"/>
      <c r="BP8" s="530"/>
      <c r="BQ8" s="528"/>
      <c r="BR8" s="530"/>
      <c r="BS8" s="527">
        <f t="shared" ref="BS8:BS9" si="0">SUM(C8:BR8)</f>
        <v>0</v>
      </c>
    </row>
    <row r="9" spans="1:71" ht="11.25" customHeight="1">
      <c r="B9" s="406" t="s">
        <v>555</v>
      </c>
      <c r="C9" s="406"/>
      <c r="D9" s="408"/>
      <c r="E9" s="408"/>
      <c r="F9" s="408"/>
      <c r="G9" s="408">
        <f>SUM(C5:G8)</f>
        <v>0</v>
      </c>
      <c r="H9" s="406"/>
      <c r="I9" s="408"/>
      <c r="J9" s="408"/>
      <c r="K9" s="408"/>
      <c r="L9" s="408">
        <f>SUM(H5:L8)</f>
        <v>0</v>
      </c>
      <c r="M9" s="406"/>
      <c r="N9" s="408"/>
      <c r="O9" s="408"/>
      <c r="P9" s="408"/>
      <c r="Q9" s="407">
        <f>SUM(M5:Q8)</f>
        <v>0</v>
      </c>
      <c r="R9" s="406"/>
      <c r="S9" s="408"/>
      <c r="T9" s="408"/>
      <c r="U9" s="408"/>
      <c r="V9" s="407">
        <f>SUM(R5:V8)</f>
        <v>0</v>
      </c>
      <c r="W9" s="406"/>
      <c r="X9" s="408"/>
      <c r="Y9" s="408"/>
      <c r="Z9" s="407">
        <f>SUM(W5:Z8)</f>
        <v>0</v>
      </c>
      <c r="AA9" s="406"/>
      <c r="AB9" s="408"/>
      <c r="AC9" s="408"/>
      <c r="AD9" s="408"/>
      <c r="AE9" s="407">
        <f>SUM(AA5:AE8)</f>
        <v>0</v>
      </c>
      <c r="AF9" s="406"/>
      <c r="AG9" s="408"/>
      <c r="AH9" s="408"/>
      <c r="AI9" s="408"/>
      <c r="AJ9" s="407">
        <f>SUM(AF5:AJ8)</f>
        <v>0</v>
      </c>
      <c r="AK9" s="406"/>
      <c r="AL9" s="408"/>
      <c r="AM9" s="408"/>
      <c r="AN9" s="408"/>
      <c r="AO9" s="407">
        <f>SUM(AK5:AO8)</f>
        <v>0</v>
      </c>
      <c r="AP9" s="406"/>
      <c r="AQ9" s="408"/>
      <c r="AR9" s="408"/>
      <c r="AS9" s="408"/>
      <c r="AT9" s="407">
        <f>SUM(AP5:AT8)</f>
        <v>0</v>
      </c>
      <c r="AU9" s="406"/>
      <c r="AV9" s="408"/>
      <c r="AW9" s="408"/>
      <c r="AX9" s="407">
        <f>SUM(AU5:AX8)</f>
        <v>0</v>
      </c>
      <c r="AY9" s="406"/>
      <c r="AZ9" s="408"/>
      <c r="BA9" s="408"/>
      <c r="BB9" s="408"/>
      <c r="BC9" s="407">
        <f>SUM(AY5:BC8)</f>
        <v>0</v>
      </c>
      <c r="BD9" s="406"/>
      <c r="BE9" s="408"/>
      <c r="BF9" s="408"/>
      <c r="BG9" s="407">
        <f>SUM(BD5:BG8)</f>
        <v>0</v>
      </c>
      <c r="BH9" s="406"/>
      <c r="BI9" s="408"/>
      <c r="BJ9" s="407">
        <f>SUM(BH5:BJ8)</f>
        <v>0</v>
      </c>
      <c r="BK9" s="406"/>
      <c r="BL9" s="408"/>
      <c r="BM9" s="407">
        <f>SUM(BK5:BM8)</f>
        <v>0</v>
      </c>
      <c r="BN9" s="406"/>
      <c r="BO9" s="408"/>
      <c r="BP9" s="407">
        <f>SUM(BN5:BP8)</f>
        <v>0</v>
      </c>
      <c r="BQ9" s="406"/>
      <c r="BR9" s="407">
        <f>SUM(BQ5:BR8)</f>
        <v>0</v>
      </c>
      <c r="BS9" s="405">
        <f t="shared" si="0"/>
        <v>0</v>
      </c>
    </row>
    <row r="10" spans="1:71" ht="11.25" customHeight="1">
      <c r="A10" s="453"/>
      <c r="B10" s="531" t="s">
        <v>537</v>
      </c>
      <c r="C10" s="532"/>
      <c r="D10" s="533"/>
      <c r="E10" s="533"/>
      <c r="F10" s="533"/>
      <c r="G10" s="533"/>
      <c r="H10" s="532"/>
      <c r="I10" s="533"/>
      <c r="J10" s="533"/>
      <c r="K10" s="533"/>
      <c r="L10" s="533"/>
      <c r="M10" s="532"/>
      <c r="N10" s="533"/>
      <c r="O10" s="533"/>
      <c r="P10" s="533"/>
      <c r="Q10" s="534"/>
      <c r="R10" s="532"/>
      <c r="S10" s="533"/>
      <c r="T10" s="533"/>
      <c r="U10" s="533"/>
      <c r="V10" s="534"/>
      <c r="W10" s="532"/>
      <c r="X10" s="533"/>
      <c r="Y10" s="533"/>
      <c r="Z10" s="534"/>
      <c r="AA10" s="532"/>
      <c r="AB10" s="533"/>
      <c r="AC10" s="533"/>
      <c r="AD10" s="533"/>
      <c r="AE10" s="534"/>
      <c r="AF10" s="532"/>
      <c r="AG10" s="533"/>
      <c r="AH10" s="533"/>
      <c r="AI10" s="533"/>
      <c r="AJ10" s="534"/>
      <c r="AK10" s="532"/>
      <c r="AL10" s="533"/>
      <c r="AM10" s="533"/>
      <c r="AN10" s="533"/>
      <c r="AO10" s="534"/>
      <c r="AP10" s="532"/>
      <c r="AQ10" s="533"/>
      <c r="AR10" s="533"/>
      <c r="AS10" s="533"/>
      <c r="AT10" s="534"/>
      <c r="AU10" s="532"/>
      <c r="AV10" s="533"/>
      <c r="AW10" s="533"/>
      <c r="AX10" s="534"/>
      <c r="AY10" s="532"/>
      <c r="AZ10" s="533"/>
      <c r="BA10" s="533"/>
      <c r="BB10" s="533"/>
      <c r="BC10" s="534"/>
      <c r="BD10" s="532"/>
      <c r="BE10" s="533"/>
      <c r="BF10" s="533"/>
      <c r="BG10" s="534"/>
      <c r="BH10" s="532"/>
      <c r="BI10" s="533"/>
      <c r="BJ10" s="534"/>
      <c r="BK10" s="532"/>
      <c r="BL10" s="533"/>
      <c r="BM10" s="534"/>
      <c r="BN10" s="532"/>
      <c r="BO10" s="533"/>
      <c r="BP10" s="534"/>
      <c r="BQ10" s="532"/>
      <c r="BR10" s="534"/>
      <c r="BS10" s="535"/>
    </row>
    <row r="11" spans="1:71" ht="11.25" customHeight="1">
      <c r="A11" s="453"/>
      <c r="B11" s="406" t="s">
        <v>556</v>
      </c>
      <c r="C11" s="406"/>
      <c r="D11" s="408"/>
      <c r="E11" s="408"/>
      <c r="F11" s="408"/>
      <c r="G11" s="408">
        <f>SUM(C10:G10)</f>
        <v>0</v>
      </c>
      <c r="H11" s="406"/>
      <c r="I11" s="408"/>
      <c r="J11" s="408"/>
      <c r="K11" s="408"/>
      <c r="L11" s="408">
        <f>SUM(H10:L10)</f>
        <v>0</v>
      </c>
      <c r="M11" s="406"/>
      <c r="N11" s="408"/>
      <c r="O11" s="408"/>
      <c r="P11" s="408"/>
      <c r="Q11" s="407">
        <f>SUM(M10:Q10)</f>
        <v>0</v>
      </c>
      <c r="R11" s="406"/>
      <c r="S11" s="408"/>
      <c r="T11" s="408"/>
      <c r="U11" s="408"/>
      <c r="V11" s="407">
        <f>SUM(R10:V10)</f>
        <v>0</v>
      </c>
      <c r="W11" s="406"/>
      <c r="X11" s="408"/>
      <c r="Y11" s="408"/>
      <c r="Z11" s="407">
        <f>SUM(W10:Z10)</f>
        <v>0</v>
      </c>
      <c r="AA11" s="406"/>
      <c r="AB11" s="408"/>
      <c r="AC11" s="408"/>
      <c r="AD11" s="408"/>
      <c r="AE11" s="407">
        <f>SUM(AA10:AE10)</f>
        <v>0</v>
      </c>
      <c r="AF11" s="406"/>
      <c r="AG11" s="408"/>
      <c r="AH11" s="408"/>
      <c r="AI11" s="408"/>
      <c r="AJ11" s="407">
        <f>SUM(AF10:AJ10)</f>
        <v>0</v>
      </c>
      <c r="AK11" s="406"/>
      <c r="AL11" s="408"/>
      <c r="AM11" s="408"/>
      <c r="AN11" s="408"/>
      <c r="AO11" s="407">
        <f>SUM(AK10:AO10)</f>
        <v>0</v>
      </c>
      <c r="AP11" s="406"/>
      <c r="AQ11" s="408"/>
      <c r="AR11" s="408"/>
      <c r="AS11" s="408"/>
      <c r="AT11" s="407">
        <f>SUM(AP10:AT10)</f>
        <v>0</v>
      </c>
      <c r="AU11" s="406"/>
      <c r="AV11" s="408"/>
      <c r="AW11" s="408"/>
      <c r="AX11" s="407">
        <f>SUM(AU10:AX10)</f>
        <v>0</v>
      </c>
      <c r="AY11" s="406"/>
      <c r="AZ11" s="408"/>
      <c r="BA11" s="408"/>
      <c r="BB11" s="408"/>
      <c r="BC11" s="407">
        <f>SUM(AY10:BC10)</f>
        <v>0</v>
      </c>
      <c r="BD11" s="406"/>
      <c r="BE11" s="408"/>
      <c r="BF11" s="408"/>
      <c r="BG11" s="407">
        <f>SUM(BD10:BG10)</f>
        <v>0</v>
      </c>
      <c r="BH11" s="406"/>
      <c r="BI11" s="408"/>
      <c r="BJ11" s="407">
        <f>SUM(BH10:BJ10)</f>
        <v>0</v>
      </c>
      <c r="BK11" s="406"/>
      <c r="BL11" s="408"/>
      <c r="BM11" s="407">
        <f>SUM(BK10:BM10)</f>
        <v>0</v>
      </c>
      <c r="BN11" s="406"/>
      <c r="BO11" s="408"/>
      <c r="BP11" s="407">
        <f>SUM(BN10:BP10)</f>
        <v>0</v>
      </c>
      <c r="BQ11" s="406"/>
      <c r="BR11" s="407">
        <f>SUM(BQ10:BR10)</f>
        <v>0</v>
      </c>
      <c r="BS11" s="405">
        <f>SUM(C11:BR11)</f>
        <v>0</v>
      </c>
    </row>
    <row r="12" spans="1:71" ht="11.25" customHeight="1">
      <c r="A12" s="453"/>
      <c r="B12" s="453"/>
    </row>
    <row r="13" spans="1:71" ht="11.25" customHeight="1">
      <c r="A13" s="518" t="s">
        <v>557</v>
      </c>
      <c r="B13" s="519" t="s">
        <v>551</v>
      </c>
      <c r="C13" s="520"/>
      <c r="D13" s="521"/>
      <c r="E13" s="521"/>
      <c r="F13" s="521"/>
      <c r="G13" s="521"/>
      <c r="H13" s="520"/>
      <c r="I13" s="521"/>
      <c r="J13" s="521"/>
      <c r="K13" s="521"/>
      <c r="L13" s="521"/>
      <c r="M13" s="520"/>
      <c r="N13" s="521"/>
      <c r="O13" s="521"/>
      <c r="P13" s="521"/>
      <c r="Q13" s="522"/>
      <c r="R13" s="520"/>
      <c r="S13" s="521"/>
      <c r="T13" s="521"/>
      <c r="U13" s="521"/>
      <c r="V13" s="522"/>
      <c r="W13" s="520"/>
      <c r="X13" s="521"/>
      <c r="Y13" s="521"/>
      <c r="Z13" s="522"/>
      <c r="AA13" s="520"/>
      <c r="AB13" s="521"/>
      <c r="AC13" s="521"/>
      <c r="AD13" s="521"/>
      <c r="AE13" s="522"/>
      <c r="AF13" s="520"/>
      <c r="AG13" s="521"/>
      <c r="AH13" s="521"/>
      <c r="AI13" s="521"/>
      <c r="AJ13" s="522"/>
      <c r="AK13" s="520"/>
      <c r="AL13" s="521"/>
      <c r="AM13" s="521"/>
      <c r="AN13" s="521"/>
      <c r="AO13" s="522"/>
      <c r="AP13" s="520"/>
      <c r="AQ13" s="521"/>
      <c r="AR13" s="521"/>
      <c r="AS13" s="521"/>
      <c r="AT13" s="522"/>
      <c r="AU13" s="520"/>
      <c r="AV13" s="521"/>
      <c r="AW13" s="521"/>
      <c r="AX13" s="522"/>
      <c r="AY13" s="520"/>
      <c r="AZ13" s="521"/>
      <c r="BA13" s="521"/>
      <c r="BB13" s="521"/>
      <c r="BC13" s="522"/>
      <c r="BD13" s="520"/>
      <c r="BE13" s="521"/>
      <c r="BF13" s="521"/>
      <c r="BG13" s="522"/>
      <c r="BH13" s="520"/>
      <c r="BI13" s="521"/>
      <c r="BJ13" s="522"/>
      <c r="BK13" s="520"/>
      <c r="BL13" s="521"/>
      <c r="BM13" s="522"/>
      <c r="BN13" s="520"/>
      <c r="BO13" s="521"/>
      <c r="BP13" s="522"/>
      <c r="BQ13" s="520"/>
      <c r="BR13" s="522"/>
      <c r="BS13" s="519">
        <f t="shared" ref="BS13:BS14" si="1">SUM(C13:BR13)</f>
        <v>0</v>
      </c>
    </row>
    <row r="14" spans="1:71" ht="11.25" customHeight="1">
      <c r="B14" s="527" t="s">
        <v>552</v>
      </c>
      <c r="C14" s="528"/>
      <c r="D14" s="529"/>
      <c r="E14" s="529"/>
      <c r="F14" s="529"/>
      <c r="G14" s="529"/>
      <c r="H14" s="528"/>
      <c r="I14" s="529"/>
      <c r="J14" s="529"/>
      <c r="K14" s="529"/>
      <c r="L14" s="529"/>
      <c r="M14" s="528"/>
      <c r="N14" s="529"/>
      <c r="O14" s="529"/>
      <c r="P14" s="529"/>
      <c r="Q14" s="530"/>
      <c r="R14" s="528"/>
      <c r="S14" s="529"/>
      <c r="T14" s="529"/>
      <c r="U14" s="529"/>
      <c r="V14" s="530"/>
      <c r="W14" s="528"/>
      <c r="X14" s="529"/>
      <c r="Y14" s="529"/>
      <c r="Z14" s="530"/>
      <c r="AA14" s="528"/>
      <c r="AB14" s="529"/>
      <c r="AC14" s="529"/>
      <c r="AD14" s="529"/>
      <c r="AE14" s="530"/>
      <c r="AF14" s="528"/>
      <c r="AG14" s="529"/>
      <c r="AH14" s="529"/>
      <c r="AI14" s="529"/>
      <c r="AJ14" s="530"/>
      <c r="AK14" s="528"/>
      <c r="AL14" s="529"/>
      <c r="AM14" s="529"/>
      <c r="AN14" s="529"/>
      <c r="AO14" s="530"/>
      <c r="AP14" s="528"/>
      <c r="AQ14" s="529"/>
      <c r="AR14" s="529"/>
      <c r="AS14" s="529"/>
      <c r="AT14" s="530"/>
      <c r="AU14" s="528"/>
      <c r="AV14" s="529"/>
      <c r="AW14" s="529"/>
      <c r="AX14" s="530"/>
      <c r="AY14" s="528"/>
      <c r="AZ14" s="529"/>
      <c r="BA14" s="529"/>
      <c r="BB14" s="529"/>
      <c r="BC14" s="530"/>
      <c r="BD14" s="528"/>
      <c r="BE14" s="529"/>
      <c r="BF14" s="529"/>
      <c r="BG14" s="530"/>
      <c r="BH14" s="528"/>
      <c r="BI14" s="529"/>
      <c r="BJ14" s="530"/>
      <c r="BK14" s="528"/>
      <c r="BL14" s="529"/>
      <c r="BM14" s="530"/>
      <c r="BN14" s="528"/>
      <c r="BO14" s="529"/>
      <c r="BP14" s="530"/>
      <c r="BQ14" s="528"/>
      <c r="BR14" s="530"/>
      <c r="BS14" s="527">
        <f t="shared" si="1"/>
        <v>0</v>
      </c>
    </row>
    <row r="15" spans="1:71" ht="11.25" customHeight="1">
      <c r="B15" s="524" t="s">
        <v>553</v>
      </c>
      <c r="C15" s="536"/>
      <c r="D15" s="537"/>
      <c r="E15" s="537"/>
      <c r="F15" s="537"/>
      <c r="G15" s="537"/>
      <c r="H15" s="536"/>
      <c r="I15" s="537"/>
      <c r="J15" s="537"/>
      <c r="K15" s="537"/>
      <c r="L15" s="537"/>
      <c r="M15" s="536"/>
      <c r="N15" s="537"/>
      <c r="O15" s="537"/>
      <c r="P15" s="537"/>
      <c r="Q15" s="538"/>
      <c r="R15" s="536"/>
      <c r="S15" s="537"/>
      <c r="T15" s="537"/>
      <c r="U15" s="537"/>
      <c r="V15" s="538"/>
      <c r="W15" s="536"/>
      <c r="X15" s="537"/>
      <c r="Y15" s="537"/>
      <c r="Z15" s="538"/>
      <c r="AA15" s="536"/>
      <c r="AB15" s="537"/>
      <c r="AC15" s="537"/>
      <c r="AD15" s="537"/>
      <c r="AE15" s="538"/>
      <c r="AF15" s="536"/>
      <c r="AG15" s="537"/>
      <c r="AH15" s="537"/>
      <c r="AI15" s="537"/>
      <c r="AJ15" s="538"/>
      <c r="AK15" s="536"/>
      <c r="AL15" s="537"/>
      <c r="AM15" s="537"/>
      <c r="AN15" s="537"/>
      <c r="AO15" s="538"/>
      <c r="AP15" s="536"/>
      <c r="AQ15" s="537"/>
      <c r="AR15" s="537"/>
      <c r="AS15" s="537"/>
      <c r="AT15" s="538"/>
      <c r="AU15" s="536"/>
      <c r="AV15" s="537"/>
      <c r="AW15" s="537"/>
      <c r="AX15" s="538"/>
      <c r="AY15" s="536"/>
      <c r="AZ15" s="537"/>
      <c r="BA15" s="537"/>
      <c r="BB15" s="537"/>
      <c r="BC15" s="538"/>
      <c r="BD15" s="536"/>
      <c r="BE15" s="537"/>
      <c r="BF15" s="537"/>
      <c r="BG15" s="538"/>
      <c r="BH15" s="536"/>
      <c r="BI15" s="537"/>
      <c r="BJ15" s="538"/>
      <c r="BK15" s="536"/>
      <c r="BL15" s="537"/>
      <c r="BM15" s="538"/>
      <c r="BN15" s="536"/>
      <c r="BO15" s="537"/>
      <c r="BP15" s="538"/>
      <c r="BQ15" s="536"/>
      <c r="BR15" s="538"/>
      <c r="BS15" s="539"/>
    </row>
    <row r="16" spans="1:71" ht="11.25" customHeight="1">
      <c r="B16" s="524" t="s">
        <v>554</v>
      </c>
      <c r="C16" s="536"/>
      <c r="D16" s="537"/>
      <c r="E16" s="537"/>
      <c r="F16" s="537"/>
      <c r="G16" s="537"/>
      <c r="H16" s="536"/>
      <c r="I16" s="537"/>
      <c r="J16" s="537"/>
      <c r="K16" s="537"/>
      <c r="L16" s="537"/>
      <c r="M16" s="536"/>
      <c r="N16" s="537"/>
      <c r="O16" s="537"/>
      <c r="P16" s="537"/>
      <c r="Q16" s="538"/>
      <c r="R16" s="536"/>
      <c r="S16" s="537"/>
      <c r="T16" s="537"/>
      <c r="U16" s="537"/>
      <c r="V16" s="538"/>
      <c r="W16" s="536"/>
      <c r="X16" s="537"/>
      <c r="Y16" s="537"/>
      <c r="Z16" s="538"/>
      <c r="AA16" s="536"/>
      <c r="AB16" s="537"/>
      <c r="AC16" s="537"/>
      <c r="AD16" s="537"/>
      <c r="AE16" s="538"/>
      <c r="AF16" s="536"/>
      <c r="AG16" s="537"/>
      <c r="AH16" s="537"/>
      <c r="AI16" s="537"/>
      <c r="AJ16" s="538"/>
      <c r="AK16" s="536"/>
      <c r="AL16" s="537"/>
      <c r="AM16" s="537"/>
      <c r="AN16" s="537"/>
      <c r="AO16" s="538"/>
      <c r="AP16" s="536"/>
      <c r="AQ16" s="537"/>
      <c r="AR16" s="537"/>
      <c r="AS16" s="537"/>
      <c r="AT16" s="538"/>
      <c r="AU16" s="536"/>
      <c r="AV16" s="537"/>
      <c r="AW16" s="537"/>
      <c r="AX16" s="538"/>
      <c r="AY16" s="536"/>
      <c r="AZ16" s="537"/>
      <c r="BA16" s="537"/>
      <c r="BB16" s="537"/>
      <c r="BC16" s="538"/>
      <c r="BD16" s="536"/>
      <c r="BE16" s="537"/>
      <c r="BF16" s="537"/>
      <c r="BG16" s="538"/>
      <c r="BH16" s="536"/>
      <c r="BI16" s="537"/>
      <c r="BJ16" s="538"/>
      <c r="BK16" s="536"/>
      <c r="BL16" s="537"/>
      <c r="BM16" s="538"/>
      <c r="BN16" s="536"/>
      <c r="BO16" s="537"/>
      <c r="BP16" s="538"/>
      <c r="BQ16" s="536"/>
      <c r="BR16" s="538"/>
      <c r="BS16" s="539"/>
    </row>
    <row r="17" spans="1:71" ht="11.25" customHeight="1">
      <c r="A17" s="453"/>
      <c r="B17" s="406" t="s">
        <v>555</v>
      </c>
      <c r="C17" s="406"/>
      <c r="D17" s="408"/>
      <c r="E17" s="408"/>
      <c r="F17" s="408"/>
      <c r="G17" s="408">
        <f>SUM(C13:G16)</f>
        <v>0</v>
      </c>
      <c r="H17" s="406"/>
      <c r="I17" s="408"/>
      <c r="J17" s="408"/>
      <c r="K17" s="408"/>
      <c r="L17" s="408">
        <f>SUM(H13:L16)</f>
        <v>0</v>
      </c>
      <c r="M17" s="406"/>
      <c r="N17" s="408"/>
      <c r="O17" s="408"/>
      <c r="P17" s="408"/>
      <c r="Q17" s="407">
        <f>SUM(M13:Q16)</f>
        <v>0</v>
      </c>
      <c r="R17" s="406"/>
      <c r="S17" s="408"/>
      <c r="T17" s="408"/>
      <c r="U17" s="408"/>
      <c r="V17" s="407">
        <f>SUM(R13:V16)</f>
        <v>0</v>
      </c>
      <c r="W17" s="406"/>
      <c r="X17" s="408"/>
      <c r="Y17" s="408"/>
      <c r="Z17" s="407">
        <f>SUM(W13:Z16)</f>
        <v>0</v>
      </c>
      <c r="AA17" s="406"/>
      <c r="AB17" s="408"/>
      <c r="AC17" s="408"/>
      <c r="AD17" s="408"/>
      <c r="AE17" s="407">
        <f>SUM(AA13:AE16)</f>
        <v>0</v>
      </c>
      <c r="AF17" s="406"/>
      <c r="AG17" s="408"/>
      <c r="AH17" s="408"/>
      <c r="AI17" s="408"/>
      <c r="AJ17" s="407">
        <f>SUM(AF13:AJ16)</f>
        <v>0</v>
      </c>
      <c r="AK17" s="406"/>
      <c r="AL17" s="408"/>
      <c r="AM17" s="408"/>
      <c r="AN17" s="408"/>
      <c r="AO17" s="407">
        <f>SUM(AK13:AO16)</f>
        <v>0</v>
      </c>
      <c r="AP17" s="406">
        <v>1</v>
      </c>
      <c r="AQ17" s="408"/>
      <c r="AR17" s="408"/>
      <c r="AS17" s="408"/>
      <c r="AT17" s="407">
        <f>SUM(AP13:AT16)</f>
        <v>0</v>
      </c>
      <c r="AU17" s="406"/>
      <c r="AV17" s="408"/>
      <c r="AW17" s="408"/>
      <c r="AX17" s="407">
        <f>SUM(AU13:AX16)</f>
        <v>0</v>
      </c>
      <c r="AY17" s="406"/>
      <c r="AZ17" s="408"/>
      <c r="BA17" s="408"/>
      <c r="BB17" s="408"/>
      <c r="BC17" s="407">
        <f>SUM(AY13:BC16)</f>
        <v>0</v>
      </c>
      <c r="BD17" s="406"/>
      <c r="BE17" s="408"/>
      <c r="BF17" s="408"/>
      <c r="BG17" s="407">
        <f>SUM(BD13:BG16)</f>
        <v>0</v>
      </c>
      <c r="BH17" s="406"/>
      <c r="BI17" s="408"/>
      <c r="BJ17" s="407">
        <f>SUM(BH13:BJ16)</f>
        <v>0</v>
      </c>
      <c r="BK17" s="406"/>
      <c r="BL17" s="408"/>
      <c r="BM17" s="407">
        <f>SUM(BK13:BM16)</f>
        <v>0</v>
      </c>
      <c r="BN17" s="406"/>
      <c r="BO17" s="408"/>
      <c r="BP17" s="407">
        <f>SUM(BN13:BP16)</f>
        <v>0</v>
      </c>
      <c r="BQ17" s="406"/>
      <c r="BR17" s="407">
        <f>SUM(BQ13:BR16)</f>
        <v>0</v>
      </c>
      <c r="BS17" s="405">
        <f>SUM(C17:BR17)</f>
        <v>1</v>
      </c>
    </row>
    <row r="18" spans="1:71" ht="11.25" customHeight="1">
      <c r="A18" s="453"/>
      <c r="B18" s="531" t="s">
        <v>537</v>
      </c>
      <c r="C18" s="532"/>
      <c r="D18" s="533"/>
      <c r="E18" s="533"/>
      <c r="F18" s="533"/>
      <c r="G18" s="533"/>
      <c r="H18" s="532"/>
      <c r="I18" s="533"/>
      <c r="J18" s="533"/>
      <c r="K18" s="533"/>
      <c r="L18" s="533"/>
      <c r="M18" s="532"/>
      <c r="N18" s="533"/>
      <c r="O18" s="533"/>
      <c r="P18" s="533"/>
      <c r="Q18" s="534"/>
      <c r="R18" s="532"/>
      <c r="S18" s="533"/>
      <c r="T18" s="533"/>
      <c r="U18" s="533"/>
      <c r="V18" s="534"/>
      <c r="W18" s="532"/>
      <c r="X18" s="533"/>
      <c r="Y18" s="533"/>
      <c r="Z18" s="534"/>
      <c r="AA18" s="532"/>
      <c r="AB18" s="533"/>
      <c r="AC18" s="533"/>
      <c r="AD18" s="533"/>
      <c r="AE18" s="534"/>
      <c r="AF18" s="532"/>
      <c r="AG18" s="533"/>
      <c r="AH18" s="533"/>
      <c r="AI18" s="533"/>
      <c r="AJ18" s="534"/>
      <c r="AK18" s="532"/>
      <c r="AL18" s="533"/>
      <c r="AM18" s="533"/>
      <c r="AN18" s="533"/>
      <c r="AO18" s="534"/>
      <c r="AP18" s="532"/>
      <c r="AQ18" s="533"/>
      <c r="AR18" s="533"/>
      <c r="AS18" s="533"/>
      <c r="AT18" s="534"/>
      <c r="AU18" s="532"/>
      <c r="AV18" s="533"/>
      <c r="AW18" s="533"/>
      <c r="AX18" s="534"/>
      <c r="AY18" s="532"/>
      <c r="AZ18" s="533"/>
      <c r="BA18" s="533"/>
      <c r="BB18" s="533"/>
      <c r="BC18" s="534"/>
      <c r="BD18" s="532"/>
      <c r="BE18" s="533"/>
      <c r="BF18" s="533"/>
      <c r="BG18" s="534"/>
      <c r="BH18" s="532"/>
      <c r="BI18" s="533"/>
      <c r="BJ18" s="534"/>
      <c r="BK18" s="532"/>
      <c r="BL18" s="533"/>
      <c r="BM18" s="534"/>
      <c r="BN18" s="532"/>
      <c r="BO18" s="533"/>
      <c r="BP18" s="534"/>
      <c r="BQ18" s="532"/>
      <c r="BR18" s="534"/>
      <c r="BS18" s="535"/>
    </row>
    <row r="19" spans="1:71" ht="11.25" customHeight="1">
      <c r="A19" s="453"/>
      <c r="B19" s="406" t="s">
        <v>556</v>
      </c>
      <c r="C19" s="406"/>
      <c r="D19" s="408"/>
      <c r="E19" s="408"/>
      <c r="F19" s="408"/>
      <c r="G19" s="408">
        <f>SUM(C18:G18)</f>
        <v>0</v>
      </c>
      <c r="H19" s="406"/>
      <c r="I19" s="408"/>
      <c r="J19" s="408"/>
      <c r="K19" s="408"/>
      <c r="L19" s="408">
        <f>SUM(H18:L18)</f>
        <v>0</v>
      </c>
      <c r="M19" s="406"/>
      <c r="N19" s="408"/>
      <c r="O19" s="408"/>
      <c r="P19" s="408"/>
      <c r="Q19" s="407">
        <f>SUM(M18:Q18)</f>
        <v>0</v>
      </c>
      <c r="R19" s="406"/>
      <c r="S19" s="408"/>
      <c r="T19" s="408"/>
      <c r="U19" s="408"/>
      <c r="V19" s="407">
        <f>SUM(R18:V18)</f>
        <v>0</v>
      </c>
      <c r="W19" s="406"/>
      <c r="X19" s="408"/>
      <c r="Y19" s="408"/>
      <c r="Z19" s="407">
        <f>SUM(W18:Z18)</f>
        <v>0</v>
      </c>
      <c r="AA19" s="406"/>
      <c r="AB19" s="408"/>
      <c r="AC19" s="408"/>
      <c r="AD19" s="408"/>
      <c r="AE19" s="407">
        <f>SUM(AA18:AE18)</f>
        <v>0</v>
      </c>
      <c r="AF19" s="406"/>
      <c r="AG19" s="408"/>
      <c r="AH19" s="408"/>
      <c r="AI19" s="408"/>
      <c r="AJ19" s="407">
        <f>SUM(AF18:AJ18)</f>
        <v>0</v>
      </c>
      <c r="AK19" s="406"/>
      <c r="AL19" s="408"/>
      <c r="AM19" s="408"/>
      <c r="AN19" s="408"/>
      <c r="AO19" s="407">
        <f>SUM(AK18:AO18)</f>
        <v>0</v>
      </c>
      <c r="AP19" s="406"/>
      <c r="AQ19" s="408"/>
      <c r="AR19" s="408"/>
      <c r="AS19" s="408"/>
      <c r="AT19" s="407">
        <f>SUM(AP18:AT18)</f>
        <v>0</v>
      </c>
      <c r="AU19" s="406"/>
      <c r="AV19" s="408"/>
      <c r="AW19" s="408"/>
      <c r="AX19" s="407">
        <f>SUM(AU18:AX18)</f>
        <v>0</v>
      </c>
      <c r="AY19" s="406"/>
      <c r="AZ19" s="408"/>
      <c r="BA19" s="408"/>
      <c r="BB19" s="408"/>
      <c r="BC19" s="407">
        <f>SUM(AY18:BC18)</f>
        <v>0</v>
      </c>
      <c r="BD19" s="406"/>
      <c r="BE19" s="408"/>
      <c r="BF19" s="408"/>
      <c r="BG19" s="407">
        <f>SUM(BD18:BG18)</f>
        <v>0</v>
      </c>
      <c r="BH19" s="406"/>
      <c r="BI19" s="408"/>
      <c r="BJ19" s="407">
        <f>SUM(BH18:BJ18)</f>
        <v>0</v>
      </c>
      <c r="BK19" s="406"/>
      <c r="BL19" s="408"/>
      <c r="BM19" s="407">
        <f>SUM(BK18:BM18)</f>
        <v>0</v>
      </c>
      <c r="BN19" s="406"/>
      <c r="BO19" s="408"/>
      <c r="BP19" s="407">
        <f>SUM(BN18:BP18)</f>
        <v>0</v>
      </c>
      <c r="BQ19" s="406"/>
      <c r="BR19" s="407">
        <f>SUM(BQ18:BR18)</f>
        <v>0</v>
      </c>
      <c r="BS19" s="405">
        <f>SUM(C19:BR19)</f>
        <v>0</v>
      </c>
    </row>
    <row r="20" spans="1:71" ht="11.25" customHeight="1">
      <c r="A20" s="453"/>
      <c r="B20" s="453"/>
    </row>
    <row r="21" spans="1:71" ht="11.25" customHeight="1">
      <c r="A21" s="518" t="s">
        <v>558</v>
      </c>
      <c r="B21" s="519" t="s">
        <v>551</v>
      </c>
      <c r="C21" s="520"/>
      <c r="D21" s="521"/>
      <c r="E21" s="521"/>
      <c r="F21" s="521"/>
      <c r="G21" s="521"/>
      <c r="H21" s="520"/>
      <c r="I21" s="521"/>
      <c r="J21" s="521"/>
      <c r="K21" s="521"/>
      <c r="L21" s="521"/>
      <c r="M21" s="520"/>
      <c r="N21" s="521"/>
      <c r="O21" s="521"/>
      <c r="P21" s="521"/>
      <c r="Q21" s="522"/>
      <c r="R21" s="520"/>
      <c r="S21" s="521"/>
      <c r="T21" s="521"/>
      <c r="U21" s="521"/>
      <c r="V21" s="522"/>
      <c r="W21" s="520"/>
      <c r="X21" s="521"/>
      <c r="Y21" s="521"/>
      <c r="Z21" s="522"/>
      <c r="AA21" s="520"/>
      <c r="AB21" s="521"/>
      <c r="AC21" s="521"/>
      <c r="AD21" s="521"/>
      <c r="AE21" s="522"/>
      <c r="AF21" s="520"/>
      <c r="AG21" s="521"/>
      <c r="AH21" s="521"/>
      <c r="AI21" s="521"/>
      <c r="AJ21" s="522"/>
      <c r="AK21" s="520"/>
      <c r="AL21" s="521"/>
      <c r="AM21" s="521"/>
      <c r="AN21" s="521"/>
      <c r="AO21" s="522"/>
      <c r="AP21" s="520"/>
      <c r="AQ21" s="521"/>
      <c r="AR21" s="521"/>
      <c r="AS21" s="521"/>
      <c r="AT21" s="522"/>
      <c r="AU21" s="520"/>
      <c r="AV21" s="521"/>
      <c r="AW21" s="521"/>
      <c r="AX21" s="522"/>
      <c r="AY21" s="520"/>
      <c r="AZ21" s="521"/>
      <c r="BA21" s="521"/>
      <c r="BB21" s="521"/>
      <c r="BC21" s="522"/>
      <c r="BD21" s="520"/>
      <c r="BE21" s="521"/>
      <c r="BF21" s="521"/>
      <c r="BG21" s="522"/>
      <c r="BH21" s="520"/>
      <c r="BI21" s="521"/>
      <c r="BJ21" s="522"/>
      <c r="BK21" s="520"/>
      <c r="BL21" s="521"/>
      <c r="BM21" s="522"/>
      <c r="BN21" s="520"/>
      <c r="BO21" s="521"/>
      <c r="BP21" s="522"/>
      <c r="BQ21" s="520"/>
      <c r="BR21" s="522"/>
      <c r="BS21" s="519">
        <f t="shared" ref="BS21:BS22" si="2">SUM(C21:BR21)</f>
        <v>0</v>
      </c>
    </row>
    <row r="22" spans="1:71" ht="11.25" customHeight="1">
      <c r="B22" s="527" t="s">
        <v>552</v>
      </c>
      <c r="C22" s="528"/>
      <c r="D22" s="529"/>
      <c r="E22" s="529"/>
      <c r="F22" s="529"/>
      <c r="G22" s="529"/>
      <c r="H22" s="528"/>
      <c r="I22" s="529"/>
      <c r="J22" s="529"/>
      <c r="K22" s="529"/>
      <c r="L22" s="529"/>
      <c r="M22" s="528"/>
      <c r="N22" s="529"/>
      <c r="O22" s="529"/>
      <c r="P22" s="529"/>
      <c r="Q22" s="530"/>
      <c r="R22" s="528"/>
      <c r="S22" s="529"/>
      <c r="T22" s="529"/>
      <c r="U22" s="529"/>
      <c r="V22" s="530"/>
      <c r="W22" s="528"/>
      <c r="X22" s="529"/>
      <c r="Y22" s="529"/>
      <c r="Z22" s="530"/>
      <c r="AA22" s="528"/>
      <c r="AB22" s="529"/>
      <c r="AC22" s="529"/>
      <c r="AD22" s="529"/>
      <c r="AE22" s="530"/>
      <c r="AF22" s="528"/>
      <c r="AG22" s="529"/>
      <c r="AH22" s="529"/>
      <c r="AI22" s="529"/>
      <c r="AJ22" s="530"/>
      <c r="AK22" s="528"/>
      <c r="AL22" s="529"/>
      <c r="AM22" s="529"/>
      <c r="AN22" s="529"/>
      <c r="AO22" s="530"/>
      <c r="AP22" s="528"/>
      <c r="AQ22" s="529"/>
      <c r="AR22" s="529"/>
      <c r="AS22" s="529"/>
      <c r="AT22" s="530"/>
      <c r="AU22" s="528"/>
      <c r="AV22" s="529"/>
      <c r="AW22" s="529"/>
      <c r="AX22" s="530"/>
      <c r="AY22" s="528"/>
      <c r="AZ22" s="529"/>
      <c r="BA22" s="529"/>
      <c r="BB22" s="529"/>
      <c r="BC22" s="530"/>
      <c r="BD22" s="528"/>
      <c r="BE22" s="529"/>
      <c r="BF22" s="529"/>
      <c r="BG22" s="530"/>
      <c r="BH22" s="528"/>
      <c r="BI22" s="529"/>
      <c r="BJ22" s="530"/>
      <c r="BK22" s="528"/>
      <c r="BL22" s="529"/>
      <c r="BM22" s="530"/>
      <c r="BN22" s="528"/>
      <c r="BO22" s="529"/>
      <c r="BP22" s="530"/>
      <c r="BQ22" s="528"/>
      <c r="BR22" s="530"/>
      <c r="BS22" s="527">
        <f t="shared" si="2"/>
        <v>0</v>
      </c>
    </row>
    <row r="23" spans="1:71" ht="11.25" customHeight="1">
      <c r="B23" s="524" t="s">
        <v>553</v>
      </c>
      <c r="C23" s="536"/>
      <c r="D23" s="537"/>
      <c r="E23" s="537"/>
      <c r="F23" s="537"/>
      <c r="G23" s="537"/>
      <c r="H23" s="536"/>
      <c r="I23" s="537"/>
      <c r="J23" s="537"/>
      <c r="K23" s="537"/>
      <c r="L23" s="537"/>
      <c r="M23" s="536"/>
      <c r="N23" s="537"/>
      <c r="O23" s="537"/>
      <c r="P23" s="537"/>
      <c r="Q23" s="538"/>
      <c r="R23" s="536"/>
      <c r="S23" s="537"/>
      <c r="T23" s="537"/>
      <c r="U23" s="537"/>
      <c r="V23" s="538"/>
      <c r="W23" s="540"/>
      <c r="X23" s="537"/>
      <c r="Y23" s="537"/>
      <c r="Z23" s="538"/>
      <c r="AA23" s="536"/>
      <c r="AB23" s="537"/>
      <c r="AC23" s="537"/>
      <c r="AD23" s="537"/>
      <c r="AE23" s="538"/>
      <c r="AF23" s="536"/>
      <c r="AG23" s="537"/>
      <c r="AH23" s="537"/>
      <c r="AI23" s="537"/>
      <c r="AJ23" s="538"/>
      <c r="AK23" s="536"/>
      <c r="AL23" s="537"/>
      <c r="AM23" s="537"/>
      <c r="AN23" s="537"/>
      <c r="AO23" s="538"/>
      <c r="AP23" s="536"/>
      <c r="AQ23" s="537"/>
      <c r="AR23" s="537"/>
      <c r="AS23" s="537"/>
      <c r="AT23" s="538"/>
      <c r="AU23" s="536"/>
      <c r="AV23" s="537"/>
      <c r="AW23" s="537"/>
      <c r="AX23" s="538"/>
      <c r="AY23" s="536"/>
      <c r="AZ23" s="537"/>
      <c r="BA23" s="537"/>
      <c r="BB23" s="537"/>
      <c r="BC23" s="538"/>
      <c r="BD23" s="536"/>
      <c r="BE23" s="537"/>
      <c r="BF23" s="537"/>
      <c r="BG23" s="538"/>
      <c r="BH23" s="536"/>
      <c r="BI23" s="537"/>
      <c r="BJ23" s="538"/>
      <c r="BK23" s="536"/>
      <c r="BL23" s="537"/>
      <c r="BM23" s="538"/>
      <c r="BN23" s="536"/>
      <c r="BO23" s="537"/>
      <c r="BP23" s="538"/>
      <c r="BQ23" s="536"/>
      <c r="BR23" s="538"/>
      <c r="BS23" s="539"/>
    </row>
    <row r="24" spans="1:71" ht="11.25" customHeight="1">
      <c r="A24" s="453"/>
      <c r="B24" s="524" t="s">
        <v>554</v>
      </c>
      <c r="C24" s="536"/>
      <c r="D24" s="537"/>
      <c r="E24" s="537"/>
      <c r="F24" s="537"/>
      <c r="G24" s="537"/>
      <c r="H24" s="536"/>
      <c r="I24" s="537"/>
      <c r="J24" s="537"/>
      <c r="K24" s="537"/>
      <c r="L24" s="537"/>
      <c r="M24" s="536"/>
      <c r="N24" s="537"/>
      <c r="O24" s="537"/>
      <c r="P24" s="537"/>
      <c r="Q24" s="538"/>
      <c r="R24" s="536"/>
      <c r="S24" s="537"/>
      <c r="T24" s="537"/>
      <c r="U24" s="537"/>
      <c r="V24" s="538"/>
      <c r="W24" s="536"/>
      <c r="X24" s="537"/>
      <c r="Y24" s="537"/>
      <c r="Z24" s="538"/>
      <c r="AA24" s="536"/>
      <c r="AB24" s="537"/>
      <c r="AC24" s="537"/>
      <c r="AD24" s="537"/>
      <c r="AE24" s="538"/>
      <c r="AF24" s="536"/>
      <c r="AG24" s="537"/>
      <c r="AH24" s="537"/>
      <c r="AI24" s="537"/>
      <c r="AJ24" s="538"/>
      <c r="AK24" s="536"/>
      <c r="AL24" s="537"/>
      <c r="AM24" s="537"/>
      <c r="AN24" s="537"/>
      <c r="AO24" s="538"/>
      <c r="AP24" s="536"/>
      <c r="AQ24" s="537"/>
      <c r="AR24" s="537"/>
      <c r="AS24" s="537"/>
      <c r="AT24" s="538"/>
      <c r="AU24" s="536"/>
      <c r="AV24" s="537"/>
      <c r="AW24" s="537"/>
      <c r="AX24" s="538"/>
      <c r="AY24" s="536"/>
      <c r="AZ24" s="537"/>
      <c r="BA24" s="537"/>
      <c r="BB24" s="537"/>
      <c r="BC24" s="538"/>
      <c r="BD24" s="536"/>
      <c r="BE24" s="537"/>
      <c r="BF24" s="537"/>
      <c r="BG24" s="538"/>
      <c r="BH24" s="536"/>
      <c r="BI24" s="537"/>
      <c r="BJ24" s="538"/>
      <c r="BK24" s="536"/>
      <c r="BL24" s="537"/>
      <c r="BM24" s="538"/>
      <c r="BN24" s="536"/>
      <c r="BO24" s="537"/>
      <c r="BP24" s="538"/>
      <c r="BQ24" s="536"/>
      <c r="BR24" s="538"/>
      <c r="BS24" s="539"/>
    </row>
    <row r="25" spans="1:71" ht="11.25" customHeight="1">
      <c r="A25" s="453"/>
      <c r="B25" s="406" t="s">
        <v>555</v>
      </c>
      <c r="C25" s="406"/>
      <c r="D25" s="408"/>
      <c r="E25" s="408"/>
      <c r="F25" s="408"/>
      <c r="G25" s="408">
        <f>SUM(C21:G24)</f>
        <v>0</v>
      </c>
      <c r="H25" s="406"/>
      <c r="I25" s="408"/>
      <c r="J25" s="408"/>
      <c r="K25" s="408"/>
      <c r="L25" s="408">
        <f>SUM(H21:L24)</f>
        <v>0</v>
      </c>
      <c r="M25" s="406"/>
      <c r="N25" s="408"/>
      <c r="O25" s="408"/>
      <c r="P25" s="408"/>
      <c r="Q25" s="407">
        <f>SUM(M21:Q24)</f>
        <v>0</v>
      </c>
      <c r="R25" s="406"/>
      <c r="S25" s="408"/>
      <c r="T25" s="408"/>
      <c r="U25" s="408"/>
      <c r="V25" s="407">
        <f>SUM(R21:V24)</f>
        <v>0</v>
      </c>
      <c r="W25" s="406"/>
      <c r="X25" s="408"/>
      <c r="Y25" s="408"/>
      <c r="Z25" s="407">
        <f>SUM(W21:Z24)</f>
        <v>0</v>
      </c>
      <c r="AA25" s="406"/>
      <c r="AB25" s="408"/>
      <c r="AC25" s="408"/>
      <c r="AD25" s="408"/>
      <c r="AE25" s="407">
        <f>SUM(AA21:AE24)</f>
        <v>0</v>
      </c>
      <c r="AF25" s="406"/>
      <c r="AG25" s="408"/>
      <c r="AH25" s="408"/>
      <c r="AI25" s="408"/>
      <c r="AJ25" s="407">
        <f>SUM(AF21:AJ24)</f>
        <v>0</v>
      </c>
      <c r="AK25" s="406"/>
      <c r="AL25" s="408"/>
      <c r="AM25" s="408"/>
      <c r="AN25" s="408"/>
      <c r="AO25" s="407">
        <f>SUM(AK21:AO24)</f>
        <v>0</v>
      </c>
      <c r="AP25" s="406"/>
      <c r="AQ25" s="408"/>
      <c r="AR25" s="408"/>
      <c r="AS25" s="408"/>
      <c r="AT25" s="407">
        <f>SUM(AP21:AT24)</f>
        <v>0</v>
      </c>
      <c r="AU25" s="406"/>
      <c r="AV25" s="408"/>
      <c r="AW25" s="408"/>
      <c r="AX25" s="407">
        <f>SUM(AU21:AX24)</f>
        <v>0</v>
      </c>
      <c r="AY25" s="406"/>
      <c r="AZ25" s="408"/>
      <c r="BA25" s="408"/>
      <c r="BB25" s="408"/>
      <c r="BC25" s="407">
        <f>SUM(AY21:BC24)</f>
        <v>0</v>
      </c>
      <c r="BD25" s="406"/>
      <c r="BE25" s="408"/>
      <c r="BF25" s="408"/>
      <c r="BG25" s="407">
        <f>SUM(BD21:BG24)</f>
        <v>0</v>
      </c>
      <c r="BH25" s="406"/>
      <c r="BI25" s="408"/>
      <c r="BJ25" s="407">
        <f>SUM(BH21:BJ24)</f>
        <v>0</v>
      </c>
      <c r="BK25" s="406"/>
      <c r="BL25" s="408"/>
      <c r="BM25" s="407">
        <f>SUM(BK21:BM24)</f>
        <v>0</v>
      </c>
      <c r="BN25" s="406"/>
      <c r="BO25" s="408"/>
      <c r="BP25" s="407">
        <f>SUM(BN21:BP24)</f>
        <v>0</v>
      </c>
      <c r="BQ25" s="406"/>
      <c r="BR25" s="407">
        <f>SUM(BQ21:BR24)</f>
        <v>0</v>
      </c>
      <c r="BS25" s="405">
        <f>SUM(C25:BR25)</f>
        <v>0</v>
      </c>
    </row>
    <row r="26" spans="1:71" ht="11.25" customHeight="1">
      <c r="A26" s="453"/>
      <c r="B26" s="531" t="s">
        <v>537</v>
      </c>
      <c r="C26" s="532"/>
      <c r="D26" s="533"/>
      <c r="E26" s="533"/>
      <c r="F26" s="533"/>
      <c r="G26" s="533"/>
      <c r="H26" s="532"/>
      <c r="I26" s="533"/>
      <c r="J26" s="533"/>
      <c r="K26" s="533"/>
      <c r="L26" s="533"/>
      <c r="M26" s="532"/>
      <c r="N26" s="533"/>
      <c r="O26" s="533"/>
      <c r="P26" s="533"/>
      <c r="Q26" s="534"/>
      <c r="R26" s="532"/>
      <c r="S26" s="533"/>
      <c r="T26" s="533"/>
      <c r="U26" s="533"/>
      <c r="V26" s="534"/>
      <c r="W26" s="532"/>
      <c r="X26" s="533"/>
      <c r="Y26" s="533"/>
      <c r="Z26" s="534"/>
      <c r="AA26" s="532"/>
      <c r="AB26" s="533"/>
      <c r="AC26" s="533"/>
      <c r="AD26" s="533"/>
      <c r="AE26" s="534"/>
      <c r="AF26" s="532"/>
      <c r="AG26" s="533"/>
      <c r="AH26" s="533"/>
      <c r="AI26" s="533"/>
      <c r="AJ26" s="534"/>
      <c r="AK26" s="532"/>
      <c r="AL26" s="533"/>
      <c r="AM26" s="533"/>
      <c r="AN26" s="533"/>
      <c r="AO26" s="534"/>
      <c r="AP26" s="532"/>
      <c r="AQ26" s="533"/>
      <c r="AR26" s="533"/>
      <c r="AS26" s="533"/>
      <c r="AT26" s="534"/>
      <c r="AU26" s="532"/>
      <c r="AV26" s="533"/>
      <c r="AW26" s="533"/>
      <c r="AX26" s="534"/>
      <c r="AY26" s="532"/>
      <c r="AZ26" s="533"/>
      <c r="BA26" s="533"/>
      <c r="BB26" s="533"/>
      <c r="BC26" s="534"/>
      <c r="BD26" s="532"/>
      <c r="BE26" s="533"/>
      <c r="BF26" s="533"/>
      <c r="BG26" s="534"/>
      <c r="BH26" s="532"/>
      <c r="BI26" s="533"/>
      <c r="BJ26" s="534"/>
      <c r="BK26" s="532"/>
      <c r="BL26" s="533"/>
      <c r="BM26" s="534"/>
      <c r="BN26" s="532"/>
      <c r="BO26" s="533"/>
      <c r="BP26" s="534"/>
      <c r="BQ26" s="532"/>
      <c r="BR26" s="534"/>
      <c r="BS26" s="535"/>
    </row>
    <row r="27" spans="1:71" ht="11.25" customHeight="1">
      <c r="A27" s="453"/>
      <c r="B27" s="406" t="s">
        <v>556</v>
      </c>
      <c r="C27" s="406"/>
      <c r="D27" s="408"/>
      <c r="E27" s="408"/>
      <c r="F27" s="408"/>
      <c r="G27" s="408">
        <f>SUM(C26:G26)</f>
        <v>0</v>
      </c>
      <c r="H27" s="406"/>
      <c r="I27" s="408"/>
      <c r="J27" s="408"/>
      <c r="K27" s="408"/>
      <c r="L27" s="408">
        <f>SUM(H26:L26)</f>
        <v>0</v>
      </c>
      <c r="M27" s="406"/>
      <c r="N27" s="408"/>
      <c r="O27" s="408"/>
      <c r="P27" s="408"/>
      <c r="Q27" s="407">
        <f>SUM(M26:Q26)</f>
        <v>0</v>
      </c>
      <c r="R27" s="406"/>
      <c r="S27" s="408"/>
      <c r="T27" s="408"/>
      <c r="U27" s="408"/>
      <c r="V27" s="407">
        <f>SUM(R26:V26)</f>
        <v>0</v>
      </c>
      <c r="W27" s="406"/>
      <c r="X27" s="408"/>
      <c r="Y27" s="408"/>
      <c r="Z27" s="407">
        <f>SUM(W26:Z26)</f>
        <v>0</v>
      </c>
      <c r="AA27" s="406"/>
      <c r="AB27" s="408"/>
      <c r="AC27" s="408"/>
      <c r="AD27" s="408"/>
      <c r="AE27" s="407">
        <f>SUM(AA26:AE26)</f>
        <v>0</v>
      </c>
      <c r="AF27" s="406"/>
      <c r="AG27" s="408"/>
      <c r="AH27" s="408"/>
      <c r="AI27" s="408"/>
      <c r="AJ27" s="407">
        <f>SUM(AF26:AJ26)</f>
        <v>0</v>
      </c>
      <c r="AK27" s="406"/>
      <c r="AL27" s="408"/>
      <c r="AM27" s="408"/>
      <c r="AN27" s="408"/>
      <c r="AO27" s="407">
        <f>SUM(AK26:AO26)</f>
        <v>0</v>
      </c>
      <c r="AP27" s="406"/>
      <c r="AQ27" s="408"/>
      <c r="AR27" s="408"/>
      <c r="AS27" s="408"/>
      <c r="AT27" s="407">
        <f>SUM(AP26:AT26)</f>
        <v>0</v>
      </c>
      <c r="AU27" s="406"/>
      <c r="AV27" s="408"/>
      <c r="AW27" s="408"/>
      <c r="AX27" s="407">
        <f>SUM(AU26:AX26)</f>
        <v>0</v>
      </c>
      <c r="AY27" s="406"/>
      <c r="AZ27" s="408"/>
      <c r="BA27" s="408"/>
      <c r="BB27" s="408"/>
      <c r="BC27" s="407">
        <f>SUM(AY26:BC26)</f>
        <v>0</v>
      </c>
      <c r="BD27" s="406"/>
      <c r="BE27" s="408"/>
      <c r="BF27" s="408"/>
      <c r="BG27" s="407">
        <f>SUM(BD26:BG26)</f>
        <v>0</v>
      </c>
      <c r="BH27" s="406"/>
      <c r="BI27" s="408"/>
      <c r="BJ27" s="407">
        <f>SUM(BH26:BJ26)</f>
        <v>0</v>
      </c>
      <c r="BK27" s="406"/>
      <c r="BL27" s="408"/>
      <c r="BM27" s="407">
        <f>SUM(BK26:BM26)</f>
        <v>0</v>
      </c>
      <c r="BN27" s="406"/>
      <c r="BO27" s="408"/>
      <c r="BP27" s="407">
        <f>SUM(BN26:BP26)</f>
        <v>0</v>
      </c>
      <c r="BQ27" s="406"/>
      <c r="BR27" s="407">
        <f>SUM(BQ26:BR26)</f>
        <v>0</v>
      </c>
      <c r="BS27" s="405">
        <f>SUM(C27:BR27)</f>
        <v>0</v>
      </c>
    </row>
    <row r="28" spans="1:71" ht="11.25" customHeight="1">
      <c r="A28" s="453"/>
      <c r="B28" s="453"/>
    </row>
    <row r="29" spans="1:71" ht="11.25" customHeight="1">
      <c r="A29" s="518" t="s">
        <v>559</v>
      </c>
      <c r="B29" s="519" t="s">
        <v>551</v>
      </c>
      <c r="C29" s="520"/>
      <c r="D29" s="521"/>
      <c r="E29" s="521"/>
      <c r="F29" s="521"/>
      <c r="G29" s="521"/>
      <c r="H29" s="520"/>
      <c r="I29" s="521"/>
      <c r="J29" s="521"/>
      <c r="K29" s="521"/>
      <c r="L29" s="521"/>
      <c r="M29" s="520"/>
      <c r="N29" s="521"/>
      <c r="O29" s="521"/>
      <c r="P29" s="521"/>
      <c r="Q29" s="522"/>
      <c r="R29" s="520"/>
      <c r="S29" s="521"/>
      <c r="T29" s="521"/>
      <c r="U29" s="521"/>
      <c r="V29" s="522"/>
      <c r="W29" s="520"/>
      <c r="X29" s="521"/>
      <c r="Y29" s="521"/>
      <c r="Z29" s="522"/>
      <c r="AA29" s="520"/>
      <c r="AB29" s="521"/>
      <c r="AC29" s="521"/>
      <c r="AD29" s="521"/>
      <c r="AE29" s="522"/>
      <c r="AF29" s="520"/>
      <c r="AG29" s="521"/>
      <c r="AH29" s="521"/>
      <c r="AI29" s="521"/>
      <c r="AJ29" s="522"/>
      <c r="AK29" s="520"/>
      <c r="AL29" s="521"/>
      <c r="AM29" s="521"/>
      <c r="AN29" s="521"/>
      <c r="AO29" s="522"/>
      <c r="AP29" s="520"/>
      <c r="AQ29" s="521"/>
      <c r="AR29" s="521"/>
      <c r="AS29" s="521"/>
      <c r="AT29" s="522"/>
      <c r="AU29" s="520"/>
      <c r="AV29" s="521"/>
      <c r="AW29" s="521"/>
      <c r="AX29" s="522"/>
      <c r="AY29" s="520"/>
      <c r="AZ29" s="521"/>
      <c r="BA29" s="521"/>
      <c r="BB29" s="521"/>
      <c r="BC29" s="522"/>
      <c r="BD29" s="520"/>
      <c r="BE29" s="521"/>
      <c r="BF29" s="521"/>
      <c r="BG29" s="522"/>
      <c r="BH29" s="520"/>
      <c r="BI29" s="521"/>
      <c r="BJ29" s="522"/>
      <c r="BK29" s="520"/>
      <c r="BL29" s="521"/>
      <c r="BM29" s="522"/>
      <c r="BN29" s="520"/>
      <c r="BO29" s="521"/>
      <c r="BP29" s="522"/>
      <c r="BQ29" s="520"/>
      <c r="BR29" s="522"/>
      <c r="BS29" s="519">
        <f t="shared" ref="BS29:BS30" si="3">SUM(C29:BR29)</f>
        <v>0</v>
      </c>
    </row>
    <row r="30" spans="1:71" ht="11.25" customHeight="1">
      <c r="B30" s="527" t="s">
        <v>552</v>
      </c>
      <c r="C30" s="528"/>
      <c r="D30" s="529"/>
      <c r="E30" s="529"/>
      <c r="F30" s="529"/>
      <c r="G30" s="529"/>
      <c r="H30" s="528"/>
      <c r="I30" s="529"/>
      <c r="J30" s="529"/>
      <c r="K30" s="529"/>
      <c r="L30" s="529"/>
      <c r="M30" s="528"/>
      <c r="N30" s="529"/>
      <c r="O30" s="529"/>
      <c r="P30" s="529"/>
      <c r="Q30" s="530"/>
      <c r="R30" s="528"/>
      <c r="S30" s="529"/>
      <c r="T30" s="529"/>
      <c r="U30" s="529"/>
      <c r="V30" s="530"/>
      <c r="W30" s="528"/>
      <c r="X30" s="529"/>
      <c r="Y30" s="529"/>
      <c r="Z30" s="530"/>
      <c r="AA30" s="528"/>
      <c r="AB30" s="529"/>
      <c r="AC30" s="529"/>
      <c r="AD30" s="529"/>
      <c r="AE30" s="530"/>
      <c r="AF30" s="528"/>
      <c r="AG30" s="529"/>
      <c r="AH30" s="529"/>
      <c r="AI30" s="529"/>
      <c r="AJ30" s="530"/>
      <c r="AK30" s="528"/>
      <c r="AL30" s="529"/>
      <c r="AM30" s="529"/>
      <c r="AN30" s="529"/>
      <c r="AO30" s="530"/>
      <c r="AP30" s="528"/>
      <c r="AQ30" s="529"/>
      <c r="AR30" s="529"/>
      <c r="AS30" s="529"/>
      <c r="AT30" s="530"/>
      <c r="AU30" s="528"/>
      <c r="AV30" s="529"/>
      <c r="AW30" s="529"/>
      <c r="AX30" s="530"/>
      <c r="AY30" s="528"/>
      <c r="AZ30" s="529"/>
      <c r="BA30" s="529"/>
      <c r="BB30" s="529"/>
      <c r="BC30" s="530"/>
      <c r="BD30" s="528"/>
      <c r="BE30" s="529"/>
      <c r="BF30" s="529"/>
      <c r="BG30" s="530"/>
      <c r="BH30" s="528"/>
      <c r="BI30" s="529"/>
      <c r="BJ30" s="530"/>
      <c r="BK30" s="528"/>
      <c r="BL30" s="529"/>
      <c r="BM30" s="530"/>
      <c r="BN30" s="528"/>
      <c r="BO30" s="529"/>
      <c r="BP30" s="530"/>
      <c r="BQ30" s="528"/>
      <c r="BR30" s="530"/>
      <c r="BS30" s="527">
        <f t="shared" si="3"/>
        <v>0</v>
      </c>
    </row>
    <row r="31" spans="1:71" ht="11.25" customHeight="1">
      <c r="A31" s="453"/>
      <c r="B31" s="524" t="s">
        <v>553</v>
      </c>
      <c r="C31" s="536"/>
      <c r="D31" s="537"/>
      <c r="E31" s="537"/>
      <c r="F31" s="537"/>
      <c r="G31" s="537"/>
      <c r="H31" s="536"/>
      <c r="I31" s="537"/>
      <c r="J31" s="537"/>
      <c r="K31" s="537"/>
      <c r="L31" s="537"/>
      <c r="M31" s="536"/>
      <c r="N31" s="537"/>
      <c r="O31" s="537"/>
      <c r="P31" s="537"/>
      <c r="Q31" s="538"/>
      <c r="R31" s="536"/>
      <c r="S31" s="537"/>
      <c r="T31" s="537"/>
      <c r="U31" s="537"/>
      <c r="V31" s="538"/>
      <c r="W31" s="536"/>
      <c r="X31" s="537"/>
      <c r="Y31" s="537"/>
      <c r="Z31" s="538"/>
      <c r="AA31" s="536"/>
      <c r="AB31" s="537"/>
      <c r="AC31" s="537"/>
      <c r="AD31" s="537"/>
      <c r="AE31" s="538"/>
      <c r="AF31" s="536"/>
      <c r="AG31" s="537"/>
      <c r="AH31" s="537"/>
      <c r="AI31" s="537"/>
      <c r="AJ31" s="538"/>
      <c r="AK31" s="536"/>
      <c r="AL31" s="537"/>
      <c r="AM31" s="537"/>
      <c r="AN31" s="537"/>
      <c r="AO31" s="538"/>
      <c r="AP31" s="536"/>
      <c r="AQ31" s="537"/>
      <c r="AR31" s="537"/>
      <c r="AS31" s="537"/>
      <c r="AT31" s="538"/>
      <c r="AU31" s="536"/>
      <c r="AV31" s="537"/>
      <c r="AW31" s="537"/>
      <c r="AX31" s="538"/>
      <c r="AY31" s="536"/>
      <c r="AZ31" s="537"/>
      <c r="BA31" s="537"/>
      <c r="BB31" s="537"/>
      <c r="BC31" s="538"/>
      <c r="BD31" s="536"/>
      <c r="BE31" s="537"/>
      <c r="BF31" s="537"/>
      <c r="BG31" s="538"/>
      <c r="BH31" s="536"/>
      <c r="BI31" s="537"/>
      <c r="BJ31" s="538"/>
      <c r="BK31" s="536"/>
      <c r="BL31" s="537"/>
      <c r="BM31" s="538"/>
      <c r="BN31" s="536"/>
      <c r="BO31" s="537"/>
      <c r="BP31" s="538"/>
      <c r="BQ31" s="536"/>
      <c r="BR31" s="538"/>
      <c r="BS31" s="539"/>
    </row>
    <row r="32" spans="1:71" ht="11.25" customHeight="1">
      <c r="A32" s="453"/>
      <c r="B32" s="524" t="s">
        <v>554</v>
      </c>
      <c r="C32" s="536"/>
      <c r="D32" s="537"/>
      <c r="E32" s="537"/>
      <c r="F32" s="537"/>
      <c r="G32" s="537"/>
      <c r="H32" s="536"/>
      <c r="I32" s="537"/>
      <c r="J32" s="537"/>
      <c r="K32" s="537"/>
      <c r="L32" s="537"/>
      <c r="M32" s="536"/>
      <c r="N32" s="537"/>
      <c r="O32" s="537"/>
      <c r="P32" s="537"/>
      <c r="Q32" s="538"/>
      <c r="R32" s="536"/>
      <c r="S32" s="537"/>
      <c r="T32" s="537"/>
      <c r="U32" s="537"/>
      <c r="V32" s="538"/>
      <c r="W32" s="536"/>
      <c r="X32" s="537"/>
      <c r="Y32" s="537"/>
      <c r="Z32" s="538"/>
      <c r="AA32" s="536"/>
      <c r="AB32" s="537"/>
      <c r="AC32" s="537"/>
      <c r="AD32" s="537"/>
      <c r="AE32" s="538"/>
      <c r="AF32" s="536"/>
      <c r="AG32" s="537"/>
      <c r="AH32" s="537"/>
      <c r="AI32" s="537"/>
      <c r="AJ32" s="538"/>
      <c r="AK32" s="536"/>
      <c r="AL32" s="537"/>
      <c r="AM32" s="537"/>
      <c r="AN32" s="537"/>
      <c r="AO32" s="538"/>
      <c r="AP32" s="536"/>
      <c r="AQ32" s="537"/>
      <c r="AR32" s="537"/>
      <c r="AS32" s="537"/>
      <c r="AT32" s="538"/>
      <c r="AU32" s="536"/>
      <c r="AV32" s="537"/>
      <c r="AW32" s="537"/>
      <c r="AX32" s="538"/>
      <c r="AY32" s="536"/>
      <c r="AZ32" s="537"/>
      <c r="BA32" s="537"/>
      <c r="BB32" s="537"/>
      <c r="BC32" s="538"/>
      <c r="BD32" s="536"/>
      <c r="BE32" s="537"/>
      <c r="BF32" s="537"/>
      <c r="BG32" s="538"/>
      <c r="BH32" s="536"/>
      <c r="BI32" s="537"/>
      <c r="BJ32" s="538"/>
      <c r="BK32" s="536"/>
      <c r="BL32" s="537"/>
      <c r="BM32" s="538"/>
      <c r="BN32" s="536"/>
      <c r="BO32" s="537"/>
      <c r="BP32" s="538"/>
      <c r="BQ32" s="536"/>
      <c r="BR32" s="538"/>
      <c r="BS32" s="539"/>
    </row>
    <row r="33" spans="1:71" ht="11.25" customHeight="1">
      <c r="A33" s="453"/>
      <c r="B33" s="406" t="s">
        <v>555</v>
      </c>
      <c r="C33" s="406"/>
      <c r="D33" s="408"/>
      <c r="E33" s="408"/>
      <c r="F33" s="408"/>
      <c r="G33" s="408">
        <f>SUM(C29:G32)</f>
        <v>0</v>
      </c>
      <c r="H33" s="406"/>
      <c r="I33" s="408"/>
      <c r="J33" s="408"/>
      <c r="K33" s="408"/>
      <c r="L33" s="408">
        <f>SUM(H29:L32)</f>
        <v>0</v>
      </c>
      <c r="M33" s="406"/>
      <c r="N33" s="408"/>
      <c r="O33" s="408"/>
      <c r="P33" s="408"/>
      <c r="Q33" s="407">
        <f>SUM(M29:Q32)</f>
        <v>0</v>
      </c>
      <c r="R33" s="406"/>
      <c r="S33" s="408"/>
      <c r="T33" s="408"/>
      <c r="U33" s="408"/>
      <c r="V33" s="407">
        <f>SUM(R29:V32)</f>
        <v>0</v>
      </c>
      <c r="W33" s="406"/>
      <c r="X33" s="408"/>
      <c r="Y33" s="408"/>
      <c r="Z33" s="407">
        <f>SUM(W29:Z32)</f>
        <v>0</v>
      </c>
      <c r="AA33" s="406"/>
      <c r="AB33" s="408"/>
      <c r="AC33" s="408"/>
      <c r="AD33" s="408"/>
      <c r="AE33" s="407">
        <f>SUM(AA29:AE32)</f>
        <v>0</v>
      </c>
      <c r="AF33" s="406"/>
      <c r="AG33" s="408"/>
      <c r="AH33" s="408"/>
      <c r="AI33" s="408"/>
      <c r="AJ33" s="407">
        <f>SUM(AF29:AJ32)</f>
        <v>0</v>
      </c>
      <c r="AK33" s="406"/>
      <c r="AL33" s="408"/>
      <c r="AM33" s="408"/>
      <c r="AN33" s="408"/>
      <c r="AO33" s="407">
        <f>SUM(AK29:AO32)</f>
        <v>0</v>
      </c>
      <c r="AP33" s="406"/>
      <c r="AQ33" s="408"/>
      <c r="AR33" s="408"/>
      <c r="AS33" s="408"/>
      <c r="AT33" s="407">
        <f>SUM(AP29:AT32)</f>
        <v>0</v>
      </c>
      <c r="AU33" s="406"/>
      <c r="AV33" s="408"/>
      <c r="AW33" s="408"/>
      <c r="AX33" s="407">
        <f>SUM(AU29:AX32)</f>
        <v>0</v>
      </c>
      <c r="AY33" s="406"/>
      <c r="AZ33" s="408"/>
      <c r="BA33" s="408"/>
      <c r="BB33" s="408"/>
      <c r="BC33" s="407">
        <f>SUM(AY29:BC32)</f>
        <v>0</v>
      </c>
      <c r="BD33" s="406"/>
      <c r="BE33" s="408"/>
      <c r="BF33" s="408"/>
      <c r="BG33" s="407">
        <f>SUM(BD29:BG32)</f>
        <v>0</v>
      </c>
      <c r="BH33" s="406"/>
      <c r="BI33" s="408"/>
      <c r="BJ33" s="407">
        <f>SUM(BH29:BJ32)</f>
        <v>0</v>
      </c>
      <c r="BK33" s="406"/>
      <c r="BL33" s="408"/>
      <c r="BM33" s="407">
        <f>SUM(BK29:BM32)</f>
        <v>0</v>
      </c>
      <c r="BN33" s="406"/>
      <c r="BO33" s="408"/>
      <c r="BP33" s="407">
        <f>SUM(BN29:BP32)</f>
        <v>0</v>
      </c>
      <c r="BQ33" s="406"/>
      <c r="BR33" s="407">
        <f>SUM(BQ29:BR32)</f>
        <v>0</v>
      </c>
      <c r="BS33" s="405">
        <f>SUM(C33:BR33)</f>
        <v>0</v>
      </c>
    </row>
    <row r="34" spans="1:71" ht="11.25" customHeight="1">
      <c r="A34" s="453"/>
      <c r="B34" s="531" t="s">
        <v>537</v>
      </c>
      <c r="C34" s="532"/>
      <c r="D34" s="533"/>
      <c r="E34" s="533"/>
      <c r="F34" s="533"/>
      <c r="G34" s="533"/>
      <c r="H34" s="532"/>
      <c r="I34" s="533"/>
      <c r="J34" s="533"/>
      <c r="K34" s="533"/>
      <c r="L34" s="533"/>
      <c r="M34" s="532"/>
      <c r="N34" s="533"/>
      <c r="O34" s="533"/>
      <c r="P34" s="533"/>
      <c r="Q34" s="534"/>
      <c r="R34" s="532"/>
      <c r="S34" s="533"/>
      <c r="T34" s="533"/>
      <c r="U34" s="533"/>
      <c r="V34" s="534"/>
      <c r="W34" s="532"/>
      <c r="X34" s="533"/>
      <c r="Y34" s="533"/>
      <c r="Z34" s="534"/>
      <c r="AA34" s="532"/>
      <c r="AB34" s="533"/>
      <c r="AC34" s="533"/>
      <c r="AD34" s="533"/>
      <c r="AE34" s="534"/>
      <c r="AF34" s="532"/>
      <c r="AG34" s="533"/>
      <c r="AH34" s="533"/>
      <c r="AI34" s="533"/>
      <c r="AJ34" s="534"/>
      <c r="AK34" s="532"/>
      <c r="AL34" s="533"/>
      <c r="AM34" s="533"/>
      <c r="AN34" s="533"/>
      <c r="AO34" s="534"/>
      <c r="AP34" s="532"/>
      <c r="AQ34" s="533"/>
      <c r="AR34" s="533"/>
      <c r="AS34" s="533"/>
      <c r="AT34" s="534"/>
      <c r="AU34" s="532"/>
      <c r="AV34" s="533"/>
      <c r="AW34" s="533"/>
      <c r="AX34" s="534"/>
      <c r="AY34" s="532"/>
      <c r="AZ34" s="533"/>
      <c r="BA34" s="533"/>
      <c r="BB34" s="533"/>
      <c r="BC34" s="534"/>
      <c r="BD34" s="532"/>
      <c r="BE34" s="533"/>
      <c r="BF34" s="533"/>
      <c r="BG34" s="534"/>
      <c r="BH34" s="532"/>
      <c r="BI34" s="533"/>
      <c r="BJ34" s="534"/>
      <c r="BK34" s="532"/>
      <c r="BL34" s="533"/>
      <c r="BM34" s="534"/>
      <c r="BN34" s="532"/>
      <c r="BO34" s="533"/>
      <c r="BP34" s="534"/>
      <c r="BQ34" s="532"/>
      <c r="BR34" s="534"/>
      <c r="BS34" s="535"/>
    </row>
    <row r="35" spans="1:71" ht="11.25" customHeight="1">
      <c r="A35" s="453"/>
      <c r="B35" s="406" t="s">
        <v>556</v>
      </c>
      <c r="C35" s="406"/>
      <c r="D35" s="408"/>
      <c r="E35" s="408"/>
      <c r="F35" s="408"/>
      <c r="G35" s="408">
        <f>SUM(C34:G34)</f>
        <v>0</v>
      </c>
      <c r="H35" s="406"/>
      <c r="I35" s="408"/>
      <c r="J35" s="408"/>
      <c r="K35" s="408"/>
      <c r="L35" s="408">
        <f>SUM(H34:L34)</f>
        <v>0</v>
      </c>
      <c r="M35" s="406"/>
      <c r="N35" s="408"/>
      <c r="O35" s="408"/>
      <c r="P35" s="408"/>
      <c r="Q35" s="407">
        <f>SUM(M34:Q34)</f>
        <v>0</v>
      </c>
      <c r="R35" s="406"/>
      <c r="S35" s="408"/>
      <c r="T35" s="408"/>
      <c r="U35" s="408"/>
      <c r="V35" s="407">
        <f>SUM(R34:V34)</f>
        <v>0</v>
      </c>
      <c r="W35" s="406"/>
      <c r="X35" s="408"/>
      <c r="Y35" s="408"/>
      <c r="Z35" s="407">
        <f>SUM(W34:Z34)</f>
        <v>0</v>
      </c>
      <c r="AA35" s="406"/>
      <c r="AB35" s="408"/>
      <c r="AC35" s="408"/>
      <c r="AD35" s="408"/>
      <c r="AE35" s="407">
        <f>SUM(AA34:AE34)</f>
        <v>0</v>
      </c>
      <c r="AF35" s="406"/>
      <c r="AG35" s="408"/>
      <c r="AH35" s="408"/>
      <c r="AI35" s="408"/>
      <c r="AJ35" s="407">
        <f>SUM(AF34:AJ34)</f>
        <v>0</v>
      </c>
      <c r="AK35" s="406"/>
      <c r="AL35" s="408"/>
      <c r="AM35" s="408"/>
      <c r="AN35" s="408"/>
      <c r="AO35" s="407">
        <f>SUM(AK34:AO34)</f>
        <v>0</v>
      </c>
      <c r="AP35" s="406"/>
      <c r="AQ35" s="408"/>
      <c r="AR35" s="408"/>
      <c r="AS35" s="408"/>
      <c r="AT35" s="407">
        <f>SUM(AP34:AT34)</f>
        <v>0</v>
      </c>
      <c r="AU35" s="406"/>
      <c r="AV35" s="408"/>
      <c r="AW35" s="408"/>
      <c r="AX35" s="407">
        <f>SUM(AU34:AX34)</f>
        <v>0</v>
      </c>
      <c r="AY35" s="406"/>
      <c r="AZ35" s="408"/>
      <c r="BA35" s="408"/>
      <c r="BB35" s="408"/>
      <c r="BC35" s="407">
        <f>SUM(AY34:BC34)</f>
        <v>0</v>
      </c>
      <c r="BD35" s="406"/>
      <c r="BE35" s="408"/>
      <c r="BF35" s="408"/>
      <c r="BG35" s="407">
        <f>SUM(BD34:BG34)</f>
        <v>0</v>
      </c>
      <c r="BH35" s="406"/>
      <c r="BI35" s="408"/>
      <c r="BJ35" s="407">
        <f>SUM(BH34:BJ34)</f>
        <v>0</v>
      </c>
      <c r="BK35" s="406"/>
      <c r="BL35" s="408"/>
      <c r="BM35" s="407">
        <f>SUM(BK34:BM34)</f>
        <v>0</v>
      </c>
      <c r="BN35" s="406"/>
      <c r="BO35" s="408"/>
      <c r="BP35" s="407">
        <f>SUM(BN34:BP34)</f>
        <v>0</v>
      </c>
      <c r="BQ35" s="406"/>
      <c r="BR35" s="407">
        <f>SUM(BQ34:BR34)</f>
        <v>0</v>
      </c>
      <c r="BS35" s="405">
        <f>SUM(C35:BR35)</f>
        <v>0</v>
      </c>
    </row>
    <row r="36" spans="1:71" ht="11.25" customHeight="1">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row>
    <row r="37" spans="1:71" ht="11.25" customHeight="1">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row>
    <row r="38" spans="1:71" ht="11.25" customHeight="1">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row>
    <row r="39" spans="1:71" ht="11.25" customHeight="1">
      <c r="B39" s="226"/>
      <c r="C39" s="541">
        <v>0.25</v>
      </c>
      <c r="D39" s="541">
        <v>0.29166666666666669</v>
      </c>
      <c r="E39" s="541">
        <v>0.33333333333333331</v>
      </c>
      <c r="F39" s="541">
        <v>0.375</v>
      </c>
      <c r="G39" s="541">
        <v>0.41666666666666669</v>
      </c>
      <c r="H39" s="541">
        <v>0.45833333333333331</v>
      </c>
      <c r="I39" s="541">
        <v>0.5</v>
      </c>
      <c r="J39" s="541">
        <v>0.54166666666666663</v>
      </c>
      <c r="K39" s="541">
        <v>0.58333333333333337</v>
      </c>
      <c r="L39" s="541">
        <v>0.625</v>
      </c>
      <c r="M39" s="541">
        <v>0.66666666666666663</v>
      </c>
      <c r="N39" s="541">
        <v>0.70833333333333337</v>
      </c>
      <c r="O39" s="541">
        <v>0.75</v>
      </c>
      <c r="P39" s="541">
        <v>0.79166666666666663</v>
      </c>
      <c r="Q39" s="541">
        <v>0.83333333333333337</v>
      </c>
      <c r="R39" s="541">
        <v>0.875</v>
      </c>
      <c r="S39" s="434"/>
      <c r="T39" s="434"/>
      <c r="U39" s="434"/>
      <c r="V39" s="434"/>
      <c r="W39" s="434"/>
      <c r="X39" s="434"/>
      <c r="Y39" s="434"/>
      <c r="Z39" s="434"/>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6"/>
      <c r="BK39" s="226"/>
      <c r="BL39" s="226"/>
      <c r="BM39" s="226"/>
      <c r="BN39" s="226"/>
      <c r="BO39" s="226"/>
      <c r="BP39" s="226"/>
      <c r="BQ39" s="226"/>
      <c r="BR39" s="226"/>
      <c r="BS39" s="226"/>
    </row>
    <row r="40" spans="1:71" ht="11.25" customHeight="1">
      <c r="A40" s="587" t="s">
        <v>418</v>
      </c>
      <c r="B40" s="406" t="s">
        <v>560</v>
      </c>
      <c r="C40" s="542">
        <f>SUM(G11,G19,G27,G35)</f>
        <v>0</v>
      </c>
      <c r="D40" s="543">
        <f>SUM(L11,L19,L27,L35)</f>
        <v>0</v>
      </c>
      <c r="E40" s="543">
        <f>SUM(Q11,Q19,Q27,Q35)</f>
        <v>0</v>
      </c>
      <c r="F40" s="543">
        <f>SUM(V11,V19,V27,V35)</f>
        <v>0</v>
      </c>
      <c r="G40" s="543">
        <f>SUM(Z11,Z19,Z27,Z35)</f>
        <v>0</v>
      </c>
      <c r="H40" s="543">
        <f>SUM(AE11,AE19,AE27,AE35)</f>
        <v>0</v>
      </c>
      <c r="I40" s="543">
        <f>SUM(AJ11,AJ19,AJ27,AJ35)</f>
        <v>0</v>
      </c>
      <c r="J40" s="543">
        <f>SUM(AO11,AO19,AO27,AO35)</f>
        <v>0</v>
      </c>
      <c r="K40" s="543">
        <f>SUM(AT11,AT19,AT27,AT35)</f>
        <v>0</v>
      </c>
      <c r="L40" s="543">
        <f>SUM(AX11,AX19,AX27,AX35)</f>
        <v>0</v>
      </c>
      <c r="M40" s="543">
        <f>SUM(BC11,BC19,BC27,BC35)</f>
        <v>0</v>
      </c>
      <c r="N40" s="543">
        <f>SUM(BG11,BG19,BG27,BG35)</f>
        <v>0</v>
      </c>
      <c r="O40" s="543">
        <f>SUM(BJ11,BJ19,BJ27,BJ35)</f>
        <v>0</v>
      </c>
      <c r="P40" s="543">
        <f>SUM(BM11,BM19,BM27,BM35)</f>
        <v>0</v>
      </c>
      <c r="Q40" s="543">
        <f>SUM(BP11,BP19,BP27,BP35)</f>
        <v>0</v>
      </c>
      <c r="R40" s="544">
        <f>SUM(BR11,BR19,BR27,BR35)</f>
        <v>0</v>
      </c>
    </row>
    <row r="41" spans="1:71" ht="11.25" customHeight="1">
      <c r="A41" s="567"/>
      <c r="B41" s="406" t="s">
        <v>561</v>
      </c>
      <c r="C41" s="542">
        <f>SUM(G9,G17,G25,G33)</f>
        <v>0</v>
      </c>
      <c r="D41" s="543">
        <f>SUM(L9,L17,L25,L33)</f>
        <v>0</v>
      </c>
      <c r="E41" s="543">
        <f>SUM(Q9,Q17,Q25,Q33)</f>
        <v>0</v>
      </c>
      <c r="F41" s="543">
        <f>SUM(V9,V17,V25,V33)</f>
        <v>0</v>
      </c>
      <c r="G41" s="543">
        <f>SUM(Z9,Z17,Z25,Z33)</f>
        <v>0</v>
      </c>
      <c r="H41" s="543">
        <f>SUM(AE9,AE17,AE25,AE33)</f>
        <v>0</v>
      </c>
      <c r="I41" s="543">
        <f>SUM(AJ9,AJ17,AJ25,AJ33)</f>
        <v>0</v>
      </c>
      <c r="J41" s="543">
        <f>SUM(AO9,AO17,AO25,AO33)</f>
        <v>0</v>
      </c>
      <c r="K41" s="543">
        <f>SUM(AT9,AT17,AT25,AT33)</f>
        <v>0</v>
      </c>
      <c r="L41" s="543">
        <f>SUM(AX9,AX17,AX25,AX33)</f>
        <v>0</v>
      </c>
      <c r="M41" s="543">
        <f>SUM(BC9,BC17,BC25,BC33)</f>
        <v>0</v>
      </c>
      <c r="N41" s="543">
        <f>SUM(BG9,BG17,BG25,BG33)</f>
        <v>0</v>
      </c>
      <c r="O41" s="543">
        <f>SUM(BJ9,BJ17,BJ25,BJ33)</f>
        <v>0</v>
      </c>
      <c r="P41" s="543">
        <f>SUM(BM9,BM17,BM25,BM33)</f>
        <v>0</v>
      </c>
      <c r="Q41" s="543">
        <f>SUM(BP9,BP17,BP25,BP33)</f>
        <v>0</v>
      </c>
      <c r="R41" s="544">
        <f>SUM(BR9,BR17,BR25,BR33)</f>
        <v>0</v>
      </c>
    </row>
    <row r="42" spans="1:71" ht="11.25" customHeight="1">
      <c r="B42" s="226"/>
      <c r="C42" s="391"/>
      <c r="D42" s="391"/>
      <c r="E42" s="391"/>
      <c r="F42" s="391"/>
      <c r="G42" s="391"/>
      <c r="H42" s="391"/>
      <c r="I42" s="391"/>
      <c r="J42" s="391"/>
      <c r="K42" s="391"/>
      <c r="L42" s="391"/>
      <c r="M42" s="391"/>
      <c r="N42" s="391"/>
      <c r="O42" s="391"/>
      <c r="P42" s="391"/>
      <c r="Q42" s="391"/>
      <c r="R42" s="391"/>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row>
    <row r="43" spans="1:71" ht="11.25" customHeight="1">
      <c r="A43" s="587" t="s">
        <v>197</v>
      </c>
      <c r="B43" s="406" t="s">
        <v>562</v>
      </c>
      <c r="C43" s="542">
        <v>2</v>
      </c>
      <c r="D43" s="543">
        <v>4</v>
      </c>
      <c r="E43" s="543">
        <v>4</v>
      </c>
      <c r="F43" s="543">
        <v>5</v>
      </c>
      <c r="G43" s="543">
        <v>5</v>
      </c>
      <c r="H43" s="543">
        <v>5</v>
      </c>
      <c r="I43" s="543">
        <v>5</v>
      </c>
      <c r="J43" s="543">
        <v>5</v>
      </c>
      <c r="K43" s="543">
        <v>3</v>
      </c>
      <c r="L43" s="543">
        <v>5</v>
      </c>
      <c r="M43" s="543">
        <v>5</v>
      </c>
      <c r="N43" s="543">
        <v>4</v>
      </c>
      <c r="O43" s="543">
        <v>5</v>
      </c>
      <c r="P43" s="543">
        <v>3</v>
      </c>
      <c r="Q43" s="543">
        <v>3</v>
      </c>
      <c r="R43" s="544">
        <v>3</v>
      </c>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c r="BP43" s="226"/>
      <c r="BQ43" s="226"/>
      <c r="BR43" s="226"/>
      <c r="BS43" s="226"/>
    </row>
    <row r="44" spans="1:71" ht="11.25" customHeight="1">
      <c r="A44" s="567"/>
      <c r="B44" s="406" t="s">
        <v>563</v>
      </c>
      <c r="C44" s="542">
        <v>2</v>
      </c>
      <c r="D44" s="543">
        <v>4</v>
      </c>
      <c r="E44" s="543">
        <v>4</v>
      </c>
      <c r="F44" s="543">
        <v>5</v>
      </c>
      <c r="G44" s="543">
        <v>5</v>
      </c>
      <c r="H44" s="543">
        <v>5</v>
      </c>
      <c r="I44" s="543">
        <v>5</v>
      </c>
      <c r="J44" s="543">
        <v>5</v>
      </c>
      <c r="K44" s="543">
        <v>3</v>
      </c>
      <c r="L44" s="543">
        <v>5</v>
      </c>
      <c r="M44" s="543">
        <v>5</v>
      </c>
      <c r="N44" s="543">
        <v>4</v>
      </c>
      <c r="O44" s="543">
        <v>5</v>
      </c>
      <c r="P44" s="543">
        <v>3</v>
      </c>
      <c r="Q44" s="543">
        <v>3</v>
      </c>
      <c r="R44" s="544">
        <v>3</v>
      </c>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row>
    <row r="45" spans="1:71" ht="11.25" customHeight="1">
      <c r="B45" s="226"/>
      <c r="C45" s="391"/>
      <c r="D45" s="391"/>
      <c r="E45" s="391"/>
      <c r="F45" s="391"/>
      <c r="G45" s="391"/>
      <c r="H45" s="391"/>
      <c r="I45" s="391"/>
      <c r="J45" s="391"/>
      <c r="K45" s="391"/>
      <c r="L45" s="391"/>
      <c r="M45" s="391"/>
      <c r="N45" s="391"/>
      <c r="O45" s="391"/>
      <c r="P45" s="391"/>
      <c r="Q45" s="391"/>
      <c r="R45" s="391"/>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c r="BS45" s="226"/>
    </row>
    <row r="46" spans="1:71" ht="11.25" customHeight="1">
      <c r="B46" s="226"/>
      <c r="C46" s="391"/>
      <c r="D46" s="391"/>
      <c r="E46" s="391"/>
      <c r="F46" s="391"/>
      <c r="G46" s="391"/>
      <c r="H46" s="391"/>
      <c r="I46" s="391"/>
      <c r="J46" s="391"/>
      <c r="K46" s="391"/>
      <c r="L46" s="391"/>
      <c r="M46" s="391"/>
      <c r="N46" s="391"/>
      <c r="O46" s="391"/>
      <c r="P46" s="391"/>
      <c r="Q46" s="391"/>
      <c r="R46" s="391"/>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26"/>
      <c r="BP46" s="226"/>
      <c r="BQ46" s="226"/>
      <c r="BR46" s="226"/>
      <c r="BS46" s="226"/>
    </row>
    <row r="47" spans="1:71" ht="11.25" customHeight="1">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c r="BP47" s="226"/>
      <c r="BQ47" s="226"/>
      <c r="BR47" s="226"/>
      <c r="BS47" s="226"/>
    </row>
    <row r="48" spans="1:71" ht="11.25" customHeight="1">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c r="BQ48" s="226"/>
      <c r="BR48" s="226"/>
      <c r="BS48" s="226"/>
    </row>
    <row r="49" spans="2:71" ht="11.25" customHeight="1">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row>
    <row r="50" spans="2:71" ht="11.25" customHeight="1">
      <c r="B50" s="226"/>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226"/>
      <c r="BK50" s="226"/>
      <c r="BL50" s="226"/>
      <c r="BM50" s="226"/>
      <c r="BN50" s="226"/>
      <c r="BO50" s="226"/>
      <c r="BP50" s="226"/>
      <c r="BQ50" s="226"/>
      <c r="BR50" s="226"/>
      <c r="BS50" s="226"/>
    </row>
    <row r="51" spans="2:71" ht="11.25" customHeight="1">
      <c r="B51" s="226"/>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N51" s="226"/>
      <c r="BO51" s="226"/>
      <c r="BP51" s="226"/>
      <c r="BQ51" s="226"/>
      <c r="BR51" s="226"/>
      <c r="BS51" s="226"/>
    </row>
    <row r="52" spans="2:71" ht="11.25" customHeight="1">
      <c r="B52" s="226"/>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c r="BS52" s="226"/>
    </row>
    <row r="53" spans="2:71" ht="11.25" customHeight="1">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row>
    <row r="54" spans="2:71" ht="11.25" customHeight="1">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row>
    <row r="55" spans="2:71" ht="11.25" customHeight="1">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c r="BE55" s="226"/>
      <c r="BF55" s="226"/>
      <c r="BG55" s="226"/>
      <c r="BH55" s="226"/>
      <c r="BI55" s="226"/>
      <c r="BJ55" s="226"/>
      <c r="BK55" s="226"/>
      <c r="BL55" s="226"/>
      <c r="BM55" s="226"/>
      <c r="BN55" s="226"/>
      <c r="BO55" s="226"/>
      <c r="BP55" s="226"/>
      <c r="BQ55" s="226"/>
      <c r="BR55" s="226"/>
      <c r="BS55" s="226"/>
    </row>
    <row r="56" spans="2:71" ht="11.25" customHeight="1">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226"/>
      <c r="BL56" s="226"/>
      <c r="BM56" s="226"/>
      <c r="BN56" s="226"/>
      <c r="BO56" s="226"/>
      <c r="BP56" s="226"/>
      <c r="BQ56" s="226"/>
      <c r="BR56" s="226"/>
      <c r="BS56" s="226"/>
    </row>
    <row r="57" spans="2:71" ht="11.25" customHeight="1">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AX57" s="226"/>
      <c r="AY57" s="226"/>
      <c r="AZ57" s="226"/>
      <c r="BA57" s="226"/>
      <c r="BB57" s="226"/>
      <c r="BC57" s="226"/>
      <c r="BD57" s="226"/>
      <c r="BE57" s="226"/>
      <c r="BF57" s="226"/>
      <c r="BG57" s="226"/>
      <c r="BH57" s="226"/>
      <c r="BI57" s="226"/>
      <c r="BJ57" s="226"/>
      <c r="BK57" s="226"/>
      <c r="BL57" s="226"/>
      <c r="BM57" s="226"/>
      <c r="BN57" s="226"/>
      <c r="BO57" s="226"/>
      <c r="BP57" s="226"/>
      <c r="BQ57" s="226"/>
      <c r="BR57" s="226"/>
      <c r="BS57" s="226"/>
    </row>
    <row r="58" spans="2:71" ht="11.25" customHeight="1">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c r="BS58" s="226"/>
    </row>
    <row r="59" spans="2:71" ht="11.25" customHeight="1">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AZ59" s="226"/>
      <c r="BA59" s="226"/>
      <c r="BB59" s="226"/>
      <c r="BC59" s="226"/>
      <c r="BD59" s="226"/>
      <c r="BE59" s="226"/>
      <c r="BF59" s="226"/>
      <c r="BG59" s="226"/>
      <c r="BH59" s="226"/>
      <c r="BI59" s="226"/>
      <c r="BJ59" s="226"/>
      <c r="BK59" s="226"/>
      <c r="BL59" s="226"/>
      <c r="BM59" s="226"/>
      <c r="BN59" s="226"/>
      <c r="BO59" s="226"/>
      <c r="BP59" s="226"/>
      <c r="BQ59" s="226"/>
      <c r="BR59" s="226"/>
      <c r="BS59" s="226"/>
    </row>
    <row r="60" spans="2:71" ht="11.25" customHeight="1">
      <c r="B60" s="226"/>
      <c r="C60" s="226"/>
      <c r="D60" s="226"/>
      <c r="E60" s="226"/>
      <c r="F60" s="226"/>
      <c r="G60" s="226"/>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row>
    <row r="61" spans="2:71" ht="11.25" customHeight="1">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AZ61" s="226"/>
      <c r="BA61" s="226"/>
      <c r="BB61" s="226"/>
      <c r="BC61" s="226"/>
      <c r="BD61" s="226"/>
      <c r="BE61" s="226"/>
      <c r="BF61" s="226"/>
      <c r="BG61" s="226"/>
      <c r="BH61" s="226"/>
      <c r="BI61" s="226"/>
      <c r="BJ61" s="226"/>
      <c r="BK61" s="226"/>
      <c r="BL61" s="226"/>
      <c r="BM61" s="226"/>
      <c r="BN61" s="226"/>
      <c r="BO61" s="226"/>
      <c r="BP61" s="226"/>
      <c r="BQ61" s="226"/>
      <c r="BR61" s="226"/>
      <c r="BS61" s="226"/>
    </row>
    <row r="62" spans="2:71" ht="11.25" customHeight="1">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226"/>
      <c r="BE62" s="226"/>
      <c r="BF62" s="226"/>
      <c r="BG62" s="226"/>
      <c r="BH62" s="226"/>
      <c r="BI62" s="226"/>
      <c r="BJ62" s="226"/>
      <c r="BK62" s="226"/>
      <c r="BL62" s="226"/>
      <c r="BM62" s="226"/>
      <c r="BN62" s="226"/>
      <c r="BO62" s="226"/>
      <c r="BP62" s="226"/>
      <c r="BQ62" s="226"/>
      <c r="BR62" s="226"/>
      <c r="BS62" s="226"/>
    </row>
    <row r="63" spans="2:71" ht="11.25" customHeight="1">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226"/>
      <c r="BE63" s="226"/>
      <c r="BF63" s="226"/>
      <c r="BG63" s="226"/>
      <c r="BH63" s="226"/>
      <c r="BI63" s="226"/>
      <c r="BJ63" s="226"/>
      <c r="BK63" s="226"/>
      <c r="BL63" s="226"/>
      <c r="BM63" s="226"/>
      <c r="BN63" s="226"/>
      <c r="BO63" s="226"/>
      <c r="BP63" s="226"/>
      <c r="BQ63" s="226"/>
      <c r="BR63" s="226"/>
      <c r="BS63" s="226"/>
    </row>
    <row r="64" spans="2:71" ht="11.25" customHeight="1">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D64" s="226"/>
      <c r="BE64" s="226"/>
      <c r="BF64" s="226"/>
      <c r="BG64" s="226"/>
      <c r="BH64" s="226"/>
      <c r="BI64" s="226"/>
      <c r="BJ64" s="226"/>
      <c r="BK64" s="226"/>
      <c r="BL64" s="226"/>
      <c r="BM64" s="226"/>
      <c r="BN64" s="226"/>
      <c r="BO64" s="226"/>
      <c r="BP64" s="226"/>
      <c r="BQ64" s="226"/>
      <c r="BR64" s="226"/>
      <c r="BS64" s="226"/>
    </row>
    <row r="65" spans="2:71" ht="11.25" customHeight="1">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226"/>
      <c r="BI65" s="226"/>
      <c r="BJ65" s="226"/>
      <c r="BK65" s="226"/>
      <c r="BL65" s="226"/>
      <c r="BM65" s="226"/>
      <c r="BN65" s="226"/>
      <c r="BO65" s="226"/>
      <c r="BP65" s="226"/>
      <c r="BQ65" s="226"/>
      <c r="BR65" s="226"/>
      <c r="BS65" s="226"/>
    </row>
    <row r="66" spans="2:71" ht="11.25" customHeight="1">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c r="BM66" s="226"/>
      <c r="BN66" s="226"/>
      <c r="BO66" s="226"/>
      <c r="BP66" s="226"/>
      <c r="BQ66" s="226"/>
      <c r="BR66" s="226"/>
      <c r="BS66" s="226"/>
    </row>
    <row r="67" spans="2:71" ht="11.25" customHeight="1">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6"/>
      <c r="BC67" s="226"/>
      <c r="BD67" s="226"/>
      <c r="BE67" s="226"/>
      <c r="BF67" s="226"/>
      <c r="BG67" s="226"/>
      <c r="BH67" s="226"/>
      <c r="BI67" s="226"/>
      <c r="BJ67" s="226"/>
      <c r="BK67" s="226"/>
      <c r="BL67" s="226"/>
      <c r="BM67" s="226"/>
      <c r="BN67" s="226"/>
      <c r="BO67" s="226"/>
      <c r="BP67" s="226"/>
      <c r="BQ67" s="226"/>
      <c r="BR67" s="226"/>
      <c r="BS67" s="226"/>
    </row>
    <row r="68" spans="2:71" ht="11.25" customHeight="1">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c r="BK68" s="226"/>
      <c r="BL68" s="226"/>
      <c r="BM68" s="226"/>
      <c r="BN68" s="226"/>
      <c r="BO68" s="226"/>
      <c r="BP68" s="226"/>
      <c r="BQ68" s="226"/>
      <c r="BR68" s="226"/>
      <c r="BS68" s="226"/>
    </row>
    <row r="69" spans="2:71" ht="11.25" customHeight="1">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c r="AX69" s="226"/>
      <c r="AY69" s="226"/>
      <c r="AZ69" s="226"/>
      <c r="BA69" s="226"/>
      <c r="BB69" s="226"/>
      <c r="BC69" s="226"/>
      <c r="BD69" s="226"/>
      <c r="BE69" s="226"/>
      <c r="BF69" s="226"/>
      <c r="BG69" s="226"/>
      <c r="BH69" s="226"/>
      <c r="BI69" s="226"/>
      <c r="BJ69" s="226"/>
      <c r="BK69" s="226"/>
      <c r="BL69" s="226"/>
      <c r="BM69" s="226"/>
      <c r="BN69" s="226"/>
      <c r="BO69" s="226"/>
      <c r="BP69" s="226"/>
      <c r="BQ69" s="226"/>
      <c r="BR69" s="226"/>
      <c r="BS69" s="226"/>
    </row>
    <row r="70" spans="2:71" ht="11.25" customHeight="1">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c r="AA70" s="226"/>
      <c r="AB70" s="226"/>
      <c r="AC70" s="226"/>
      <c r="AD70" s="226"/>
      <c r="AE70" s="226"/>
      <c r="AF70" s="226"/>
      <c r="AG70" s="226"/>
      <c r="AH70" s="226"/>
      <c r="AI70" s="226"/>
      <c r="AJ70" s="226"/>
      <c r="AK70" s="226"/>
      <c r="AL70" s="226"/>
      <c r="AM70" s="226"/>
      <c r="AN70" s="226"/>
      <c r="AO70" s="226"/>
      <c r="AP70" s="226"/>
      <c r="AQ70" s="226"/>
      <c r="AR70" s="226"/>
      <c r="AS70" s="226"/>
      <c r="AT70" s="226"/>
      <c r="AU70" s="226"/>
      <c r="AV70" s="226"/>
      <c r="AW70" s="226"/>
      <c r="AX70" s="226"/>
      <c r="AY70" s="226"/>
      <c r="AZ70" s="226"/>
      <c r="BA70" s="226"/>
      <c r="BB70" s="226"/>
      <c r="BC70" s="226"/>
      <c r="BD70" s="226"/>
      <c r="BE70" s="226"/>
      <c r="BF70" s="226"/>
      <c r="BG70" s="226"/>
      <c r="BH70" s="226"/>
      <c r="BI70" s="226"/>
      <c r="BJ70" s="226"/>
      <c r="BK70" s="226"/>
      <c r="BL70" s="226"/>
      <c r="BM70" s="226"/>
      <c r="BN70" s="226"/>
      <c r="BO70" s="226"/>
      <c r="BP70" s="226"/>
      <c r="BQ70" s="226"/>
      <c r="BR70" s="226"/>
      <c r="BS70" s="226"/>
    </row>
    <row r="71" spans="2:71" ht="11.25" customHeight="1">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c r="AA71" s="226"/>
      <c r="AB71" s="226"/>
      <c r="AC71" s="226"/>
      <c r="AD71" s="226"/>
      <c r="AE71" s="226"/>
      <c r="AF71" s="226"/>
      <c r="AG71" s="226"/>
      <c r="AH71" s="226"/>
      <c r="AI71" s="226"/>
      <c r="AJ71" s="226"/>
      <c r="AK71" s="226"/>
      <c r="AL71" s="226"/>
      <c r="AM71" s="226"/>
      <c r="AN71" s="226"/>
      <c r="AO71" s="226"/>
      <c r="AP71" s="226"/>
      <c r="AQ71" s="226"/>
      <c r="AR71" s="226"/>
      <c r="AS71" s="226"/>
      <c r="AT71" s="226"/>
      <c r="AU71" s="226"/>
      <c r="AV71" s="226"/>
      <c r="AW71" s="226"/>
      <c r="AX71" s="226"/>
      <c r="AY71" s="226"/>
      <c r="AZ71" s="226"/>
      <c r="BA71" s="226"/>
      <c r="BB71" s="226"/>
      <c r="BC71" s="226"/>
      <c r="BD71" s="226"/>
      <c r="BE71" s="226"/>
      <c r="BF71" s="226"/>
      <c r="BG71" s="226"/>
      <c r="BH71" s="226"/>
      <c r="BI71" s="226"/>
      <c r="BJ71" s="226"/>
      <c r="BK71" s="226"/>
      <c r="BL71" s="226"/>
      <c r="BM71" s="226"/>
      <c r="BN71" s="226"/>
      <c r="BO71" s="226"/>
      <c r="BP71" s="226"/>
      <c r="BQ71" s="226"/>
      <c r="BR71" s="226"/>
      <c r="BS71" s="226"/>
    </row>
    <row r="72" spans="2:71" ht="11.25" customHeight="1">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c r="AA72" s="226"/>
      <c r="AB72" s="226"/>
      <c r="AC72" s="226"/>
      <c r="AD72" s="226"/>
      <c r="AE72" s="226"/>
      <c r="AF72" s="226"/>
      <c r="AG72" s="226"/>
      <c r="AH72" s="226"/>
      <c r="AI72" s="226"/>
      <c r="AJ72" s="226"/>
      <c r="AK72" s="226"/>
      <c r="AL72" s="226"/>
      <c r="AM72" s="226"/>
      <c r="AN72" s="226"/>
      <c r="AO72" s="226"/>
      <c r="AP72" s="226"/>
      <c r="AQ72" s="226"/>
      <c r="AR72" s="226"/>
      <c r="AS72" s="226"/>
      <c r="AT72" s="226"/>
      <c r="AU72" s="226"/>
      <c r="AV72" s="226"/>
      <c r="AW72" s="226"/>
      <c r="AX72" s="226"/>
      <c r="AY72" s="226"/>
      <c r="AZ72" s="226"/>
      <c r="BA72" s="226"/>
      <c r="BB72" s="226"/>
      <c r="BC72" s="226"/>
      <c r="BD72" s="226"/>
      <c r="BE72" s="226"/>
      <c r="BF72" s="226"/>
      <c r="BG72" s="226"/>
      <c r="BH72" s="226"/>
      <c r="BI72" s="226"/>
      <c r="BJ72" s="226"/>
      <c r="BK72" s="226"/>
      <c r="BL72" s="226"/>
      <c r="BM72" s="226"/>
      <c r="BN72" s="226"/>
      <c r="BO72" s="226"/>
      <c r="BP72" s="226"/>
      <c r="BQ72" s="226"/>
      <c r="BR72" s="226"/>
      <c r="BS72" s="226"/>
    </row>
    <row r="73" spans="2:71" ht="11.25" customHeight="1">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c r="AX73" s="226"/>
      <c r="AY73" s="226"/>
      <c r="AZ73" s="226"/>
      <c r="BA73" s="226"/>
      <c r="BB73" s="226"/>
      <c r="BC73" s="226"/>
      <c r="BD73" s="226"/>
      <c r="BE73" s="226"/>
      <c r="BF73" s="226"/>
      <c r="BG73" s="226"/>
      <c r="BH73" s="226"/>
      <c r="BI73" s="226"/>
      <c r="BJ73" s="226"/>
      <c r="BK73" s="226"/>
      <c r="BL73" s="226"/>
      <c r="BM73" s="226"/>
      <c r="BN73" s="226"/>
      <c r="BO73" s="226"/>
      <c r="BP73" s="226"/>
      <c r="BQ73" s="226"/>
      <c r="BR73" s="226"/>
      <c r="BS73" s="226"/>
    </row>
    <row r="74" spans="2:71" ht="11.25" customHeight="1">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226"/>
      <c r="AB74" s="226"/>
      <c r="AC74" s="226"/>
      <c r="AD74" s="226"/>
      <c r="AE74" s="226"/>
      <c r="AF74" s="226"/>
      <c r="AG74" s="226"/>
      <c r="AH74" s="226"/>
      <c r="AI74" s="226"/>
      <c r="AJ74" s="226"/>
      <c r="AK74" s="226"/>
      <c r="AL74" s="226"/>
      <c r="AM74" s="226"/>
      <c r="AN74" s="226"/>
      <c r="AO74" s="226"/>
      <c r="AP74" s="226"/>
      <c r="AQ74" s="226"/>
      <c r="AR74" s="226"/>
      <c r="AS74" s="226"/>
      <c r="AT74" s="226"/>
      <c r="AU74" s="226"/>
      <c r="AV74" s="226"/>
      <c r="AW74" s="226"/>
      <c r="AX74" s="226"/>
      <c r="AY74" s="226"/>
      <c r="AZ74" s="226"/>
      <c r="BA74" s="226"/>
      <c r="BB74" s="226"/>
      <c r="BC74" s="226"/>
      <c r="BD74" s="226"/>
      <c r="BE74" s="226"/>
      <c r="BF74" s="226"/>
      <c r="BG74" s="226"/>
      <c r="BH74" s="226"/>
      <c r="BI74" s="226"/>
      <c r="BJ74" s="226"/>
      <c r="BK74" s="226"/>
      <c r="BL74" s="226"/>
      <c r="BM74" s="226"/>
      <c r="BN74" s="226"/>
      <c r="BO74" s="226"/>
      <c r="BP74" s="226"/>
      <c r="BQ74" s="226"/>
      <c r="BR74" s="226"/>
      <c r="BS74" s="226"/>
    </row>
    <row r="75" spans="2:71" ht="11.25" customHeight="1">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c r="BI75" s="226"/>
      <c r="BJ75" s="226"/>
      <c r="BK75" s="226"/>
      <c r="BL75" s="226"/>
      <c r="BM75" s="226"/>
      <c r="BN75" s="226"/>
      <c r="BO75" s="226"/>
      <c r="BP75" s="226"/>
      <c r="BQ75" s="226"/>
      <c r="BR75" s="226"/>
      <c r="BS75" s="226"/>
    </row>
    <row r="76" spans="2:71" ht="11.25" customHeight="1">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c r="BE76" s="226"/>
      <c r="BF76" s="226"/>
      <c r="BG76" s="226"/>
      <c r="BH76" s="226"/>
      <c r="BI76" s="226"/>
      <c r="BJ76" s="226"/>
      <c r="BK76" s="226"/>
      <c r="BL76" s="226"/>
      <c r="BM76" s="226"/>
      <c r="BN76" s="226"/>
      <c r="BO76" s="226"/>
      <c r="BP76" s="226"/>
      <c r="BQ76" s="226"/>
      <c r="BR76" s="226"/>
      <c r="BS76" s="226"/>
    </row>
    <row r="77" spans="2:71" ht="11.25" customHeight="1">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226"/>
      <c r="BI77" s="226"/>
      <c r="BJ77" s="226"/>
      <c r="BK77" s="226"/>
      <c r="BL77" s="226"/>
      <c r="BM77" s="226"/>
      <c r="BN77" s="226"/>
      <c r="BO77" s="226"/>
      <c r="BP77" s="226"/>
      <c r="BQ77" s="226"/>
      <c r="BR77" s="226"/>
      <c r="BS77" s="226"/>
    </row>
    <row r="78" spans="2:71" ht="11.25" customHeight="1">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6"/>
      <c r="AG78" s="226"/>
      <c r="AH78" s="226"/>
      <c r="AI78" s="226"/>
      <c r="AJ78" s="226"/>
      <c r="AK78" s="226"/>
      <c r="AL78" s="226"/>
      <c r="AM78" s="226"/>
      <c r="AN78" s="226"/>
      <c r="AO78" s="226"/>
      <c r="AP78" s="226"/>
      <c r="AQ78" s="226"/>
      <c r="AR78" s="226"/>
      <c r="AS78" s="226"/>
      <c r="AT78" s="226"/>
      <c r="AU78" s="226"/>
      <c r="AV78" s="226"/>
      <c r="AW78" s="226"/>
      <c r="AX78" s="226"/>
      <c r="AY78" s="226"/>
      <c r="AZ78" s="226"/>
      <c r="BA78" s="226"/>
      <c r="BB78" s="226"/>
      <c r="BC78" s="226"/>
      <c r="BD78" s="226"/>
      <c r="BE78" s="226"/>
      <c r="BF78" s="226"/>
      <c r="BG78" s="226"/>
      <c r="BH78" s="226"/>
      <c r="BI78" s="226"/>
      <c r="BJ78" s="226"/>
      <c r="BK78" s="226"/>
      <c r="BL78" s="226"/>
      <c r="BM78" s="226"/>
      <c r="BN78" s="226"/>
      <c r="BO78" s="226"/>
      <c r="BP78" s="226"/>
      <c r="BQ78" s="226"/>
      <c r="BR78" s="226"/>
      <c r="BS78" s="226"/>
    </row>
    <row r="79" spans="2:71" ht="11.25" customHeight="1">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c r="AZ79" s="226"/>
      <c r="BA79" s="226"/>
      <c r="BB79" s="226"/>
      <c r="BC79" s="226"/>
      <c r="BD79" s="226"/>
      <c r="BE79" s="226"/>
      <c r="BF79" s="226"/>
      <c r="BG79" s="226"/>
      <c r="BH79" s="226"/>
      <c r="BI79" s="226"/>
      <c r="BJ79" s="226"/>
      <c r="BK79" s="226"/>
      <c r="BL79" s="226"/>
      <c r="BM79" s="226"/>
      <c r="BN79" s="226"/>
      <c r="BO79" s="226"/>
      <c r="BP79" s="226"/>
      <c r="BQ79" s="226"/>
      <c r="BR79" s="226"/>
      <c r="BS79" s="226"/>
    </row>
    <row r="80" spans="2:71" ht="11.25" customHeight="1">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226"/>
      <c r="BI80" s="226"/>
      <c r="BJ80" s="226"/>
      <c r="BK80" s="226"/>
      <c r="BL80" s="226"/>
      <c r="BM80" s="226"/>
      <c r="BN80" s="226"/>
      <c r="BO80" s="226"/>
      <c r="BP80" s="226"/>
      <c r="BQ80" s="226"/>
      <c r="BR80" s="226"/>
      <c r="BS80" s="226"/>
    </row>
    <row r="81" spans="2:71" ht="11.25" customHeight="1">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c r="AZ81" s="226"/>
      <c r="BA81" s="226"/>
      <c r="BB81" s="226"/>
      <c r="BC81" s="226"/>
      <c r="BD81" s="226"/>
      <c r="BE81" s="226"/>
      <c r="BF81" s="226"/>
      <c r="BG81" s="226"/>
      <c r="BH81" s="226"/>
      <c r="BI81" s="226"/>
      <c r="BJ81" s="226"/>
      <c r="BK81" s="226"/>
      <c r="BL81" s="226"/>
      <c r="BM81" s="226"/>
      <c r="BN81" s="226"/>
      <c r="BO81" s="226"/>
      <c r="BP81" s="226"/>
      <c r="BQ81" s="226"/>
      <c r="BR81" s="226"/>
      <c r="BS81" s="226"/>
    </row>
    <row r="82" spans="2:71" ht="11.25" customHeight="1">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6"/>
      <c r="AE82" s="226"/>
      <c r="AF82" s="226"/>
      <c r="AG82" s="226"/>
      <c r="AH82" s="226"/>
      <c r="AI82" s="226"/>
      <c r="AJ82" s="226"/>
      <c r="AK82" s="226"/>
      <c r="AL82" s="226"/>
      <c r="AM82" s="226"/>
      <c r="AN82" s="226"/>
      <c r="AO82" s="226"/>
      <c r="AP82" s="226"/>
      <c r="AQ82" s="226"/>
      <c r="AR82" s="226"/>
      <c r="AS82" s="226"/>
      <c r="AT82" s="226"/>
      <c r="AU82" s="226"/>
      <c r="AV82" s="226"/>
      <c r="AW82" s="226"/>
      <c r="AX82" s="226"/>
      <c r="AY82" s="226"/>
      <c r="AZ82" s="226"/>
      <c r="BA82" s="226"/>
      <c r="BB82" s="226"/>
      <c r="BC82" s="226"/>
      <c r="BD82" s="226"/>
      <c r="BE82" s="226"/>
      <c r="BF82" s="226"/>
      <c r="BG82" s="226"/>
      <c r="BH82" s="226"/>
      <c r="BI82" s="226"/>
      <c r="BJ82" s="226"/>
      <c r="BK82" s="226"/>
      <c r="BL82" s="226"/>
      <c r="BM82" s="226"/>
      <c r="BN82" s="226"/>
      <c r="BO82" s="226"/>
      <c r="BP82" s="226"/>
      <c r="BQ82" s="226"/>
      <c r="BR82" s="226"/>
      <c r="BS82" s="226"/>
    </row>
    <row r="83" spans="2:71" ht="11.25" customHeight="1">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226"/>
      <c r="BI83" s="226"/>
      <c r="BJ83" s="226"/>
      <c r="BK83" s="226"/>
      <c r="BL83" s="226"/>
      <c r="BM83" s="226"/>
      <c r="BN83" s="226"/>
      <c r="BO83" s="226"/>
      <c r="BP83" s="226"/>
      <c r="BQ83" s="226"/>
      <c r="BR83" s="226"/>
      <c r="BS83" s="226"/>
    </row>
    <row r="84" spans="2:71" ht="11.25" customHeight="1">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c r="AA84" s="226"/>
      <c r="AB84" s="226"/>
      <c r="AC84" s="226"/>
      <c r="AD84" s="226"/>
      <c r="AE84" s="226"/>
      <c r="AF84" s="226"/>
      <c r="AG84" s="226"/>
      <c r="AH84" s="226"/>
      <c r="AI84" s="226"/>
      <c r="AJ84" s="226"/>
      <c r="AK84" s="226"/>
      <c r="AL84" s="226"/>
      <c r="AM84" s="226"/>
      <c r="AN84" s="226"/>
      <c r="AO84" s="226"/>
      <c r="AP84" s="226"/>
      <c r="AQ84" s="226"/>
      <c r="AR84" s="226"/>
      <c r="AS84" s="226"/>
      <c r="AT84" s="226"/>
      <c r="AU84" s="226"/>
      <c r="AV84" s="226"/>
      <c r="AW84" s="226"/>
      <c r="AX84" s="226"/>
      <c r="AY84" s="226"/>
      <c r="AZ84" s="226"/>
      <c r="BA84" s="226"/>
      <c r="BB84" s="226"/>
      <c r="BC84" s="226"/>
      <c r="BD84" s="226"/>
      <c r="BE84" s="226"/>
      <c r="BF84" s="226"/>
      <c r="BG84" s="226"/>
      <c r="BH84" s="226"/>
      <c r="BI84" s="226"/>
      <c r="BJ84" s="226"/>
      <c r="BK84" s="226"/>
      <c r="BL84" s="226"/>
      <c r="BM84" s="226"/>
      <c r="BN84" s="226"/>
      <c r="BO84" s="226"/>
      <c r="BP84" s="226"/>
      <c r="BQ84" s="226"/>
      <c r="BR84" s="226"/>
      <c r="BS84" s="226"/>
    </row>
    <row r="85" spans="2:71" ht="11.25" customHeight="1">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c r="AA85" s="226"/>
      <c r="AB85" s="226"/>
      <c r="AC85" s="226"/>
      <c r="AD85" s="226"/>
      <c r="AE85" s="226"/>
      <c r="AF85" s="226"/>
      <c r="AG85" s="226"/>
      <c r="AH85" s="226"/>
      <c r="AI85" s="226"/>
      <c r="AJ85" s="226"/>
      <c r="AK85" s="226"/>
      <c r="AL85" s="226"/>
      <c r="AM85" s="226"/>
      <c r="AN85" s="226"/>
      <c r="AO85" s="226"/>
      <c r="AP85" s="226"/>
      <c r="AQ85" s="226"/>
      <c r="AR85" s="226"/>
      <c r="AS85" s="226"/>
      <c r="AT85" s="226"/>
      <c r="AU85" s="226"/>
      <c r="AV85" s="226"/>
      <c r="AW85" s="226"/>
      <c r="AX85" s="226"/>
      <c r="AY85" s="226"/>
      <c r="AZ85" s="226"/>
      <c r="BA85" s="226"/>
      <c r="BB85" s="226"/>
      <c r="BC85" s="226"/>
      <c r="BD85" s="226"/>
      <c r="BE85" s="226"/>
      <c r="BF85" s="226"/>
      <c r="BG85" s="226"/>
      <c r="BH85" s="226"/>
      <c r="BI85" s="226"/>
      <c r="BJ85" s="226"/>
      <c r="BK85" s="226"/>
      <c r="BL85" s="226"/>
      <c r="BM85" s="226"/>
      <c r="BN85" s="226"/>
      <c r="BO85" s="226"/>
      <c r="BP85" s="226"/>
      <c r="BQ85" s="226"/>
      <c r="BR85" s="226"/>
      <c r="BS85" s="226"/>
    </row>
    <row r="86" spans="2:71" ht="11.25" customHeight="1">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226"/>
      <c r="AX86" s="226"/>
      <c r="AY86" s="226"/>
      <c r="AZ86" s="226"/>
      <c r="BA86" s="226"/>
      <c r="BB86" s="226"/>
      <c r="BC86" s="226"/>
      <c r="BD86" s="226"/>
      <c r="BE86" s="226"/>
      <c r="BF86" s="226"/>
      <c r="BG86" s="226"/>
      <c r="BH86" s="226"/>
      <c r="BI86" s="226"/>
      <c r="BJ86" s="226"/>
      <c r="BK86" s="226"/>
      <c r="BL86" s="226"/>
      <c r="BM86" s="226"/>
      <c r="BN86" s="226"/>
      <c r="BO86" s="226"/>
      <c r="BP86" s="226"/>
      <c r="BQ86" s="226"/>
      <c r="BR86" s="226"/>
      <c r="BS86" s="226"/>
    </row>
    <row r="87" spans="2:71" ht="11.25" customHeight="1">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226"/>
      <c r="AC87" s="226"/>
      <c r="AD87" s="226"/>
      <c r="AE87" s="226"/>
      <c r="AF87" s="226"/>
      <c r="AG87" s="226"/>
      <c r="AH87" s="226"/>
      <c r="AI87" s="226"/>
      <c r="AJ87" s="226"/>
      <c r="AK87" s="226"/>
      <c r="AL87" s="226"/>
      <c r="AM87" s="226"/>
      <c r="AN87" s="226"/>
      <c r="AO87" s="226"/>
      <c r="AP87" s="226"/>
      <c r="AQ87" s="226"/>
      <c r="AR87" s="226"/>
      <c r="AS87" s="226"/>
      <c r="AT87" s="226"/>
      <c r="AU87" s="226"/>
      <c r="AV87" s="226"/>
      <c r="AW87" s="226"/>
      <c r="AX87" s="226"/>
      <c r="AY87" s="226"/>
      <c r="AZ87" s="226"/>
      <c r="BA87" s="226"/>
      <c r="BB87" s="226"/>
      <c r="BC87" s="226"/>
      <c r="BD87" s="226"/>
      <c r="BE87" s="226"/>
      <c r="BF87" s="226"/>
      <c r="BG87" s="226"/>
      <c r="BH87" s="226"/>
      <c r="BI87" s="226"/>
      <c r="BJ87" s="226"/>
      <c r="BK87" s="226"/>
      <c r="BL87" s="226"/>
      <c r="BM87" s="226"/>
      <c r="BN87" s="226"/>
      <c r="BO87" s="226"/>
      <c r="BP87" s="226"/>
      <c r="BQ87" s="226"/>
      <c r="BR87" s="226"/>
      <c r="BS87" s="226"/>
    </row>
    <row r="88" spans="2:71" ht="11.25" customHeight="1">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c r="AA88" s="226"/>
      <c r="AB88" s="226"/>
      <c r="AC88" s="226"/>
      <c r="AD88" s="226"/>
      <c r="AE88" s="226"/>
      <c r="AF88" s="226"/>
      <c r="AG88" s="226"/>
      <c r="AH88" s="226"/>
      <c r="AI88" s="226"/>
      <c r="AJ88" s="226"/>
      <c r="AK88" s="226"/>
      <c r="AL88" s="226"/>
      <c r="AM88" s="226"/>
      <c r="AN88" s="226"/>
      <c r="AO88" s="226"/>
      <c r="AP88" s="226"/>
      <c r="AQ88" s="226"/>
      <c r="AR88" s="226"/>
      <c r="AS88" s="226"/>
      <c r="AT88" s="226"/>
      <c r="AU88" s="226"/>
      <c r="AV88" s="226"/>
      <c r="AW88" s="226"/>
      <c r="AX88" s="226"/>
      <c r="AY88" s="226"/>
      <c r="AZ88" s="226"/>
      <c r="BA88" s="226"/>
      <c r="BB88" s="226"/>
      <c r="BC88" s="226"/>
      <c r="BD88" s="226"/>
      <c r="BE88" s="226"/>
      <c r="BF88" s="226"/>
      <c r="BG88" s="226"/>
      <c r="BH88" s="226"/>
      <c r="BI88" s="226"/>
      <c r="BJ88" s="226"/>
      <c r="BK88" s="226"/>
      <c r="BL88" s="226"/>
      <c r="BM88" s="226"/>
      <c r="BN88" s="226"/>
      <c r="BO88" s="226"/>
      <c r="BP88" s="226"/>
      <c r="BQ88" s="226"/>
      <c r="BR88" s="226"/>
      <c r="BS88" s="226"/>
    </row>
    <row r="89" spans="2:71" ht="11.25" customHeight="1">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c r="AB89" s="226"/>
      <c r="AC89" s="226"/>
      <c r="AD89" s="226"/>
      <c r="AE89" s="226"/>
      <c r="AF89" s="226"/>
      <c r="AG89" s="226"/>
      <c r="AH89" s="226"/>
      <c r="AI89" s="226"/>
      <c r="AJ89" s="226"/>
      <c r="AK89" s="226"/>
      <c r="AL89" s="226"/>
      <c r="AM89" s="226"/>
      <c r="AN89" s="226"/>
      <c r="AO89" s="226"/>
      <c r="AP89" s="226"/>
      <c r="AQ89" s="226"/>
      <c r="AR89" s="226"/>
      <c r="AS89" s="226"/>
      <c r="AT89" s="226"/>
      <c r="AU89" s="226"/>
      <c r="AV89" s="226"/>
      <c r="AW89" s="226"/>
      <c r="AX89" s="226"/>
      <c r="AY89" s="226"/>
      <c r="AZ89" s="226"/>
      <c r="BA89" s="226"/>
      <c r="BB89" s="226"/>
      <c r="BC89" s="226"/>
      <c r="BD89" s="226"/>
      <c r="BE89" s="226"/>
      <c r="BF89" s="226"/>
      <c r="BG89" s="226"/>
      <c r="BH89" s="226"/>
      <c r="BI89" s="226"/>
      <c r="BJ89" s="226"/>
      <c r="BK89" s="226"/>
      <c r="BL89" s="226"/>
      <c r="BM89" s="226"/>
      <c r="BN89" s="226"/>
      <c r="BO89" s="226"/>
      <c r="BP89" s="226"/>
      <c r="BQ89" s="226"/>
      <c r="BR89" s="226"/>
      <c r="BS89" s="226"/>
    </row>
    <row r="90" spans="2:71" ht="11.25" customHeight="1">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226"/>
      <c r="AG90" s="226"/>
      <c r="AH90" s="226"/>
      <c r="AI90" s="226"/>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c r="BQ90" s="226"/>
      <c r="BR90" s="226"/>
      <c r="BS90" s="226"/>
    </row>
    <row r="91" spans="2:71" ht="11.25" customHeight="1">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c r="AZ91" s="226"/>
      <c r="BA91" s="226"/>
      <c r="BB91" s="226"/>
      <c r="BC91" s="226"/>
      <c r="BD91" s="226"/>
      <c r="BE91" s="226"/>
      <c r="BF91" s="226"/>
      <c r="BG91" s="226"/>
      <c r="BH91" s="226"/>
      <c r="BI91" s="226"/>
      <c r="BJ91" s="226"/>
      <c r="BK91" s="226"/>
      <c r="BL91" s="226"/>
      <c r="BM91" s="226"/>
      <c r="BN91" s="226"/>
      <c r="BO91" s="226"/>
      <c r="BP91" s="226"/>
      <c r="BQ91" s="226"/>
      <c r="BR91" s="226"/>
      <c r="BS91" s="226"/>
    </row>
    <row r="92" spans="2:71" ht="11.25" customHeight="1">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226"/>
      <c r="BL92" s="226"/>
      <c r="BM92" s="226"/>
      <c r="BN92" s="226"/>
      <c r="BO92" s="226"/>
      <c r="BP92" s="226"/>
      <c r="BQ92" s="226"/>
      <c r="BR92" s="226"/>
      <c r="BS92" s="226"/>
    </row>
    <row r="93" spans="2:71" ht="11.25" customHeight="1">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226"/>
      <c r="BL93" s="226"/>
      <c r="BM93" s="226"/>
      <c r="BN93" s="226"/>
      <c r="BO93" s="226"/>
      <c r="BP93" s="226"/>
      <c r="BQ93" s="226"/>
      <c r="BR93" s="226"/>
      <c r="BS93" s="226"/>
    </row>
    <row r="94" spans="2:71" ht="11.25" customHeight="1">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c r="BK94" s="226"/>
      <c r="BL94" s="226"/>
      <c r="BM94" s="226"/>
      <c r="BN94" s="226"/>
      <c r="BO94" s="226"/>
      <c r="BP94" s="226"/>
      <c r="BQ94" s="226"/>
      <c r="BR94" s="226"/>
      <c r="BS94" s="226"/>
    </row>
    <row r="95" spans="2:71" ht="11.25" customHeight="1">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c r="BA95" s="226"/>
      <c r="BB95" s="226"/>
      <c r="BC95" s="226"/>
      <c r="BD95" s="226"/>
      <c r="BE95" s="226"/>
      <c r="BF95" s="226"/>
      <c r="BG95" s="226"/>
      <c r="BH95" s="226"/>
      <c r="BI95" s="226"/>
      <c r="BJ95" s="226"/>
      <c r="BK95" s="226"/>
      <c r="BL95" s="226"/>
      <c r="BM95" s="226"/>
      <c r="BN95" s="226"/>
      <c r="BO95" s="226"/>
      <c r="BP95" s="226"/>
      <c r="BQ95" s="226"/>
      <c r="BR95" s="226"/>
      <c r="BS95" s="226"/>
    </row>
    <row r="96" spans="2:71" ht="11.25" customHeight="1">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226"/>
      <c r="BL96" s="226"/>
      <c r="BM96" s="226"/>
      <c r="BN96" s="226"/>
      <c r="BO96" s="226"/>
      <c r="BP96" s="226"/>
      <c r="BQ96" s="226"/>
      <c r="BR96" s="226"/>
      <c r="BS96" s="226"/>
    </row>
    <row r="97" spans="2:71" ht="11.25" customHeight="1">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c r="BE97" s="226"/>
      <c r="BF97" s="226"/>
      <c r="BG97" s="226"/>
      <c r="BH97" s="226"/>
      <c r="BI97" s="226"/>
      <c r="BJ97" s="226"/>
      <c r="BK97" s="226"/>
      <c r="BL97" s="226"/>
      <c r="BM97" s="226"/>
      <c r="BN97" s="226"/>
      <c r="BO97" s="226"/>
      <c r="BP97" s="226"/>
      <c r="BQ97" s="226"/>
      <c r="BR97" s="226"/>
      <c r="BS97" s="226"/>
    </row>
    <row r="98" spans="2:71" ht="11.25" customHeight="1">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26"/>
      <c r="BF98" s="226"/>
      <c r="BG98" s="226"/>
      <c r="BH98" s="226"/>
      <c r="BI98" s="226"/>
      <c r="BJ98" s="226"/>
      <c r="BK98" s="226"/>
      <c r="BL98" s="226"/>
      <c r="BM98" s="226"/>
      <c r="BN98" s="226"/>
      <c r="BO98" s="226"/>
      <c r="BP98" s="226"/>
      <c r="BQ98" s="226"/>
      <c r="BR98" s="226"/>
      <c r="BS98" s="226"/>
    </row>
    <row r="99" spans="2:71" ht="11.25" customHeight="1">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226"/>
      <c r="BL99" s="226"/>
      <c r="BM99" s="226"/>
      <c r="BN99" s="226"/>
      <c r="BO99" s="226"/>
      <c r="BP99" s="226"/>
      <c r="BQ99" s="226"/>
      <c r="BR99" s="226"/>
      <c r="BS99" s="226"/>
    </row>
    <row r="100" spans="2:71" ht="11.25" customHeight="1">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c r="BK100" s="226"/>
      <c r="BL100" s="226"/>
      <c r="BM100" s="226"/>
      <c r="BN100" s="226"/>
      <c r="BO100" s="226"/>
      <c r="BP100" s="226"/>
      <c r="BQ100" s="226"/>
      <c r="BR100" s="226"/>
      <c r="BS100" s="226"/>
    </row>
    <row r="101" spans="2:71" ht="11.25" customHeight="1">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c r="AZ101" s="226"/>
      <c r="BA101" s="226"/>
      <c r="BB101" s="226"/>
      <c r="BC101" s="226"/>
      <c r="BD101" s="226"/>
      <c r="BE101" s="226"/>
      <c r="BF101" s="226"/>
      <c r="BG101" s="226"/>
      <c r="BH101" s="226"/>
      <c r="BI101" s="226"/>
      <c r="BJ101" s="226"/>
      <c r="BK101" s="226"/>
      <c r="BL101" s="226"/>
      <c r="BM101" s="226"/>
      <c r="BN101" s="226"/>
      <c r="BO101" s="226"/>
      <c r="BP101" s="226"/>
      <c r="BQ101" s="226"/>
      <c r="BR101" s="226"/>
      <c r="BS101" s="226"/>
    </row>
    <row r="102" spans="2:71" ht="11.25" customHeight="1">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c r="BK102" s="226"/>
      <c r="BL102" s="226"/>
      <c r="BM102" s="226"/>
      <c r="BN102" s="226"/>
      <c r="BO102" s="226"/>
      <c r="BP102" s="226"/>
      <c r="BQ102" s="226"/>
      <c r="BR102" s="226"/>
      <c r="BS102" s="226"/>
    </row>
    <row r="103" spans="2:71" ht="11.25" customHeight="1">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26"/>
      <c r="BK103" s="226"/>
      <c r="BL103" s="226"/>
      <c r="BM103" s="226"/>
      <c r="BN103" s="226"/>
      <c r="BO103" s="226"/>
      <c r="BP103" s="226"/>
      <c r="BQ103" s="226"/>
      <c r="BR103" s="226"/>
      <c r="BS103" s="226"/>
    </row>
    <row r="104" spans="2:71" ht="11.25" customHeight="1">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226"/>
      <c r="BL104" s="226"/>
      <c r="BM104" s="226"/>
      <c r="BN104" s="226"/>
      <c r="BO104" s="226"/>
      <c r="BP104" s="226"/>
      <c r="BQ104" s="226"/>
      <c r="BR104" s="226"/>
      <c r="BS104" s="226"/>
    </row>
    <row r="105" spans="2:71" ht="11.25" customHeight="1">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c r="AO105" s="226"/>
      <c r="AP105" s="226"/>
      <c r="AQ105" s="226"/>
      <c r="AR105" s="226"/>
      <c r="AS105" s="226"/>
      <c r="AT105" s="226"/>
      <c r="AU105" s="226"/>
      <c r="AV105" s="226"/>
      <c r="AW105" s="226"/>
      <c r="AX105" s="226"/>
      <c r="AY105" s="226"/>
      <c r="AZ105" s="226"/>
      <c r="BA105" s="226"/>
      <c r="BB105" s="226"/>
      <c r="BC105" s="226"/>
      <c r="BD105" s="226"/>
      <c r="BE105" s="226"/>
      <c r="BF105" s="226"/>
      <c r="BG105" s="226"/>
      <c r="BH105" s="226"/>
      <c r="BI105" s="226"/>
      <c r="BJ105" s="226"/>
      <c r="BK105" s="226"/>
      <c r="BL105" s="226"/>
      <c r="BM105" s="226"/>
      <c r="BN105" s="226"/>
      <c r="BO105" s="226"/>
      <c r="BP105" s="226"/>
      <c r="BQ105" s="226"/>
      <c r="BR105" s="226"/>
      <c r="BS105" s="226"/>
    </row>
    <row r="106" spans="2:71" ht="11.25" customHeight="1">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c r="BE106" s="226"/>
      <c r="BF106" s="226"/>
      <c r="BG106" s="226"/>
      <c r="BH106" s="226"/>
      <c r="BI106" s="226"/>
      <c r="BJ106" s="226"/>
      <c r="BK106" s="226"/>
      <c r="BL106" s="226"/>
      <c r="BM106" s="226"/>
      <c r="BN106" s="226"/>
      <c r="BO106" s="226"/>
      <c r="BP106" s="226"/>
      <c r="BQ106" s="226"/>
      <c r="BR106" s="226"/>
      <c r="BS106" s="226"/>
    </row>
    <row r="107" spans="2:71" ht="11.25" customHeight="1">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c r="BA107" s="226"/>
      <c r="BB107" s="226"/>
      <c r="BC107" s="226"/>
      <c r="BD107" s="226"/>
      <c r="BE107" s="226"/>
      <c r="BF107" s="226"/>
      <c r="BG107" s="226"/>
      <c r="BH107" s="226"/>
      <c r="BI107" s="226"/>
      <c r="BJ107" s="226"/>
      <c r="BK107" s="226"/>
      <c r="BL107" s="226"/>
      <c r="BM107" s="226"/>
      <c r="BN107" s="226"/>
      <c r="BO107" s="226"/>
      <c r="BP107" s="226"/>
      <c r="BQ107" s="226"/>
      <c r="BR107" s="226"/>
      <c r="BS107" s="226"/>
    </row>
    <row r="108" spans="2:71" ht="11.25" customHeight="1">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c r="BM108" s="226"/>
      <c r="BN108" s="226"/>
      <c r="BO108" s="226"/>
      <c r="BP108" s="226"/>
      <c r="BQ108" s="226"/>
      <c r="BR108" s="226"/>
      <c r="BS108" s="226"/>
    </row>
    <row r="109" spans="2:71" ht="11.25" customHeight="1">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c r="BE109" s="226"/>
      <c r="BF109" s="226"/>
      <c r="BG109" s="226"/>
      <c r="BH109" s="226"/>
      <c r="BI109" s="226"/>
      <c r="BJ109" s="226"/>
      <c r="BK109" s="226"/>
      <c r="BL109" s="226"/>
      <c r="BM109" s="226"/>
      <c r="BN109" s="226"/>
      <c r="BO109" s="226"/>
      <c r="BP109" s="226"/>
      <c r="BQ109" s="226"/>
      <c r="BR109" s="226"/>
      <c r="BS109" s="226"/>
    </row>
    <row r="110" spans="2:71" ht="11.25" customHeight="1">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226"/>
      <c r="BL110" s="226"/>
      <c r="BM110" s="226"/>
      <c r="BN110" s="226"/>
      <c r="BO110" s="226"/>
      <c r="BP110" s="226"/>
      <c r="BQ110" s="226"/>
      <c r="BR110" s="226"/>
      <c r="BS110" s="226"/>
    </row>
    <row r="111" spans="2:71" ht="11.25" customHeight="1">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226"/>
      <c r="AX111" s="226"/>
      <c r="AY111" s="226"/>
      <c r="AZ111" s="226"/>
      <c r="BA111" s="226"/>
      <c r="BB111" s="226"/>
      <c r="BC111" s="226"/>
      <c r="BD111" s="226"/>
      <c r="BE111" s="226"/>
      <c r="BF111" s="226"/>
      <c r="BG111" s="226"/>
      <c r="BH111" s="226"/>
      <c r="BI111" s="226"/>
      <c r="BJ111" s="226"/>
      <c r="BK111" s="226"/>
      <c r="BL111" s="226"/>
      <c r="BM111" s="226"/>
      <c r="BN111" s="226"/>
      <c r="BO111" s="226"/>
      <c r="BP111" s="226"/>
      <c r="BQ111" s="226"/>
      <c r="BR111" s="226"/>
      <c r="BS111" s="226"/>
    </row>
    <row r="112" spans="2:71" ht="11.25" customHeight="1">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226"/>
      <c r="AL112" s="226"/>
      <c r="AM112" s="226"/>
      <c r="AN112" s="226"/>
      <c r="AO112" s="226"/>
      <c r="AP112" s="226"/>
      <c r="AQ112" s="226"/>
      <c r="AR112" s="226"/>
      <c r="AS112" s="226"/>
      <c r="AT112" s="226"/>
      <c r="AU112" s="226"/>
      <c r="AV112" s="226"/>
      <c r="AW112" s="226"/>
      <c r="AX112" s="226"/>
      <c r="AY112" s="226"/>
      <c r="AZ112" s="226"/>
      <c r="BA112" s="226"/>
      <c r="BB112" s="226"/>
      <c r="BC112" s="226"/>
      <c r="BD112" s="226"/>
      <c r="BE112" s="226"/>
      <c r="BF112" s="226"/>
      <c r="BG112" s="226"/>
      <c r="BH112" s="226"/>
      <c r="BI112" s="226"/>
      <c r="BJ112" s="226"/>
      <c r="BK112" s="226"/>
      <c r="BL112" s="226"/>
      <c r="BM112" s="226"/>
      <c r="BN112" s="226"/>
      <c r="BO112" s="226"/>
      <c r="BP112" s="226"/>
      <c r="BQ112" s="226"/>
      <c r="BR112" s="226"/>
      <c r="BS112" s="226"/>
    </row>
    <row r="113" spans="2:71" ht="11.25" customHeight="1">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26"/>
      <c r="AS113" s="226"/>
      <c r="AT113" s="226"/>
      <c r="AU113" s="226"/>
      <c r="AV113" s="226"/>
      <c r="AW113" s="226"/>
      <c r="AX113" s="226"/>
      <c r="AY113" s="226"/>
      <c r="AZ113" s="226"/>
      <c r="BA113" s="226"/>
      <c r="BB113" s="226"/>
      <c r="BC113" s="226"/>
      <c r="BD113" s="226"/>
      <c r="BE113" s="226"/>
      <c r="BF113" s="226"/>
      <c r="BG113" s="226"/>
      <c r="BH113" s="226"/>
      <c r="BI113" s="226"/>
      <c r="BJ113" s="226"/>
      <c r="BK113" s="226"/>
      <c r="BL113" s="226"/>
      <c r="BM113" s="226"/>
      <c r="BN113" s="226"/>
      <c r="BO113" s="226"/>
      <c r="BP113" s="226"/>
      <c r="BQ113" s="226"/>
      <c r="BR113" s="226"/>
      <c r="BS113" s="226"/>
    </row>
    <row r="114" spans="2:71" ht="11.25" customHeight="1">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c r="AO114" s="226"/>
      <c r="AP114" s="226"/>
      <c r="AQ114" s="226"/>
      <c r="AR114" s="226"/>
      <c r="AS114" s="226"/>
      <c r="AT114" s="226"/>
      <c r="AU114" s="226"/>
      <c r="AV114" s="226"/>
      <c r="AW114" s="226"/>
      <c r="AX114" s="226"/>
      <c r="AY114" s="226"/>
      <c r="AZ114" s="226"/>
      <c r="BA114" s="226"/>
      <c r="BB114" s="226"/>
      <c r="BC114" s="226"/>
      <c r="BD114" s="226"/>
      <c r="BE114" s="226"/>
      <c r="BF114" s="226"/>
      <c r="BG114" s="226"/>
      <c r="BH114" s="226"/>
      <c r="BI114" s="226"/>
      <c r="BJ114" s="226"/>
      <c r="BK114" s="226"/>
      <c r="BL114" s="226"/>
      <c r="BM114" s="226"/>
      <c r="BN114" s="226"/>
      <c r="BO114" s="226"/>
      <c r="BP114" s="226"/>
      <c r="BQ114" s="226"/>
      <c r="BR114" s="226"/>
      <c r="BS114" s="226"/>
    </row>
    <row r="115" spans="2:71" ht="11.25" customHeight="1">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c r="AT115" s="226"/>
      <c r="AU115" s="226"/>
      <c r="AV115" s="226"/>
      <c r="AW115" s="226"/>
      <c r="AX115" s="226"/>
      <c r="AY115" s="226"/>
      <c r="AZ115" s="226"/>
      <c r="BA115" s="226"/>
      <c r="BB115" s="226"/>
      <c r="BC115" s="226"/>
      <c r="BD115" s="226"/>
      <c r="BE115" s="226"/>
      <c r="BF115" s="226"/>
      <c r="BG115" s="226"/>
      <c r="BH115" s="226"/>
      <c r="BI115" s="226"/>
      <c r="BJ115" s="226"/>
      <c r="BK115" s="226"/>
      <c r="BL115" s="226"/>
      <c r="BM115" s="226"/>
      <c r="BN115" s="226"/>
      <c r="BO115" s="226"/>
      <c r="BP115" s="226"/>
      <c r="BQ115" s="226"/>
      <c r="BR115" s="226"/>
      <c r="BS115" s="226"/>
    </row>
    <row r="116" spans="2:71" ht="11.25" customHeight="1">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c r="BF116" s="226"/>
      <c r="BG116" s="226"/>
      <c r="BH116" s="226"/>
      <c r="BI116" s="226"/>
      <c r="BJ116" s="226"/>
      <c r="BK116" s="226"/>
      <c r="BL116" s="226"/>
      <c r="BM116" s="226"/>
      <c r="BN116" s="226"/>
      <c r="BO116" s="226"/>
      <c r="BP116" s="226"/>
      <c r="BQ116" s="226"/>
      <c r="BR116" s="226"/>
      <c r="BS116" s="226"/>
    </row>
    <row r="117" spans="2:71" ht="11.25" customHeight="1">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c r="AT117" s="226"/>
      <c r="AU117" s="226"/>
      <c r="AV117" s="226"/>
      <c r="AW117" s="226"/>
      <c r="AX117" s="226"/>
      <c r="AY117" s="226"/>
      <c r="AZ117" s="226"/>
      <c r="BA117" s="226"/>
      <c r="BB117" s="226"/>
      <c r="BC117" s="226"/>
      <c r="BD117" s="226"/>
      <c r="BE117" s="226"/>
      <c r="BF117" s="226"/>
      <c r="BG117" s="226"/>
      <c r="BH117" s="226"/>
      <c r="BI117" s="226"/>
      <c r="BJ117" s="226"/>
      <c r="BK117" s="226"/>
      <c r="BL117" s="226"/>
      <c r="BM117" s="226"/>
      <c r="BN117" s="226"/>
      <c r="BO117" s="226"/>
      <c r="BP117" s="226"/>
      <c r="BQ117" s="226"/>
      <c r="BR117" s="226"/>
      <c r="BS117" s="226"/>
    </row>
    <row r="118" spans="2:71" ht="11.25" customHeight="1">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c r="AG118" s="226"/>
      <c r="AH118" s="226"/>
      <c r="AI118" s="226"/>
      <c r="AJ118" s="226"/>
      <c r="AK118" s="226"/>
      <c r="AL118" s="226"/>
      <c r="AM118" s="226"/>
      <c r="AN118" s="226"/>
      <c r="AO118" s="226"/>
      <c r="AP118" s="226"/>
      <c r="AQ118" s="226"/>
      <c r="AR118" s="226"/>
      <c r="AS118" s="226"/>
      <c r="AT118" s="226"/>
      <c r="AU118" s="226"/>
      <c r="AV118" s="226"/>
      <c r="AW118" s="226"/>
      <c r="AX118" s="226"/>
      <c r="AY118" s="226"/>
      <c r="AZ118" s="226"/>
      <c r="BA118" s="226"/>
      <c r="BB118" s="226"/>
      <c r="BC118" s="226"/>
      <c r="BD118" s="226"/>
      <c r="BE118" s="226"/>
      <c r="BF118" s="226"/>
      <c r="BG118" s="226"/>
      <c r="BH118" s="226"/>
      <c r="BI118" s="226"/>
      <c r="BJ118" s="226"/>
      <c r="BK118" s="226"/>
      <c r="BL118" s="226"/>
      <c r="BM118" s="226"/>
      <c r="BN118" s="226"/>
      <c r="BO118" s="226"/>
      <c r="BP118" s="226"/>
      <c r="BQ118" s="226"/>
      <c r="BR118" s="226"/>
      <c r="BS118" s="226"/>
    </row>
    <row r="119" spans="2:71" ht="11.25" customHeight="1">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c r="AG119" s="226"/>
      <c r="AH119" s="226"/>
      <c r="AI119" s="226"/>
      <c r="AJ119" s="226"/>
      <c r="AK119" s="226"/>
      <c r="AL119" s="226"/>
      <c r="AM119" s="226"/>
      <c r="AN119" s="226"/>
      <c r="AO119" s="226"/>
      <c r="AP119" s="226"/>
      <c r="AQ119" s="226"/>
      <c r="AR119" s="226"/>
      <c r="AS119" s="226"/>
      <c r="AT119" s="226"/>
      <c r="AU119" s="226"/>
      <c r="AV119" s="226"/>
      <c r="AW119" s="226"/>
      <c r="AX119" s="226"/>
      <c r="AY119" s="226"/>
      <c r="AZ119" s="226"/>
      <c r="BA119" s="226"/>
      <c r="BB119" s="226"/>
      <c r="BC119" s="226"/>
      <c r="BD119" s="226"/>
      <c r="BE119" s="226"/>
      <c r="BF119" s="226"/>
      <c r="BG119" s="226"/>
      <c r="BH119" s="226"/>
      <c r="BI119" s="226"/>
      <c r="BJ119" s="226"/>
      <c r="BK119" s="226"/>
      <c r="BL119" s="226"/>
      <c r="BM119" s="226"/>
      <c r="BN119" s="226"/>
      <c r="BO119" s="226"/>
      <c r="BP119" s="226"/>
      <c r="BQ119" s="226"/>
      <c r="BR119" s="226"/>
      <c r="BS119" s="226"/>
    </row>
    <row r="120" spans="2:71" ht="11.25" customHeight="1">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c r="AB120" s="226"/>
      <c r="AC120" s="226"/>
      <c r="AD120" s="226"/>
      <c r="AE120" s="226"/>
      <c r="AF120" s="226"/>
      <c r="AG120" s="226"/>
      <c r="AH120" s="226"/>
      <c r="AI120" s="226"/>
      <c r="AJ120" s="226"/>
      <c r="AK120" s="226"/>
      <c r="AL120" s="226"/>
      <c r="AM120" s="226"/>
      <c r="AN120" s="226"/>
      <c r="AO120" s="226"/>
      <c r="AP120" s="226"/>
      <c r="AQ120" s="226"/>
      <c r="AR120" s="226"/>
      <c r="AS120" s="226"/>
      <c r="AT120" s="226"/>
      <c r="AU120" s="226"/>
      <c r="AV120" s="226"/>
      <c r="AW120" s="226"/>
      <c r="AX120" s="226"/>
      <c r="AY120" s="226"/>
      <c r="AZ120" s="226"/>
      <c r="BA120" s="226"/>
      <c r="BB120" s="226"/>
      <c r="BC120" s="226"/>
      <c r="BD120" s="226"/>
      <c r="BE120" s="226"/>
      <c r="BF120" s="226"/>
      <c r="BG120" s="226"/>
      <c r="BH120" s="226"/>
      <c r="BI120" s="226"/>
      <c r="BJ120" s="226"/>
      <c r="BK120" s="226"/>
      <c r="BL120" s="226"/>
      <c r="BM120" s="226"/>
      <c r="BN120" s="226"/>
      <c r="BO120" s="226"/>
      <c r="BP120" s="226"/>
      <c r="BQ120" s="226"/>
      <c r="BR120" s="226"/>
      <c r="BS120" s="226"/>
    </row>
    <row r="121" spans="2:71" ht="11.25" customHeight="1">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c r="BA121" s="226"/>
      <c r="BB121" s="226"/>
      <c r="BC121" s="226"/>
      <c r="BD121" s="226"/>
      <c r="BE121" s="226"/>
      <c r="BF121" s="226"/>
      <c r="BG121" s="226"/>
      <c r="BH121" s="226"/>
      <c r="BI121" s="226"/>
      <c r="BJ121" s="226"/>
      <c r="BK121" s="226"/>
      <c r="BL121" s="226"/>
      <c r="BM121" s="226"/>
      <c r="BN121" s="226"/>
      <c r="BO121" s="226"/>
      <c r="BP121" s="226"/>
      <c r="BQ121" s="226"/>
      <c r="BR121" s="226"/>
      <c r="BS121" s="226"/>
    </row>
    <row r="122" spans="2:71" ht="11.25" customHeight="1">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c r="AG122" s="226"/>
      <c r="AH122" s="226"/>
      <c r="AI122" s="226"/>
      <c r="AJ122" s="226"/>
      <c r="AK122" s="226"/>
      <c r="AL122" s="226"/>
      <c r="AM122" s="226"/>
      <c r="AN122" s="226"/>
      <c r="AO122" s="226"/>
      <c r="AP122" s="226"/>
      <c r="AQ122" s="226"/>
      <c r="AR122" s="226"/>
      <c r="AS122" s="226"/>
      <c r="AT122" s="226"/>
      <c r="AU122" s="226"/>
      <c r="AV122" s="226"/>
      <c r="AW122" s="226"/>
      <c r="AX122" s="226"/>
      <c r="AY122" s="226"/>
      <c r="AZ122" s="226"/>
      <c r="BA122" s="226"/>
      <c r="BB122" s="226"/>
      <c r="BC122" s="226"/>
      <c r="BD122" s="226"/>
      <c r="BE122" s="226"/>
      <c r="BF122" s="226"/>
      <c r="BG122" s="226"/>
      <c r="BH122" s="226"/>
      <c r="BI122" s="226"/>
      <c r="BJ122" s="226"/>
      <c r="BK122" s="226"/>
      <c r="BL122" s="226"/>
      <c r="BM122" s="226"/>
      <c r="BN122" s="226"/>
      <c r="BO122" s="226"/>
      <c r="BP122" s="226"/>
      <c r="BQ122" s="226"/>
      <c r="BR122" s="226"/>
      <c r="BS122" s="226"/>
    </row>
    <row r="123" spans="2:71" ht="11.25" customHeight="1">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c r="AG123" s="226"/>
      <c r="AH123" s="226"/>
      <c r="AI123" s="226"/>
      <c r="AJ123" s="226"/>
      <c r="AK123" s="226"/>
      <c r="AL123" s="226"/>
      <c r="AM123" s="226"/>
      <c r="AN123" s="226"/>
      <c r="AO123" s="226"/>
      <c r="AP123" s="226"/>
      <c r="AQ123" s="226"/>
      <c r="AR123" s="226"/>
      <c r="AS123" s="226"/>
      <c r="AT123" s="226"/>
      <c r="AU123" s="226"/>
      <c r="AV123" s="226"/>
      <c r="AW123" s="226"/>
      <c r="AX123" s="226"/>
      <c r="AY123" s="226"/>
      <c r="AZ123" s="226"/>
      <c r="BA123" s="226"/>
      <c r="BB123" s="226"/>
      <c r="BC123" s="226"/>
      <c r="BD123" s="226"/>
      <c r="BE123" s="226"/>
      <c r="BF123" s="226"/>
      <c r="BG123" s="226"/>
      <c r="BH123" s="226"/>
      <c r="BI123" s="226"/>
      <c r="BJ123" s="226"/>
      <c r="BK123" s="226"/>
      <c r="BL123" s="226"/>
      <c r="BM123" s="226"/>
      <c r="BN123" s="226"/>
      <c r="BO123" s="226"/>
      <c r="BP123" s="226"/>
      <c r="BQ123" s="226"/>
      <c r="BR123" s="226"/>
      <c r="BS123" s="226"/>
    </row>
    <row r="124" spans="2:71" ht="11.25" customHeight="1">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c r="AG124" s="226"/>
      <c r="AH124" s="226"/>
      <c r="AI124" s="226"/>
      <c r="AJ124" s="226"/>
      <c r="AK124" s="226"/>
      <c r="AL124" s="226"/>
      <c r="AM124" s="226"/>
      <c r="AN124" s="226"/>
      <c r="AO124" s="226"/>
      <c r="AP124" s="226"/>
      <c r="AQ124" s="226"/>
      <c r="AR124" s="226"/>
      <c r="AS124" s="226"/>
      <c r="AT124" s="226"/>
      <c r="AU124" s="226"/>
      <c r="AV124" s="226"/>
      <c r="AW124" s="226"/>
      <c r="AX124" s="226"/>
      <c r="AY124" s="226"/>
      <c r="AZ124" s="226"/>
      <c r="BA124" s="226"/>
      <c r="BB124" s="226"/>
      <c r="BC124" s="226"/>
      <c r="BD124" s="226"/>
      <c r="BE124" s="226"/>
      <c r="BF124" s="226"/>
      <c r="BG124" s="226"/>
      <c r="BH124" s="226"/>
      <c r="BI124" s="226"/>
      <c r="BJ124" s="226"/>
      <c r="BK124" s="226"/>
      <c r="BL124" s="226"/>
      <c r="BM124" s="226"/>
      <c r="BN124" s="226"/>
      <c r="BO124" s="226"/>
      <c r="BP124" s="226"/>
      <c r="BQ124" s="226"/>
      <c r="BR124" s="226"/>
      <c r="BS124" s="226"/>
    </row>
    <row r="125" spans="2:71" ht="11.25" customHeight="1">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c r="BK125" s="226"/>
      <c r="BL125" s="226"/>
      <c r="BM125" s="226"/>
      <c r="BN125" s="226"/>
      <c r="BO125" s="226"/>
      <c r="BP125" s="226"/>
      <c r="BQ125" s="226"/>
      <c r="BR125" s="226"/>
      <c r="BS125" s="226"/>
    </row>
    <row r="126" spans="2:71" ht="11.25" customHeight="1">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226"/>
      <c r="BL126" s="226"/>
      <c r="BM126" s="226"/>
      <c r="BN126" s="226"/>
      <c r="BO126" s="226"/>
      <c r="BP126" s="226"/>
      <c r="BQ126" s="226"/>
      <c r="BR126" s="226"/>
      <c r="BS126" s="226"/>
    </row>
    <row r="127" spans="2:71" ht="11.25" customHeight="1">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226"/>
      <c r="BL127" s="226"/>
      <c r="BM127" s="226"/>
      <c r="BN127" s="226"/>
      <c r="BO127" s="226"/>
      <c r="BP127" s="226"/>
      <c r="BQ127" s="226"/>
      <c r="BR127" s="226"/>
      <c r="BS127" s="226"/>
    </row>
    <row r="128" spans="2:71" ht="11.25" customHeight="1">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c r="BK128" s="226"/>
      <c r="BL128" s="226"/>
      <c r="BM128" s="226"/>
      <c r="BN128" s="226"/>
      <c r="BO128" s="226"/>
      <c r="BP128" s="226"/>
      <c r="BQ128" s="226"/>
      <c r="BR128" s="226"/>
      <c r="BS128" s="226"/>
    </row>
    <row r="129" spans="2:71" ht="11.25" customHeight="1">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6"/>
      <c r="BD129" s="226"/>
      <c r="BE129" s="226"/>
      <c r="BF129" s="226"/>
      <c r="BG129" s="226"/>
      <c r="BH129" s="226"/>
      <c r="BI129" s="226"/>
      <c r="BJ129" s="226"/>
      <c r="BK129" s="226"/>
      <c r="BL129" s="226"/>
      <c r="BM129" s="226"/>
      <c r="BN129" s="226"/>
      <c r="BO129" s="226"/>
      <c r="BP129" s="226"/>
      <c r="BQ129" s="226"/>
      <c r="BR129" s="226"/>
      <c r="BS129" s="226"/>
    </row>
    <row r="130" spans="2:71" ht="11.25" customHeight="1">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c r="AG130" s="226"/>
      <c r="AH130" s="226"/>
      <c r="AI130" s="226"/>
      <c r="AJ130" s="226"/>
      <c r="AK130" s="226"/>
      <c r="AL130" s="226"/>
      <c r="AM130" s="226"/>
      <c r="AN130" s="226"/>
      <c r="AO130" s="226"/>
      <c r="AP130" s="226"/>
      <c r="AQ130" s="226"/>
      <c r="AR130" s="226"/>
      <c r="AS130" s="226"/>
      <c r="AT130" s="226"/>
      <c r="AU130" s="226"/>
      <c r="AV130" s="226"/>
      <c r="AW130" s="226"/>
      <c r="AX130" s="226"/>
      <c r="AY130" s="226"/>
      <c r="AZ130" s="226"/>
      <c r="BA130" s="226"/>
      <c r="BB130" s="226"/>
      <c r="BC130" s="226"/>
      <c r="BD130" s="226"/>
      <c r="BE130" s="226"/>
      <c r="BF130" s="226"/>
      <c r="BG130" s="226"/>
      <c r="BH130" s="226"/>
      <c r="BI130" s="226"/>
      <c r="BJ130" s="226"/>
      <c r="BK130" s="226"/>
      <c r="BL130" s="226"/>
      <c r="BM130" s="226"/>
      <c r="BN130" s="226"/>
      <c r="BO130" s="226"/>
      <c r="BP130" s="226"/>
      <c r="BQ130" s="226"/>
      <c r="BR130" s="226"/>
      <c r="BS130" s="226"/>
    </row>
    <row r="131" spans="2:71" ht="11.25" customHeight="1">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226"/>
      <c r="AO131" s="226"/>
      <c r="AP131" s="226"/>
      <c r="AQ131" s="226"/>
      <c r="AR131" s="226"/>
      <c r="AS131" s="226"/>
      <c r="AT131" s="226"/>
      <c r="AU131" s="226"/>
      <c r="AV131" s="226"/>
      <c r="AW131" s="226"/>
      <c r="AX131" s="226"/>
      <c r="AY131" s="226"/>
      <c r="AZ131" s="226"/>
      <c r="BA131" s="226"/>
      <c r="BB131" s="226"/>
      <c r="BC131" s="226"/>
      <c r="BD131" s="226"/>
      <c r="BE131" s="226"/>
      <c r="BF131" s="226"/>
      <c r="BG131" s="226"/>
      <c r="BH131" s="226"/>
      <c r="BI131" s="226"/>
      <c r="BJ131" s="226"/>
      <c r="BK131" s="226"/>
      <c r="BL131" s="226"/>
      <c r="BM131" s="226"/>
      <c r="BN131" s="226"/>
      <c r="BO131" s="226"/>
      <c r="BP131" s="226"/>
      <c r="BQ131" s="226"/>
      <c r="BR131" s="226"/>
      <c r="BS131" s="226"/>
    </row>
    <row r="132" spans="2:71" ht="11.25" customHeight="1">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226"/>
      <c r="AO132" s="226"/>
      <c r="AP132" s="226"/>
      <c r="AQ132" s="226"/>
      <c r="AR132" s="226"/>
      <c r="AS132" s="226"/>
      <c r="AT132" s="226"/>
      <c r="AU132" s="226"/>
      <c r="AV132" s="226"/>
      <c r="AW132" s="226"/>
      <c r="AX132" s="226"/>
      <c r="AY132" s="226"/>
      <c r="AZ132" s="226"/>
      <c r="BA132" s="226"/>
      <c r="BB132" s="226"/>
      <c r="BC132" s="226"/>
      <c r="BD132" s="226"/>
      <c r="BE132" s="226"/>
      <c r="BF132" s="226"/>
      <c r="BG132" s="226"/>
      <c r="BH132" s="226"/>
      <c r="BI132" s="226"/>
      <c r="BJ132" s="226"/>
      <c r="BK132" s="226"/>
      <c r="BL132" s="226"/>
      <c r="BM132" s="226"/>
      <c r="BN132" s="226"/>
      <c r="BO132" s="226"/>
      <c r="BP132" s="226"/>
      <c r="BQ132" s="226"/>
      <c r="BR132" s="226"/>
      <c r="BS132" s="226"/>
    </row>
    <row r="133" spans="2:71" ht="11.25" customHeight="1">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c r="BE133" s="226"/>
      <c r="BF133" s="226"/>
      <c r="BG133" s="226"/>
      <c r="BH133" s="226"/>
      <c r="BI133" s="226"/>
      <c r="BJ133" s="226"/>
      <c r="BK133" s="226"/>
      <c r="BL133" s="226"/>
      <c r="BM133" s="226"/>
      <c r="BN133" s="226"/>
      <c r="BO133" s="226"/>
      <c r="BP133" s="226"/>
      <c r="BQ133" s="226"/>
      <c r="BR133" s="226"/>
      <c r="BS133" s="226"/>
    </row>
    <row r="134" spans="2:71" ht="11.25" customHeight="1">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c r="BA134" s="226"/>
      <c r="BB134" s="226"/>
      <c r="BC134" s="226"/>
      <c r="BD134" s="226"/>
      <c r="BE134" s="226"/>
      <c r="BF134" s="226"/>
      <c r="BG134" s="226"/>
      <c r="BH134" s="226"/>
      <c r="BI134" s="226"/>
      <c r="BJ134" s="226"/>
      <c r="BK134" s="226"/>
      <c r="BL134" s="226"/>
      <c r="BM134" s="226"/>
      <c r="BN134" s="226"/>
      <c r="BO134" s="226"/>
      <c r="BP134" s="226"/>
      <c r="BQ134" s="226"/>
      <c r="BR134" s="226"/>
      <c r="BS134" s="226"/>
    </row>
    <row r="135" spans="2:71" ht="11.25" customHeight="1">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6"/>
      <c r="AE135" s="226"/>
      <c r="AF135" s="226"/>
      <c r="AG135" s="226"/>
      <c r="AH135" s="226"/>
      <c r="AI135" s="226"/>
      <c r="AJ135" s="226"/>
      <c r="AK135" s="226"/>
      <c r="AL135" s="226"/>
      <c r="AM135" s="226"/>
      <c r="AN135" s="226"/>
      <c r="AO135" s="226"/>
      <c r="AP135" s="226"/>
      <c r="AQ135" s="226"/>
      <c r="AR135" s="226"/>
      <c r="AS135" s="226"/>
      <c r="AT135" s="226"/>
      <c r="AU135" s="226"/>
      <c r="AV135" s="226"/>
      <c r="AW135" s="226"/>
      <c r="AX135" s="226"/>
      <c r="AY135" s="226"/>
      <c r="AZ135" s="226"/>
      <c r="BA135" s="226"/>
      <c r="BB135" s="226"/>
      <c r="BC135" s="226"/>
      <c r="BD135" s="226"/>
      <c r="BE135" s="226"/>
      <c r="BF135" s="226"/>
      <c r="BG135" s="226"/>
      <c r="BH135" s="226"/>
      <c r="BI135" s="226"/>
      <c r="BJ135" s="226"/>
      <c r="BK135" s="226"/>
      <c r="BL135" s="226"/>
      <c r="BM135" s="226"/>
      <c r="BN135" s="226"/>
      <c r="BO135" s="226"/>
      <c r="BP135" s="226"/>
      <c r="BQ135" s="226"/>
      <c r="BR135" s="226"/>
      <c r="BS135" s="226"/>
    </row>
    <row r="136" spans="2:71" ht="11.25" customHeight="1">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c r="BI136" s="226"/>
      <c r="BJ136" s="226"/>
      <c r="BK136" s="226"/>
      <c r="BL136" s="226"/>
      <c r="BM136" s="226"/>
      <c r="BN136" s="226"/>
      <c r="BO136" s="226"/>
      <c r="BP136" s="226"/>
      <c r="BQ136" s="226"/>
      <c r="BR136" s="226"/>
      <c r="BS136" s="226"/>
    </row>
    <row r="137" spans="2:71" ht="11.25" customHeight="1">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26"/>
      <c r="BK137" s="226"/>
      <c r="BL137" s="226"/>
      <c r="BM137" s="226"/>
      <c r="BN137" s="226"/>
      <c r="BO137" s="226"/>
      <c r="BP137" s="226"/>
      <c r="BQ137" s="226"/>
      <c r="BR137" s="226"/>
      <c r="BS137" s="226"/>
    </row>
    <row r="138" spans="2:71" ht="11.25" customHeight="1">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c r="BM138" s="226"/>
      <c r="BN138" s="226"/>
      <c r="BO138" s="226"/>
      <c r="BP138" s="226"/>
      <c r="BQ138" s="226"/>
      <c r="BR138" s="226"/>
      <c r="BS138" s="226"/>
    </row>
    <row r="139" spans="2:71" ht="11.25" customHeight="1">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c r="BF139" s="226"/>
      <c r="BG139" s="226"/>
      <c r="BH139" s="226"/>
      <c r="BI139" s="226"/>
      <c r="BJ139" s="226"/>
      <c r="BK139" s="226"/>
      <c r="BL139" s="226"/>
      <c r="BM139" s="226"/>
      <c r="BN139" s="226"/>
      <c r="BO139" s="226"/>
      <c r="BP139" s="226"/>
      <c r="BQ139" s="226"/>
      <c r="BR139" s="226"/>
      <c r="BS139" s="226"/>
    </row>
    <row r="140" spans="2:71" ht="11.25" customHeight="1">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26"/>
      <c r="BL140" s="226"/>
      <c r="BM140" s="226"/>
      <c r="BN140" s="226"/>
      <c r="BO140" s="226"/>
      <c r="BP140" s="226"/>
      <c r="BQ140" s="226"/>
      <c r="BR140" s="226"/>
      <c r="BS140" s="226"/>
    </row>
    <row r="141" spans="2:71" ht="11.25" customHeight="1">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c r="BS141" s="226"/>
    </row>
    <row r="142" spans="2:71" ht="11.25" customHeight="1">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row>
    <row r="143" spans="2:71" ht="11.25" customHeight="1">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c r="AA143" s="226"/>
      <c r="AB143" s="226"/>
      <c r="AC143" s="226"/>
      <c r="AD143" s="226"/>
      <c r="AE143" s="226"/>
      <c r="AF143" s="226"/>
      <c r="AG143" s="226"/>
      <c r="AH143" s="226"/>
      <c r="AI143" s="226"/>
      <c r="AJ143" s="226"/>
      <c r="AK143" s="226"/>
      <c r="AL143" s="226"/>
      <c r="AM143" s="226"/>
      <c r="AN143" s="226"/>
      <c r="AO143" s="226"/>
      <c r="AP143" s="226"/>
      <c r="AQ143" s="226"/>
      <c r="AR143" s="226"/>
      <c r="AS143" s="226"/>
      <c r="AT143" s="226"/>
      <c r="AU143" s="226"/>
      <c r="AV143" s="226"/>
      <c r="AW143" s="226"/>
      <c r="AX143" s="226"/>
      <c r="AY143" s="226"/>
      <c r="AZ143" s="226"/>
      <c r="BA143" s="226"/>
      <c r="BB143" s="226"/>
      <c r="BC143" s="226"/>
      <c r="BD143" s="226"/>
      <c r="BE143" s="226"/>
      <c r="BF143" s="226"/>
      <c r="BG143" s="226"/>
      <c r="BH143" s="226"/>
      <c r="BI143" s="226"/>
      <c r="BJ143" s="226"/>
      <c r="BK143" s="226"/>
      <c r="BL143" s="226"/>
      <c r="BM143" s="226"/>
      <c r="BN143" s="226"/>
      <c r="BO143" s="226"/>
      <c r="BP143" s="226"/>
      <c r="BQ143" s="226"/>
      <c r="BR143" s="226"/>
      <c r="BS143" s="226"/>
    </row>
    <row r="144" spans="2:71" ht="11.25" customHeight="1">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c r="AA144" s="226"/>
      <c r="AB144" s="226"/>
      <c r="AC144" s="226"/>
      <c r="AD144" s="226"/>
      <c r="AE144" s="226"/>
      <c r="AF144" s="226"/>
      <c r="AG144" s="226"/>
      <c r="AH144" s="226"/>
      <c r="AI144" s="226"/>
      <c r="AJ144" s="226"/>
      <c r="AK144" s="226"/>
      <c r="AL144" s="226"/>
      <c r="AM144" s="226"/>
      <c r="AN144" s="226"/>
      <c r="AO144" s="226"/>
      <c r="AP144" s="226"/>
      <c r="AQ144" s="226"/>
      <c r="AR144" s="226"/>
      <c r="AS144" s="226"/>
      <c r="AT144" s="226"/>
      <c r="AU144" s="226"/>
      <c r="AV144" s="226"/>
      <c r="AW144" s="226"/>
      <c r="AX144" s="226"/>
      <c r="AY144" s="226"/>
      <c r="AZ144" s="226"/>
      <c r="BA144" s="226"/>
      <c r="BB144" s="226"/>
      <c r="BC144" s="226"/>
      <c r="BD144" s="226"/>
      <c r="BE144" s="226"/>
      <c r="BF144" s="226"/>
      <c r="BG144" s="226"/>
      <c r="BH144" s="226"/>
      <c r="BI144" s="226"/>
      <c r="BJ144" s="226"/>
      <c r="BK144" s="226"/>
      <c r="BL144" s="226"/>
      <c r="BM144" s="226"/>
      <c r="BN144" s="226"/>
      <c r="BO144" s="226"/>
      <c r="BP144" s="226"/>
      <c r="BQ144" s="226"/>
      <c r="BR144" s="226"/>
      <c r="BS144" s="226"/>
    </row>
    <row r="145" spans="2:71" ht="11.25" customHeight="1">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6"/>
      <c r="AB145" s="226"/>
      <c r="AC145" s="226"/>
      <c r="AD145" s="226"/>
      <c r="AE145" s="226"/>
      <c r="AF145" s="226"/>
      <c r="AG145" s="226"/>
      <c r="AH145" s="226"/>
      <c r="AI145" s="226"/>
      <c r="AJ145" s="226"/>
      <c r="AK145" s="226"/>
      <c r="AL145" s="226"/>
      <c r="AM145" s="226"/>
      <c r="AN145" s="226"/>
      <c r="AO145" s="226"/>
      <c r="AP145" s="226"/>
      <c r="AQ145" s="226"/>
      <c r="AR145" s="226"/>
      <c r="AS145" s="226"/>
      <c r="AT145" s="226"/>
      <c r="AU145" s="226"/>
      <c r="AV145" s="226"/>
      <c r="AW145" s="226"/>
      <c r="AX145" s="226"/>
      <c r="AY145" s="226"/>
      <c r="AZ145" s="226"/>
      <c r="BA145" s="226"/>
      <c r="BB145" s="226"/>
      <c r="BC145" s="226"/>
      <c r="BD145" s="226"/>
      <c r="BE145" s="226"/>
      <c r="BF145" s="226"/>
      <c r="BG145" s="226"/>
      <c r="BH145" s="226"/>
      <c r="BI145" s="226"/>
      <c r="BJ145" s="226"/>
      <c r="BK145" s="226"/>
      <c r="BL145" s="226"/>
      <c r="BM145" s="226"/>
      <c r="BN145" s="226"/>
      <c r="BO145" s="226"/>
      <c r="BP145" s="226"/>
      <c r="BQ145" s="226"/>
      <c r="BR145" s="226"/>
      <c r="BS145" s="226"/>
    </row>
    <row r="146" spans="2:71" ht="11.25" customHeight="1">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6"/>
      <c r="AH146" s="226"/>
      <c r="AI146" s="226"/>
      <c r="AJ146" s="226"/>
      <c r="AK146" s="226"/>
      <c r="AL146" s="226"/>
      <c r="AM146" s="226"/>
      <c r="AN146" s="226"/>
      <c r="AO146" s="226"/>
      <c r="AP146" s="226"/>
      <c r="AQ146" s="226"/>
      <c r="AR146" s="226"/>
      <c r="AS146" s="226"/>
      <c r="AT146" s="226"/>
      <c r="AU146" s="226"/>
      <c r="AV146" s="226"/>
      <c r="AW146" s="226"/>
      <c r="AX146" s="226"/>
      <c r="AY146" s="226"/>
      <c r="AZ146" s="226"/>
      <c r="BA146" s="226"/>
      <c r="BB146" s="226"/>
      <c r="BC146" s="226"/>
      <c r="BD146" s="226"/>
      <c r="BE146" s="226"/>
      <c r="BF146" s="226"/>
      <c r="BG146" s="226"/>
      <c r="BH146" s="226"/>
      <c r="BI146" s="226"/>
      <c r="BJ146" s="226"/>
      <c r="BK146" s="226"/>
      <c r="BL146" s="226"/>
      <c r="BM146" s="226"/>
      <c r="BN146" s="226"/>
      <c r="BO146" s="226"/>
      <c r="BP146" s="226"/>
      <c r="BQ146" s="226"/>
      <c r="BR146" s="226"/>
      <c r="BS146" s="226"/>
    </row>
    <row r="147" spans="2:71" ht="11.25" customHeight="1">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c r="BA147" s="226"/>
      <c r="BB147" s="226"/>
      <c r="BC147" s="226"/>
      <c r="BD147" s="226"/>
      <c r="BE147" s="226"/>
      <c r="BF147" s="226"/>
      <c r="BG147" s="226"/>
      <c r="BH147" s="226"/>
      <c r="BI147" s="226"/>
      <c r="BJ147" s="226"/>
      <c r="BK147" s="226"/>
      <c r="BL147" s="226"/>
      <c r="BM147" s="226"/>
      <c r="BN147" s="226"/>
      <c r="BO147" s="226"/>
      <c r="BP147" s="226"/>
      <c r="BQ147" s="226"/>
      <c r="BR147" s="226"/>
      <c r="BS147" s="226"/>
    </row>
    <row r="148" spans="2:71" ht="11.25" customHeight="1">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c r="AA148" s="226"/>
      <c r="AB148" s="226"/>
      <c r="AC148" s="226"/>
      <c r="AD148" s="226"/>
      <c r="AE148" s="226"/>
      <c r="AF148" s="226"/>
      <c r="AG148" s="226"/>
      <c r="AH148" s="226"/>
      <c r="AI148" s="226"/>
      <c r="AJ148" s="226"/>
      <c r="AK148" s="226"/>
      <c r="AL148" s="226"/>
      <c r="AM148" s="226"/>
      <c r="AN148" s="226"/>
      <c r="AO148" s="226"/>
      <c r="AP148" s="226"/>
      <c r="AQ148" s="226"/>
      <c r="AR148" s="226"/>
      <c r="AS148" s="226"/>
      <c r="AT148" s="226"/>
      <c r="AU148" s="226"/>
      <c r="AV148" s="226"/>
      <c r="AW148" s="226"/>
      <c r="AX148" s="226"/>
      <c r="AY148" s="226"/>
      <c r="AZ148" s="226"/>
      <c r="BA148" s="226"/>
      <c r="BB148" s="226"/>
      <c r="BC148" s="226"/>
      <c r="BD148" s="226"/>
      <c r="BE148" s="226"/>
      <c r="BF148" s="226"/>
      <c r="BG148" s="226"/>
      <c r="BH148" s="226"/>
      <c r="BI148" s="226"/>
      <c r="BJ148" s="226"/>
      <c r="BK148" s="226"/>
      <c r="BL148" s="226"/>
      <c r="BM148" s="226"/>
      <c r="BN148" s="226"/>
      <c r="BO148" s="226"/>
      <c r="BP148" s="226"/>
      <c r="BQ148" s="226"/>
      <c r="BR148" s="226"/>
      <c r="BS148" s="226"/>
    </row>
    <row r="149" spans="2:71" ht="11.25" customHeight="1">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c r="AA149" s="226"/>
      <c r="AB149" s="226"/>
      <c r="AC149" s="226"/>
      <c r="AD149" s="226"/>
      <c r="AE149" s="226"/>
      <c r="AF149" s="226"/>
      <c r="AG149" s="226"/>
      <c r="AH149" s="226"/>
      <c r="AI149" s="226"/>
      <c r="AJ149" s="226"/>
      <c r="AK149" s="226"/>
      <c r="AL149" s="226"/>
      <c r="AM149" s="226"/>
      <c r="AN149" s="226"/>
      <c r="AO149" s="226"/>
      <c r="AP149" s="226"/>
      <c r="AQ149" s="226"/>
      <c r="AR149" s="226"/>
      <c r="AS149" s="226"/>
      <c r="AT149" s="226"/>
      <c r="AU149" s="226"/>
      <c r="AV149" s="226"/>
      <c r="AW149" s="226"/>
      <c r="AX149" s="226"/>
      <c r="AY149" s="226"/>
      <c r="AZ149" s="226"/>
      <c r="BA149" s="226"/>
      <c r="BB149" s="226"/>
      <c r="BC149" s="226"/>
      <c r="BD149" s="226"/>
      <c r="BE149" s="226"/>
      <c r="BF149" s="226"/>
      <c r="BG149" s="226"/>
      <c r="BH149" s="226"/>
      <c r="BI149" s="226"/>
      <c r="BJ149" s="226"/>
      <c r="BK149" s="226"/>
      <c r="BL149" s="226"/>
      <c r="BM149" s="226"/>
      <c r="BN149" s="226"/>
      <c r="BO149" s="226"/>
      <c r="BP149" s="226"/>
      <c r="BQ149" s="226"/>
      <c r="BR149" s="226"/>
      <c r="BS149" s="226"/>
    </row>
    <row r="150" spans="2:71" ht="11.25" customHeight="1">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226"/>
      <c r="AG150" s="226"/>
      <c r="AH150" s="226"/>
      <c r="AI150" s="226"/>
      <c r="AJ150" s="226"/>
      <c r="AK150" s="226"/>
      <c r="AL150" s="226"/>
      <c r="AM150" s="226"/>
      <c r="AN150" s="226"/>
      <c r="AO150" s="226"/>
      <c r="AP150" s="226"/>
      <c r="AQ150" s="226"/>
      <c r="AR150" s="226"/>
      <c r="AS150" s="226"/>
      <c r="AT150" s="226"/>
      <c r="AU150" s="226"/>
      <c r="AV150" s="226"/>
      <c r="AW150" s="226"/>
      <c r="AX150" s="226"/>
      <c r="AY150" s="226"/>
      <c r="AZ150" s="226"/>
      <c r="BA150" s="226"/>
      <c r="BB150" s="226"/>
      <c r="BC150" s="226"/>
      <c r="BD150" s="226"/>
      <c r="BE150" s="226"/>
      <c r="BF150" s="226"/>
      <c r="BG150" s="226"/>
      <c r="BH150" s="226"/>
      <c r="BI150" s="226"/>
      <c r="BJ150" s="226"/>
      <c r="BK150" s="226"/>
      <c r="BL150" s="226"/>
      <c r="BM150" s="226"/>
      <c r="BN150" s="226"/>
      <c r="BO150" s="226"/>
      <c r="BP150" s="226"/>
      <c r="BQ150" s="226"/>
      <c r="BR150" s="226"/>
      <c r="BS150" s="226"/>
    </row>
    <row r="151" spans="2:71" ht="11.25" customHeight="1">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c r="AG151" s="226"/>
      <c r="AH151" s="226"/>
      <c r="AI151" s="226"/>
      <c r="AJ151" s="226"/>
      <c r="AK151" s="226"/>
      <c r="AL151" s="226"/>
      <c r="AM151" s="226"/>
      <c r="AN151" s="226"/>
      <c r="AO151" s="226"/>
      <c r="AP151" s="226"/>
      <c r="AQ151" s="226"/>
      <c r="AR151" s="226"/>
      <c r="AS151" s="226"/>
      <c r="AT151" s="226"/>
      <c r="AU151" s="226"/>
      <c r="AV151" s="226"/>
      <c r="AW151" s="226"/>
      <c r="AX151" s="226"/>
      <c r="AY151" s="226"/>
      <c r="AZ151" s="226"/>
      <c r="BA151" s="226"/>
      <c r="BB151" s="226"/>
      <c r="BC151" s="226"/>
      <c r="BD151" s="226"/>
      <c r="BE151" s="226"/>
      <c r="BF151" s="226"/>
      <c r="BG151" s="226"/>
      <c r="BH151" s="226"/>
      <c r="BI151" s="226"/>
      <c r="BJ151" s="226"/>
      <c r="BK151" s="226"/>
      <c r="BL151" s="226"/>
      <c r="BM151" s="226"/>
      <c r="BN151" s="226"/>
      <c r="BO151" s="226"/>
      <c r="BP151" s="226"/>
      <c r="BQ151" s="226"/>
      <c r="BR151" s="226"/>
      <c r="BS151" s="226"/>
    </row>
    <row r="152" spans="2:71" ht="11.25" customHeight="1">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c r="AG152" s="226"/>
      <c r="AH152" s="226"/>
      <c r="AI152" s="226"/>
      <c r="AJ152" s="226"/>
      <c r="AK152" s="226"/>
      <c r="AL152" s="226"/>
      <c r="AM152" s="226"/>
      <c r="AN152" s="226"/>
      <c r="AO152" s="226"/>
      <c r="AP152" s="226"/>
      <c r="AQ152" s="226"/>
      <c r="AR152" s="226"/>
      <c r="AS152" s="226"/>
      <c r="AT152" s="226"/>
      <c r="AU152" s="226"/>
      <c r="AV152" s="226"/>
      <c r="AW152" s="226"/>
      <c r="AX152" s="226"/>
      <c r="AY152" s="226"/>
      <c r="AZ152" s="226"/>
      <c r="BA152" s="226"/>
      <c r="BB152" s="226"/>
      <c r="BC152" s="226"/>
      <c r="BD152" s="226"/>
      <c r="BE152" s="226"/>
      <c r="BF152" s="226"/>
      <c r="BG152" s="226"/>
      <c r="BH152" s="226"/>
      <c r="BI152" s="226"/>
      <c r="BJ152" s="226"/>
      <c r="BK152" s="226"/>
      <c r="BL152" s="226"/>
      <c r="BM152" s="226"/>
      <c r="BN152" s="226"/>
      <c r="BO152" s="226"/>
      <c r="BP152" s="226"/>
      <c r="BQ152" s="226"/>
      <c r="BR152" s="226"/>
      <c r="BS152" s="226"/>
    </row>
    <row r="153" spans="2:71" ht="11.25" customHeight="1">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6"/>
      <c r="AX153" s="226"/>
      <c r="AY153" s="226"/>
      <c r="AZ153" s="226"/>
      <c r="BA153" s="226"/>
      <c r="BB153" s="226"/>
      <c r="BC153" s="226"/>
      <c r="BD153" s="226"/>
      <c r="BE153" s="226"/>
      <c r="BF153" s="226"/>
      <c r="BG153" s="226"/>
      <c r="BH153" s="226"/>
      <c r="BI153" s="226"/>
      <c r="BJ153" s="226"/>
      <c r="BK153" s="226"/>
      <c r="BL153" s="226"/>
      <c r="BM153" s="226"/>
      <c r="BN153" s="226"/>
      <c r="BO153" s="226"/>
      <c r="BP153" s="226"/>
      <c r="BQ153" s="226"/>
      <c r="BR153" s="226"/>
      <c r="BS153" s="226"/>
    </row>
    <row r="154" spans="2:71" ht="11.25" customHeight="1">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c r="AG154" s="226"/>
      <c r="AH154" s="226"/>
      <c r="AI154" s="226"/>
      <c r="AJ154" s="226"/>
      <c r="AK154" s="226"/>
      <c r="AL154" s="226"/>
      <c r="AM154" s="226"/>
      <c r="AN154" s="226"/>
      <c r="AO154" s="226"/>
      <c r="AP154" s="226"/>
      <c r="AQ154" s="226"/>
      <c r="AR154" s="226"/>
      <c r="AS154" s="226"/>
      <c r="AT154" s="226"/>
      <c r="AU154" s="226"/>
      <c r="AV154" s="226"/>
      <c r="AW154" s="226"/>
      <c r="AX154" s="226"/>
      <c r="AY154" s="226"/>
      <c r="AZ154" s="226"/>
      <c r="BA154" s="226"/>
      <c r="BB154" s="226"/>
      <c r="BC154" s="226"/>
      <c r="BD154" s="226"/>
      <c r="BE154" s="226"/>
      <c r="BF154" s="226"/>
      <c r="BG154" s="226"/>
      <c r="BH154" s="226"/>
      <c r="BI154" s="226"/>
      <c r="BJ154" s="226"/>
      <c r="BK154" s="226"/>
      <c r="BL154" s="226"/>
      <c r="BM154" s="226"/>
      <c r="BN154" s="226"/>
      <c r="BO154" s="226"/>
      <c r="BP154" s="226"/>
      <c r="BQ154" s="226"/>
      <c r="BR154" s="226"/>
      <c r="BS154" s="226"/>
    </row>
    <row r="155" spans="2:71" ht="11.25" customHeight="1">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row>
    <row r="156" spans="2:71" ht="11.25" customHeight="1">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6"/>
      <c r="AN156" s="226"/>
      <c r="AO156" s="226"/>
      <c r="AP156" s="226"/>
      <c r="AQ156" s="226"/>
      <c r="AR156" s="226"/>
      <c r="AS156" s="226"/>
      <c r="AT156" s="226"/>
      <c r="AU156" s="226"/>
      <c r="AV156" s="226"/>
      <c r="AW156" s="226"/>
      <c r="AX156" s="226"/>
      <c r="AY156" s="226"/>
      <c r="AZ156" s="226"/>
      <c r="BA156" s="226"/>
      <c r="BB156" s="226"/>
      <c r="BC156" s="226"/>
      <c r="BD156" s="226"/>
      <c r="BE156" s="226"/>
      <c r="BF156" s="226"/>
      <c r="BG156" s="226"/>
      <c r="BH156" s="226"/>
      <c r="BI156" s="226"/>
      <c r="BJ156" s="226"/>
      <c r="BK156" s="226"/>
      <c r="BL156" s="226"/>
      <c r="BM156" s="226"/>
      <c r="BN156" s="226"/>
      <c r="BO156" s="226"/>
      <c r="BP156" s="226"/>
      <c r="BQ156" s="226"/>
      <c r="BR156" s="226"/>
      <c r="BS156" s="226"/>
    </row>
    <row r="157" spans="2:71" ht="11.25" customHeight="1">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c r="AL157" s="226"/>
      <c r="AM157" s="226"/>
      <c r="AN157" s="226"/>
      <c r="AO157" s="226"/>
      <c r="AP157" s="226"/>
      <c r="AQ157" s="226"/>
      <c r="AR157" s="226"/>
      <c r="AS157" s="226"/>
      <c r="AT157" s="226"/>
      <c r="AU157" s="226"/>
      <c r="AV157" s="226"/>
      <c r="AW157" s="226"/>
      <c r="AX157" s="226"/>
      <c r="AY157" s="226"/>
      <c r="AZ157" s="226"/>
      <c r="BA157" s="226"/>
      <c r="BB157" s="226"/>
      <c r="BC157" s="226"/>
      <c r="BD157" s="226"/>
      <c r="BE157" s="226"/>
      <c r="BF157" s="226"/>
      <c r="BG157" s="226"/>
      <c r="BH157" s="226"/>
      <c r="BI157" s="226"/>
      <c r="BJ157" s="226"/>
      <c r="BK157" s="226"/>
      <c r="BL157" s="226"/>
      <c r="BM157" s="226"/>
      <c r="BN157" s="226"/>
      <c r="BO157" s="226"/>
      <c r="BP157" s="226"/>
      <c r="BQ157" s="226"/>
      <c r="BR157" s="226"/>
      <c r="BS157" s="226"/>
    </row>
    <row r="158" spans="2:71" ht="11.25" customHeight="1">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c r="AZ158" s="226"/>
      <c r="BA158" s="226"/>
      <c r="BB158" s="226"/>
      <c r="BC158" s="226"/>
      <c r="BD158" s="226"/>
      <c r="BE158" s="226"/>
      <c r="BF158" s="226"/>
      <c r="BG158" s="226"/>
      <c r="BH158" s="226"/>
      <c r="BI158" s="226"/>
      <c r="BJ158" s="226"/>
      <c r="BK158" s="226"/>
      <c r="BL158" s="226"/>
      <c r="BM158" s="226"/>
      <c r="BN158" s="226"/>
      <c r="BO158" s="226"/>
      <c r="BP158" s="226"/>
      <c r="BQ158" s="226"/>
      <c r="BR158" s="226"/>
      <c r="BS158" s="226"/>
    </row>
    <row r="159" spans="2:71" ht="11.25" customHeight="1">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c r="AA159" s="226"/>
      <c r="AB159" s="226"/>
      <c r="AC159" s="226"/>
      <c r="AD159" s="226"/>
      <c r="AE159" s="226"/>
      <c r="AF159" s="226"/>
      <c r="AG159" s="226"/>
      <c r="AH159" s="226"/>
      <c r="AI159" s="226"/>
      <c r="AJ159" s="226"/>
      <c r="AK159" s="226"/>
      <c r="AL159" s="226"/>
      <c r="AM159" s="226"/>
      <c r="AN159" s="226"/>
      <c r="AO159" s="226"/>
      <c r="AP159" s="226"/>
      <c r="AQ159" s="226"/>
      <c r="AR159" s="226"/>
      <c r="AS159" s="226"/>
      <c r="AT159" s="226"/>
      <c r="AU159" s="226"/>
      <c r="AV159" s="226"/>
      <c r="AW159" s="226"/>
      <c r="AX159" s="226"/>
      <c r="AY159" s="226"/>
      <c r="AZ159" s="226"/>
      <c r="BA159" s="226"/>
      <c r="BB159" s="226"/>
      <c r="BC159" s="226"/>
      <c r="BD159" s="226"/>
      <c r="BE159" s="226"/>
      <c r="BF159" s="226"/>
      <c r="BG159" s="226"/>
      <c r="BH159" s="226"/>
      <c r="BI159" s="226"/>
      <c r="BJ159" s="226"/>
      <c r="BK159" s="226"/>
      <c r="BL159" s="226"/>
      <c r="BM159" s="226"/>
      <c r="BN159" s="226"/>
      <c r="BO159" s="226"/>
      <c r="BP159" s="226"/>
      <c r="BQ159" s="226"/>
      <c r="BR159" s="226"/>
      <c r="BS159" s="226"/>
    </row>
    <row r="160" spans="2:71" ht="11.25" customHeight="1">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226"/>
      <c r="BE160" s="226"/>
      <c r="BF160" s="226"/>
      <c r="BG160" s="226"/>
      <c r="BH160" s="226"/>
      <c r="BI160" s="226"/>
      <c r="BJ160" s="226"/>
      <c r="BK160" s="226"/>
      <c r="BL160" s="226"/>
      <c r="BM160" s="226"/>
      <c r="BN160" s="226"/>
      <c r="BO160" s="226"/>
      <c r="BP160" s="226"/>
      <c r="BQ160" s="226"/>
      <c r="BR160" s="226"/>
      <c r="BS160" s="226"/>
    </row>
    <row r="161" spans="2:71" ht="11.25" customHeight="1">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c r="AA161" s="226"/>
      <c r="AB161" s="226"/>
      <c r="AC161" s="226"/>
      <c r="AD161" s="226"/>
      <c r="AE161" s="226"/>
      <c r="AF161" s="226"/>
      <c r="AG161" s="226"/>
      <c r="AH161" s="226"/>
      <c r="AI161" s="226"/>
      <c r="AJ161" s="226"/>
      <c r="AK161" s="226"/>
      <c r="AL161" s="226"/>
      <c r="AM161" s="226"/>
      <c r="AN161" s="226"/>
      <c r="AO161" s="226"/>
      <c r="AP161" s="226"/>
      <c r="AQ161" s="226"/>
      <c r="AR161" s="226"/>
      <c r="AS161" s="226"/>
      <c r="AT161" s="226"/>
      <c r="AU161" s="226"/>
      <c r="AV161" s="226"/>
      <c r="AW161" s="226"/>
      <c r="AX161" s="226"/>
      <c r="AY161" s="226"/>
      <c r="AZ161" s="226"/>
      <c r="BA161" s="226"/>
      <c r="BB161" s="226"/>
      <c r="BC161" s="226"/>
      <c r="BD161" s="226"/>
      <c r="BE161" s="226"/>
      <c r="BF161" s="226"/>
      <c r="BG161" s="226"/>
      <c r="BH161" s="226"/>
      <c r="BI161" s="226"/>
      <c r="BJ161" s="226"/>
      <c r="BK161" s="226"/>
      <c r="BL161" s="226"/>
      <c r="BM161" s="226"/>
      <c r="BN161" s="226"/>
      <c r="BO161" s="226"/>
      <c r="BP161" s="226"/>
      <c r="BQ161" s="226"/>
      <c r="BR161" s="226"/>
      <c r="BS161" s="226"/>
    </row>
    <row r="162" spans="2:71" ht="11.25" customHeight="1">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c r="BE162" s="226"/>
      <c r="BF162" s="226"/>
      <c r="BG162" s="226"/>
      <c r="BH162" s="226"/>
      <c r="BI162" s="226"/>
      <c r="BJ162" s="226"/>
      <c r="BK162" s="226"/>
      <c r="BL162" s="226"/>
      <c r="BM162" s="226"/>
      <c r="BN162" s="226"/>
      <c r="BO162" s="226"/>
      <c r="BP162" s="226"/>
      <c r="BQ162" s="226"/>
      <c r="BR162" s="226"/>
      <c r="BS162" s="226"/>
    </row>
    <row r="163" spans="2:71" ht="11.25" customHeight="1">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c r="AG163" s="226"/>
      <c r="AH163" s="226"/>
      <c r="AI163" s="226"/>
      <c r="AJ163" s="226"/>
      <c r="AK163" s="226"/>
      <c r="AL163" s="226"/>
      <c r="AM163" s="226"/>
      <c r="AN163" s="226"/>
      <c r="AO163" s="226"/>
      <c r="AP163" s="226"/>
      <c r="AQ163" s="226"/>
      <c r="AR163" s="226"/>
      <c r="AS163" s="226"/>
      <c r="AT163" s="226"/>
      <c r="AU163" s="226"/>
      <c r="AV163" s="226"/>
      <c r="AW163" s="226"/>
      <c r="AX163" s="226"/>
      <c r="AY163" s="226"/>
      <c r="AZ163" s="226"/>
      <c r="BA163" s="226"/>
      <c r="BB163" s="226"/>
      <c r="BC163" s="226"/>
      <c r="BD163" s="226"/>
      <c r="BE163" s="226"/>
      <c r="BF163" s="226"/>
      <c r="BG163" s="226"/>
      <c r="BH163" s="226"/>
      <c r="BI163" s="226"/>
      <c r="BJ163" s="226"/>
      <c r="BK163" s="226"/>
      <c r="BL163" s="226"/>
      <c r="BM163" s="226"/>
      <c r="BN163" s="226"/>
      <c r="BO163" s="226"/>
      <c r="BP163" s="226"/>
      <c r="BQ163" s="226"/>
      <c r="BR163" s="226"/>
      <c r="BS163" s="226"/>
    </row>
    <row r="164" spans="2:71" ht="11.25" customHeight="1">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c r="BF164" s="226"/>
      <c r="BG164" s="226"/>
      <c r="BH164" s="226"/>
      <c r="BI164" s="226"/>
      <c r="BJ164" s="226"/>
      <c r="BK164" s="226"/>
      <c r="BL164" s="226"/>
      <c r="BM164" s="226"/>
      <c r="BN164" s="226"/>
      <c r="BO164" s="226"/>
      <c r="BP164" s="226"/>
      <c r="BQ164" s="226"/>
      <c r="BR164" s="226"/>
      <c r="BS164" s="226"/>
    </row>
    <row r="165" spans="2:71" ht="11.25" customHeight="1">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26"/>
      <c r="BK165" s="226"/>
      <c r="BL165" s="226"/>
      <c r="BM165" s="226"/>
      <c r="BN165" s="226"/>
      <c r="BO165" s="226"/>
      <c r="BP165" s="226"/>
      <c r="BQ165" s="226"/>
      <c r="BR165" s="226"/>
      <c r="BS165" s="226"/>
    </row>
    <row r="166" spans="2:71" ht="11.25" customHeight="1">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c r="AG166" s="226"/>
      <c r="AH166" s="226"/>
      <c r="AI166" s="226"/>
      <c r="AJ166" s="226"/>
      <c r="AK166" s="226"/>
      <c r="AL166" s="226"/>
      <c r="AM166" s="226"/>
      <c r="AN166" s="226"/>
      <c r="AO166" s="226"/>
      <c r="AP166" s="226"/>
      <c r="AQ166" s="226"/>
      <c r="AR166" s="226"/>
      <c r="AS166" s="226"/>
      <c r="AT166" s="226"/>
      <c r="AU166" s="226"/>
      <c r="AV166" s="226"/>
      <c r="AW166" s="226"/>
      <c r="AX166" s="226"/>
      <c r="AY166" s="226"/>
      <c r="AZ166" s="226"/>
      <c r="BA166" s="226"/>
      <c r="BB166" s="226"/>
      <c r="BC166" s="226"/>
      <c r="BD166" s="226"/>
      <c r="BE166" s="226"/>
      <c r="BF166" s="226"/>
      <c r="BG166" s="226"/>
      <c r="BH166" s="226"/>
      <c r="BI166" s="226"/>
      <c r="BJ166" s="226"/>
      <c r="BK166" s="226"/>
      <c r="BL166" s="226"/>
      <c r="BM166" s="226"/>
      <c r="BN166" s="226"/>
      <c r="BO166" s="226"/>
      <c r="BP166" s="226"/>
      <c r="BQ166" s="226"/>
      <c r="BR166" s="226"/>
      <c r="BS166" s="226"/>
    </row>
    <row r="167" spans="2:71" ht="11.25" customHeight="1">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c r="BF167" s="226"/>
      <c r="BG167" s="226"/>
      <c r="BH167" s="226"/>
      <c r="BI167" s="226"/>
      <c r="BJ167" s="226"/>
      <c r="BK167" s="226"/>
      <c r="BL167" s="226"/>
      <c r="BM167" s="226"/>
      <c r="BN167" s="226"/>
      <c r="BO167" s="226"/>
      <c r="BP167" s="226"/>
      <c r="BQ167" s="226"/>
      <c r="BR167" s="226"/>
      <c r="BS167" s="226"/>
    </row>
    <row r="168" spans="2:71" ht="11.25" customHeight="1">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c r="BE168" s="226"/>
      <c r="BF168" s="226"/>
      <c r="BG168" s="226"/>
      <c r="BH168" s="226"/>
      <c r="BI168" s="226"/>
      <c r="BJ168" s="226"/>
      <c r="BK168" s="226"/>
      <c r="BL168" s="226"/>
      <c r="BM168" s="226"/>
      <c r="BN168" s="226"/>
      <c r="BO168" s="226"/>
      <c r="BP168" s="226"/>
      <c r="BQ168" s="226"/>
      <c r="BR168" s="226"/>
      <c r="BS168" s="226"/>
    </row>
    <row r="169" spans="2:71" ht="11.25" customHeight="1">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c r="AZ169" s="226"/>
      <c r="BA169" s="226"/>
      <c r="BB169" s="226"/>
      <c r="BC169" s="226"/>
      <c r="BD169" s="226"/>
      <c r="BE169" s="226"/>
      <c r="BF169" s="226"/>
      <c r="BG169" s="226"/>
      <c r="BH169" s="226"/>
      <c r="BI169" s="226"/>
      <c r="BJ169" s="226"/>
      <c r="BK169" s="226"/>
      <c r="BL169" s="226"/>
      <c r="BM169" s="226"/>
      <c r="BN169" s="226"/>
      <c r="BO169" s="226"/>
      <c r="BP169" s="226"/>
      <c r="BQ169" s="226"/>
      <c r="BR169" s="226"/>
      <c r="BS169" s="226"/>
    </row>
    <row r="170" spans="2:71" ht="11.25" customHeight="1">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c r="BE170" s="226"/>
      <c r="BF170" s="226"/>
      <c r="BG170" s="226"/>
      <c r="BH170" s="226"/>
      <c r="BI170" s="226"/>
      <c r="BJ170" s="226"/>
      <c r="BK170" s="226"/>
      <c r="BL170" s="226"/>
      <c r="BM170" s="226"/>
      <c r="BN170" s="226"/>
      <c r="BO170" s="226"/>
      <c r="BP170" s="226"/>
      <c r="BQ170" s="226"/>
      <c r="BR170" s="226"/>
      <c r="BS170" s="226"/>
    </row>
    <row r="171" spans="2:71" ht="11.25" customHeight="1">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c r="AZ171" s="226"/>
      <c r="BA171" s="226"/>
      <c r="BB171" s="226"/>
      <c r="BC171" s="226"/>
      <c r="BD171" s="226"/>
      <c r="BE171" s="226"/>
      <c r="BF171" s="226"/>
      <c r="BG171" s="226"/>
      <c r="BH171" s="226"/>
      <c r="BI171" s="226"/>
      <c r="BJ171" s="226"/>
      <c r="BK171" s="226"/>
      <c r="BL171" s="226"/>
      <c r="BM171" s="226"/>
      <c r="BN171" s="226"/>
      <c r="BO171" s="226"/>
      <c r="BP171" s="226"/>
      <c r="BQ171" s="226"/>
      <c r="BR171" s="226"/>
      <c r="BS171" s="226"/>
    </row>
    <row r="172" spans="2:71" ht="11.25" customHeight="1">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row>
    <row r="173" spans="2:71" ht="11.25" customHeight="1">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row>
    <row r="174" spans="2:71" ht="11.25" customHeight="1">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row>
    <row r="175" spans="2:71" ht="11.25" customHeight="1">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26"/>
      <c r="BL175" s="226"/>
      <c r="BM175" s="226"/>
      <c r="BN175" s="226"/>
      <c r="BO175" s="226"/>
      <c r="BP175" s="226"/>
      <c r="BQ175" s="226"/>
      <c r="BR175" s="226"/>
      <c r="BS175" s="226"/>
    </row>
    <row r="176" spans="2:71" ht="11.25" customHeight="1">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c r="BM176" s="226"/>
      <c r="BN176" s="226"/>
      <c r="BO176" s="226"/>
      <c r="BP176" s="226"/>
      <c r="BQ176" s="226"/>
      <c r="BR176" s="226"/>
      <c r="BS176" s="226"/>
    </row>
    <row r="177" spans="2:71" ht="11.25" customHeight="1">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c r="AZ177" s="226"/>
      <c r="BA177" s="226"/>
      <c r="BB177" s="226"/>
      <c r="BC177" s="226"/>
      <c r="BD177" s="226"/>
      <c r="BE177" s="226"/>
      <c r="BF177" s="226"/>
      <c r="BG177" s="226"/>
      <c r="BH177" s="226"/>
      <c r="BI177" s="226"/>
      <c r="BJ177" s="226"/>
      <c r="BK177" s="226"/>
      <c r="BL177" s="226"/>
      <c r="BM177" s="226"/>
      <c r="BN177" s="226"/>
      <c r="BO177" s="226"/>
      <c r="BP177" s="226"/>
      <c r="BQ177" s="226"/>
      <c r="BR177" s="226"/>
      <c r="BS177" s="226"/>
    </row>
    <row r="178" spans="2:71" ht="11.25" customHeight="1">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c r="AZ178" s="226"/>
      <c r="BA178" s="226"/>
      <c r="BB178" s="226"/>
      <c r="BC178" s="226"/>
      <c r="BD178" s="226"/>
      <c r="BE178" s="226"/>
      <c r="BF178" s="226"/>
      <c r="BG178" s="226"/>
      <c r="BH178" s="226"/>
      <c r="BI178" s="226"/>
      <c r="BJ178" s="226"/>
      <c r="BK178" s="226"/>
      <c r="BL178" s="226"/>
      <c r="BM178" s="226"/>
      <c r="BN178" s="226"/>
      <c r="BO178" s="226"/>
      <c r="BP178" s="226"/>
      <c r="BQ178" s="226"/>
      <c r="BR178" s="226"/>
      <c r="BS178" s="226"/>
    </row>
    <row r="179" spans="2:71" ht="11.25" customHeight="1">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26"/>
      <c r="AW179" s="226"/>
      <c r="AX179" s="226"/>
      <c r="AY179" s="226"/>
      <c r="AZ179" s="226"/>
      <c r="BA179" s="226"/>
      <c r="BB179" s="226"/>
      <c r="BC179" s="226"/>
      <c r="BD179" s="226"/>
      <c r="BE179" s="226"/>
      <c r="BF179" s="226"/>
      <c r="BG179" s="226"/>
      <c r="BH179" s="226"/>
      <c r="BI179" s="226"/>
      <c r="BJ179" s="226"/>
      <c r="BK179" s="226"/>
      <c r="BL179" s="226"/>
      <c r="BM179" s="226"/>
      <c r="BN179" s="226"/>
      <c r="BO179" s="226"/>
      <c r="BP179" s="226"/>
      <c r="BQ179" s="226"/>
      <c r="BR179" s="226"/>
      <c r="BS179" s="226"/>
    </row>
    <row r="180" spans="2:71" ht="11.25" customHeight="1">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c r="AA180" s="226"/>
      <c r="AB180" s="226"/>
      <c r="AC180" s="226"/>
      <c r="AD180" s="226"/>
      <c r="AE180" s="226"/>
      <c r="AF180" s="226"/>
      <c r="AG180" s="226"/>
      <c r="AH180" s="226"/>
      <c r="AI180" s="226"/>
      <c r="AJ180" s="226"/>
      <c r="AK180" s="226"/>
      <c r="AL180" s="226"/>
      <c r="AM180" s="226"/>
      <c r="AN180" s="226"/>
      <c r="AO180" s="226"/>
      <c r="AP180" s="226"/>
      <c r="AQ180" s="226"/>
      <c r="AR180" s="226"/>
      <c r="AS180" s="226"/>
      <c r="AT180" s="226"/>
      <c r="AU180" s="226"/>
      <c r="AV180" s="226"/>
      <c r="AW180" s="226"/>
      <c r="AX180" s="226"/>
      <c r="AY180" s="226"/>
      <c r="AZ180" s="226"/>
      <c r="BA180" s="226"/>
      <c r="BB180" s="226"/>
      <c r="BC180" s="226"/>
      <c r="BD180" s="226"/>
      <c r="BE180" s="226"/>
      <c r="BF180" s="226"/>
      <c r="BG180" s="226"/>
      <c r="BH180" s="226"/>
      <c r="BI180" s="226"/>
      <c r="BJ180" s="226"/>
      <c r="BK180" s="226"/>
      <c r="BL180" s="226"/>
      <c r="BM180" s="226"/>
      <c r="BN180" s="226"/>
      <c r="BO180" s="226"/>
      <c r="BP180" s="226"/>
      <c r="BQ180" s="226"/>
      <c r="BR180" s="226"/>
      <c r="BS180" s="226"/>
    </row>
    <row r="181" spans="2:71" ht="11.25" customHeight="1">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c r="AZ181" s="226"/>
      <c r="BA181" s="226"/>
      <c r="BB181" s="226"/>
      <c r="BC181" s="226"/>
      <c r="BD181" s="226"/>
      <c r="BE181" s="226"/>
      <c r="BF181" s="226"/>
      <c r="BG181" s="226"/>
      <c r="BH181" s="226"/>
      <c r="BI181" s="226"/>
      <c r="BJ181" s="226"/>
      <c r="BK181" s="226"/>
      <c r="BL181" s="226"/>
      <c r="BM181" s="226"/>
      <c r="BN181" s="226"/>
      <c r="BO181" s="226"/>
      <c r="BP181" s="226"/>
      <c r="BQ181" s="226"/>
      <c r="BR181" s="226"/>
      <c r="BS181" s="226"/>
    </row>
    <row r="182" spans="2:71" ht="11.25" customHeight="1">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26"/>
      <c r="BK182" s="226"/>
      <c r="BL182" s="226"/>
      <c r="BM182" s="226"/>
      <c r="BN182" s="226"/>
      <c r="BO182" s="226"/>
      <c r="BP182" s="226"/>
      <c r="BQ182" s="226"/>
      <c r="BR182" s="226"/>
      <c r="BS182" s="226"/>
    </row>
    <row r="183" spans="2:71" ht="11.25" customHeight="1">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6"/>
      <c r="AW183" s="226"/>
      <c r="AX183" s="226"/>
      <c r="AY183" s="226"/>
      <c r="AZ183" s="226"/>
      <c r="BA183" s="226"/>
      <c r="BB183" s="226"/>
      <c r="BC183" s="226"/>
      <c r="BD183" s="226"/>
      <c r="BE183" s="226"/>
      <c r="BF183" s="226"/>
      <c r="BG183" s="226"/>
      <c r="BH183" s="226"/>
      <c r="BI183" s="226"/>
      <c r="BJ183" s="226"/>
      <c r="BK183" s="226"/>
      <c r="BL183" s="226"/>
      <c r="BM183" s="226"/>
      <c r="BN183" s="226"/>
      <c r="BO183" s="226"/>
      <c r="BP183" s="226"/>
      <c r="BQ183" s="226"/>
      <c r="BR183" s="226"/>
      <c r="BS183" s="226"/>
    </row>
    <row r="184" spans="2:71" ht="11.25" customHeight="1">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c r="BF184" s="226"/>
      <c r="BG184" s="226"/>
      <c r="BH184" s="226"/>
      <c r="BI184" s="226"/>
      <c r="BJ184" s="226"/>
      <c r="BK184" s="226"/>
      <c r="BL184" s="226"/>
      <c r="BM184" s="226"/>
      <c r="BN184" s="226"/>
      <c r="BO184" s="226"/>
      <c r="BP184" s="226"/>
      <c r="BQ184" s="226"/>
      <c r="BR184" s="226"/>
      <c r="BS184" s="226"/>
    </row>
    <row r="185" spans="2:71" ht="11.25" customHeight="1">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c r="BF185" s="226"/>
      <c r="BG185" s="226"/>
      <c r="BH185" s="226"/>
      <c r="BI185" s="226"/>
      <c r="BJ185" s="226"/>
      <c r="BK185" s="226"/>
      <c r="BL185" s="226"/>
      <c r="BM185" s="226"/>
      <c r="BN185" s="226"/>
      <c r="BO185" s="226"/>
      <c r="BP185" s="226"/>
      <c r="BQ185" s="226"/>
      <c r="BR185" s="226"/>
      <c r="BS185" s="226"/>
    </row>
    <row r="186" spans="2:71" ht="11.25" customHeight="1">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26"/>
      <c r="BK186" s="226"/>
      <c r="BL186" s="226"/>
      <c r="BM186" s="226"/>
      <c r="BN186" s="226"/>
      <c r="BO186" s="226"/>
      <c r="BP186" s="226"/>
      <c r="BQ186" s="226"/>
      <c r="BR186" s="226"/>
      <c r="BS186" s="226"/>
    </row>
    <row r="187" spans="2:71" ht="11.25" customHeight="1">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c r="AG187" s="226"/>
      <c r="AH187" s="226"/>
      <c r="AI187" s="226"/>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c r="BF187" s="226"/>
      <c r="BG187" s="226"/>
      <c r="BH187" s="226"/>
      <c r="BI187" s="226"/>
      <c r="BJ187" s="226"/>
      <c r="BK187" s="226"/>
      <c r="BL187" s="226"/>
      <c r="BM187" s="226"/>
      <c r="BN187" s="226"/>
      <c r="BO187" s="226"/>
      <c r="BP187" s="226"/>
      <c r="BQ187" s="226"/>
      <c r="BR187" s="226"/>
      <c r="BS187" s="226"/>
    </row>
    <row r="188" spans="2:71" ht="11.25" customHeight="1">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226"/>
      <c r="BL188" s="226"/>
      <c r="BM188" s="226"/>
      <c r="BN188" s="226"/>
      <c r="BO188" s="226"/>
      <c r="BP188" s="226"/>
      <c r="BQ188" s="226"/>
      <c r="BR188" s="226"/>
      <c r="BS188" s="226"/>
    </row>
    <row r="189" spans="2:71" ht="11.25" customHeight="1">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c r="BF189" s="226"/>
      <c r="BG189" s="226"/>
      <c r="BH189" s="226"/>
      <c r="BI189" s="226"/>
      <c r="BJ189" s="226"/>
      <c r="BK189" s="226"/>
      <c r="BL189" s="226"/>
      <c r="BM189" s="226"/>
      <c r="BN189" s="226"/>
      <c r="BO189" s="226"/>
      <c r="BP189" s="226"/>
      <c r="BQ189" s="226"/>
      <c r="BR189" s="226"/>
      <c r="BS189" s="226"/>
    </row>
    <row r="190" spans="2:71" ht="11.25" customHeight="1">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c r="BK190" s="226"/>
      <c r="BL190" s="226"/>
      <c r="BM190" s="226"/>
      <c r="BN190" s="226"/>
      <c r="BO190" s="226"/>
      <c r="BP190" s="226"/>
      <c r="BQ190" s="226"/>
      <c r="BR190" s="226"/>
      <c r="BS190" s="226"/>
    </row>
    <row r="191" spans="2:71" ht="11.25" customHeight="1">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c r="BF191" s="226"/>
      <c r="BG191" s="226"/>
      <c r="BH191" s="226"/>
      <c r="BI191" s="226"/>
      <c r="BJ191" s="226"/>
      <c r="BK191" s="226"/>
      <c r="BL191" s="226"/>
      <c r="BM191" s="226"/>
      <c r="BN191" s="226"/>
      <c r="BO191" s="226"/>
      <c r="BP191" s="226"/>
      <c r="BQ191" s="226"/>
      <c r="BR191" s="226"/>
      <c r="BS191" s="226"/>
    </row>
    <row r="192" spans="2:71" ht="11.25" customHeight="1">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c r="BF192" s="226"/>
      <c r="BG192" s="226"/>
      <c r="BH192" s="226"/>
      <c r="BI192" s="226"/>
      <c r="BJ192" s="226"/>
      <c r="BK192" s="226"/>
      <c r="BL192" s="226"/>
      <c r="BM192" s="226"/>
      <c r="BN192" s="226"/>
      <c r="BO192" s="226"/>
      <c r="BP192" s="226"/>
      <c r="BQ192" s="226"/>
      <c r="BR192" s="226"/>
      <c r="BS192" s="226"/>
    </row>
    <row r="193" spans="2:71" ht="11.25" customHeight="1">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c r="AA193" s="226"/>
      <c r="AB193" s="226"/>
      <c r="AC193" s="226"/>
      <c r="AD193" s="226"/>
      <c r="AE193" s="226"/>
      <c r="AF193" s="226"/>
      <c r="AG193" s="226"/>
      <c r="AH193" s="226"/>
      <c r="AI193" s="226"/>
      <c r="AJ193" s="226"/>
      <c r="AK193" s="226"/>
      <c r="AL193" s="226"/>
      <c r="AM193" s="226"/>
      <c r="AN193" s="226"/>
      <c r="AO193" s="226"/>
      <c r="AP193" s="226"/>
      <c r="AQ193" s="226"/>
      <c r="AR193" s="226"/>
      <c r="AS193" s="226"/>
      <c r="AT193" s="226"/>
      <c r="AU193" s="226"/>
      <c r="AV193" s="226"/>
      <c r="AW193" s="226"/>
      <c r="AX193" s="226"/>
      <c r="AY193" s="226"/>
      <c r="AZ193" s="226"/>
      <c r="BA193" s="226"/>
      <c r="BB193" s="226"/>
      <c r="BC193" s="226"/>
      <c r="BD193" s="226"/>
      <c r="BE193" s="226"/>
      <c r="BF193" s="226"/>
      <c r="BG193" s="226"/>
      <c r="BH193" s="226"/>
      <c r="BI193" s="226"/>
      <c r="BJ193" s="226"/>
      <c r="BK193" s="226"/>
      <c r="BL193" s="226"/>
      <c r="BM193" s="226"/>
      <c r="BN193" s="226"/>
      <c r="BO193" s="226"/>
      <c r="BP193" s="226"/>
      <c r="BQ193" s="226"/>
      <c r="BR193" s="226"/>
      <c r="BS193" s="226"/>
    </row>
    <row r="194" spans="2:71" ht="11.25" customHeight="1">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c r="BE194" s="226"/>
      <c r="BF194" s="226"/>
      <c r="BG194" s="226"/>
      <c r="BH194" s="226"/>
      <c r="BI194" s="226"/>
      <c r="BJ194" s="226"/>
      <c r="BK194" s="226"/>
      <c r="BL194" s="226"/>
      <c r="BM194" s="226"/>
      <c r="BN194" s="226"/>
      <c r="BO194" s="226"/>
      <c r="BP194" s="226"/>
      <c r="BQ194" s="226"/>
      <c r="BR194" s="226"/>
      <c r="BS194" s="226"/>
    </row>
    <row r="195" spans="2:71" ht="11.25" customHeight="1">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c r="AA195" s="226"/>
      <c r="AB195" s="226"/>
      <c r="AC195" s="226"/>
      <c r="AD195" s="226"/>
      <c r="AE195" s="226"/>
      <c r="AF195" s="226"/>
      <c r="AG195" s="226"/>
      <c r="AH195" s="226"/>
      <c r="AI195" s="226"/>
      <c r="AJ195" s="226"/>
      <c r="AK195" s="226"/>
      <c r="AL195" s="226"/>
      <c r="AM195" s="226"/>
      <c r="AN195" s="226"/>
      <c r="AO195" s="226"/>
      <c r="AP195" s="226"/>
      <c r="AQ195" s="226"/>
      <c r="AR195" s="226"/>
      <c r="AS195" s="226"/>
      <c r="AT195" s="226"/>
      <c r="AU195" s="226"/>
      <c r="AV195" s="226"/>
      <c r="AW195" s="226"/>
      <c r="AX195" s="226"/>
      <c r="AY195" s="226"/>
      <c r="AZ195" s="226"/>
      <c r="BA195" s="226"/>
      <c r="BB195" s="226"/>
      <c r="BC195" s="226"/>
      <c r="BD195" s="226"/>
      <c r="BE195" s="226"/>
      <c r="BF195" s="226"/>
      <c r="BG195" s="226"/>
      <c r="BH195" s="226"/>
      <c r="BI195" s="226"/>
      <c r="BJ195" s="226"/>
      <c r="BK195" s="226"/>
      <c r="BL195" s="226"/>
      <c r="BM195" s="226"/>
      <c r="BN195" s="226"/>
      <c r="BO195" s="226"/>
      <c r="BP195" s="226"/>
      <c r="BQ195" s="226"/>
      <c r="BR195" s="226"/>
      <c r="BS195" s="226"/>
    </row>
    <row r="196" spans="2:71" ht="11.25" customHeight="1">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c r="AA196" s="226"/>
      <c r="AB196" s="226"/>
      <c r="AC196" s="226"/>
      <c r="AD196" s="226"/>
      <c r="AE196" s="226"/>
      <c r="AF196" s="226"/>
      <c r="AG196" s="226"/>
      <c r="AH196" s="226"/>
      <c r="AI196" s="226"/>
      <c r="AJ196" s="226"/>
      <c r="AK196" s="226"/>
      <c r="AL196" s="226"/>
      <c r="AM196" s="226"/>
      <c r="AN196" s="226"/>
      <c r="AO196" s="226"/>
      <c r="AP196" s="226"/>
      <c r="AQ196" s="226"/>
      <c r="AR196" s="226"/>
      <c r="AS196" s="226"/>
      <c r="AT196" s="226"/>
      <c r="AU196" s="226"/>
      <c r="AV196" s="226"/>
      <c r="AW196" s="226"/>
      <c r="AX196" s="226"/>
      <c r="AY196" s="226"/>
      <c r="AZ196" s="226"/>
      <c r="BA196" s="226"/>
      <c r="BB196" s="226"/>
      <c r="BC196" s="226"/>
      <c r="BD196" s="226"/>
      <c r="BE196" s="226"/>
      <c r="BF196" s="226"/>
      <c r="BG196" s="226"/>
      <c r="BH196" s="226"/>
      <c r="BI196" s="226"/>
      <c r="BJ196" s="226"/>
      <c r="BK196" s="226"/>
      <c r="BL196" s="226"/>
      <c r="BM196" s="226"/>
      <c r="BN196" s="226"/>
      <c r="BO196" s="226"/>
      <c r="BP196" s="226"/>
      <c r="BQ196" s="226"/>
      <c r="BR196" s="226"/>
      <c r="BS196" s="226"/>
    </row>
    <row r="197" spans="2:71" ht="11.25" customHeight="1">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c r="AA197" s="226"/>
      <c r="AB197" s="226"/>
      <c r="AC197" s="226"/>
      <c r="AD197" s="226"/>
      <c r="AE197" s="226"/>
      <c r="AF197" s="226"/>
      <c r="AG197" s="226"/>
      <c r="AH197" s="226"/>
      <c r="AI197" s="226"/>
      <c r="AJ197" s="226"/>
      <c r="AK197" s="226"/>
      <c r="AL197" s="226"/>
      <c r="AM197" s="226"/>
      <c r="AN197" s="226"/>
      <c r="AO197" s="226"/>
      <c r="AP197" s="226"/>
      <c r="AQ197" s="226"/>
      <c r="AR197" s="226"/>
      <c r="AS197" s="226"/>
      <c r="AT197" s="226"/>
      <c r="AU197" s="226"/>
      <c r="AV197" s="226"/>
      <c r="AW197" s="226"/>
      <c r="AX197" s="226"/>
      <c r="AY197" s="226"/>
      <c r="AZ197" s="226"/>
      <c r="BA197" s="226"/>
      <c r="BB197" s="226"/>
      <c r="BC197" s="226"/>
      <c r="BD197" s="226"/>
      <c r="BE197" s="226"/>
      <c r="BF197" s="226"/>
      <c r="BG197" s="226"/>
      <c r="BH197" s="226"/>
      <c r="BI197" s="226"/>
      <c r="BJ197" s="226"/>
      <c r="BK197" s="226"/>
      <c r="BL197" s="226"/>
      <c r="BM197" s="226"/>
      <c r="BN197" s="226"/>
      <c r="BO197" s="226"/>
      <c r="BP197" s="226"/>
      <c r="BQ197" s="226"/>
      <c r="BR197" s="226"/>
      <c r="BS197" s="226"/>
    </row>
    <row r="198" spans="2:71" ht="11.25" customHeight="1">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26"/>
      <c r="BK198" s="226"/>
      <c r="BL198" s="226"/>
      <c r="BM198" s="226"/>
      <c r="BN198" s="226"/>
      <c r="BO198" s="226"/>
      <c r="BP198" s="226"/>
      <c r="BQ198" s="226"/>
      <c r="BR198" s="226"/>
      <c r="BS198" s="226"/>
    </row>
    <row r="199" spans="2:71" ht="11.25" customHeight="1">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c r="AA199" s="226"/>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6"/>
      <c r="BC199" s="226"/>
      <c r="BD199" s="226"/>
      <c r="BE199" s="226"/>
      <c r="BF199" s="226"/>
      <c r="BG199" s="226"/>
      <c r="BH199" s="226"/>
      <c r="BI199" s="226"/>
      <c r="BJ199" s="226"/>
      <c r="BK199" s="226"/>
      <c r="BL199" s="226"/>
      <c r="BM199" s="226"/>
      <c r="BN199" s="226"/>
      <c r="BO199" s="226"/>
      <c r="BP199" s="226"/>
      <c r="BQ199" s="226"/>
      <c r="BR199" s="226"/>
      <c r="BS199" s="226"/>
    </row>
    <row r="200" spans="2:71" ht="11.25" customHeight="1">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c r="AA200" s="226"/>
      <c r="AB200" s="226"/>
      <c r="AC200" s="226"/>
      <c r="AD200" s="226"/>
      <c r="AE200" s="226"/>
      <c r="AF200" s="226"/>
      <c r="AG200" s="226"/>
      <c r="AH200" s="226"/>
      <c r="AI200" s="226"/>
      <c r="AJ200" s="226"/>
      <c r="AK200" s="226"/>
      <c r="AL200" s="226"/>
      <c r="AM200" s="226"/>
      <c r="AN200" s="226"/>
      <c r="AO200" s="226"/>
      <c r="AP200" s="226"/>
      <c r="AQ200" s="226"/>
      <c r="AR200" s="226"/>
      <c r="AS200" s="226"/>
      <c r="AT200" s="226"/>
      <c r="AU200" s="226"/>
      <c r="AV200" s="226"/>
      <c r="AW200" s="226"/>
      <c r="AX200" s="226"/>
      <c r="AY200" s="226"/>
      <c r="AZ200" s="226"/>
      <c r="BA200" s="226"/>
      <c r="BB200" s="226"/>
      <c r="BC200" s="226"/>
      <c r="BD200" s="226"/>
      <c r="BE200" s="226"/>
      <c r="BF200" s="226"/>
      <c r="BG200" s="226"/>
      <c r="BH200" s="226"/>
      <c r="BI200" s="226"/>
      <c r="BJ200" s="226"/>
      <c r="BK200" s="226"/>
      <c r="BL200" s="226"/>
      <c r="BM200" s="226"/>
      <c r="BN200" s="226"/>
      <c r="BO200" s="226"/>
      <c r="BP200" s="226"/>
      <c r="BQ200" s="226"/>
      <c r="BR200" s="226"/>
      <c r="BS200" s="226"/>
    </row>
    <row r="201" spans="2:71" ht="11.25" customHeight="1">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c r="BF201" s="226"/>
      <c r="BG201" s="226"/>
      <c r="BH201" s="226"/>
      <c r="BI201" s="226"/>
      <c r="BJ201" s="226"/>
      <c r="BK201" s="226"/>
      <c r="BL201" s="226"/>
      <c r="BM201" s="226"/>
      <c r="BN201" s="226"/>
      <c r="BO201" s="226"/>
      <c r="BP201" s="226"/>
      <c r="BQ201" s="226"/>
      <c r="BR201" s="226"/>
      <c r="BS201" s="226"/>
    </row>
    <row r="202" spans="2:71" ht="11.25" customHeight="1">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c r="AS202" s="226"/>
      <c r="AT202" s="226"/>
      <c r="AU202" s="226"/>
      <c r="AV202" s="226"/>
      <c r="AW202" s="226"/>
      <c r="AX202" s="226"/>
      <c r="AY202" s="226"/>
      <c r="AZ202" s="226"/>
      <c r="BA202" s="226"/>
      <c r="BB202" s="226"/>
      <c r="BC202" s="226"/>
      <c r="BD202" s="226"/>
      <c r="BE202" s="226"/>
      <c r="BF202" s="226"/>
      <c r="BG202" s="226"/>
      <c r="BH202" s="226"/>
      <c r="BI202" s="226"/>
      <c r="BJ202" s="226"/>
      <c r="BK202" s="226"/>
      <c r="BL202" s="226"/>
      <c r="BM202" s="226"/>
      <c r="BN202" s="226"/>
      <c r="BO202" s="226"/>
      <c r="BP202" s="226"/>
      <c r="BQ202" s="226"/>
      <c r="BR202" s="226"/>
      <c r="BS202" s="226"/>
    </row>
    <row r="203" spans="2:71" ht="11.25" customHeight="1">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c r="AS203" s="226"/>
      <c r="AT203" s="226"/>
      <c r="AU203" s="226"/>
      <c r="AV203" s="226"/>
      <c r="AW203" s="226"/>
      <c r="AX203" s="226"/>
      <c r="AY203" s="226"/>
      <c r="AZ203" s="226"/>
      <c r="BA203" s="226"/>
      <c r="BB203" s="226"/>
      <c r="BC203" s="226"/>
      <c r="BD203" s="226"/>
      <c r="BE203" s="226"/>
      <c r="BF203" s="226"/>
      <c r="BG203" s="226"/>
      <c r="BH203" s="226"/>
      <c r="BI203" s="226"/>
      <c r="BJ203" s="226"/>
      <c r="BK203" s="226"/>
      <c r="BL203" s="226"/>
      <c r="BM203" s="226"/>
      <c r="BN203" s="226"/>
      <c r="BO203" s="226"/>
      <c r="BP203" s="226"/>
      <c r="BQ203" s="226"/>
      <c r="BR203" s="226"/>
      <c r="BS203" s="226"/>
    </row>
    <row r="204" spans="2:71" ht="11.25" customHeight="1">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26"/>
      <c r="BD204" s="226"/>
      <c r="BE204" s="226"/>
      <c r="BF204" s="226"/>
      <c r="BG204" s="226"/>
      <c r="BH204" s="226"/>
      <c r="BI204" s="226"/>
      <c r="BJ204" s="226"/>
      <c r="BK204" s="226"/>
      <c r="BL204" s="226"/>
      <c r="BM204" s="226"/>
      <c r="BN204" s="226"/>
      <c r="BO204" s="226"/>
      <c r="BP204" s="226"/>
      <c r="BQ204" s="226"/>
      <c r="BR204" s="226"/>
      <c r="BS204" s="226"/>
    </row>
    <row r="205" spans="2:71" ht="11.25" customHeight="1">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c r="BF205" s="226"/>
      <c r="BG205" s="226"/>
      <c r="BH205" s="226"/>
      <c r="BI205" s="226"/>
      <c r="BJ205" s="226"/>
      <c r="BK205" s="226"/>
      <c r="BL205" s="226"/>
      <c r="BM205" s="226"/>
      <c r="BN205" s="226"/>
      <c r="BO205" s="226"/>
      <c r="BP205" s="226"/>
      <c r="BQ205" s="226"/>
      <c r="BR205" s="226"/>
      <c r="BS205" s="226"/>
    </row>
    <row r="206" spans="2:71" ht="11.25" customHeight="1">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c r="AS206" s="226"/>
      <c r="AT206" s="226"/>
      <c r="AU206" s="226"/>
      <c r="AV206" s="226"/>
      <c r="AW206" s="226"/>
      <c r="AX206" s="226"/>
      <c r="AY206" s="226"/>
      <c r="AZ206" s="226"/>
      <c r="BA206" s="226"/>
      <c r="BB206" s="226"/>
      <c r="BC206" s="226"/>
      <c r="BD206" s="226"/>
      <c r="BE206" s="226"/>
      <c r="BF206" s="226"/>
      <c r="BG206" s="226"/>
      <c r="BH206" s="226"/>
      <c r="BI206" s="226"/>
      <c r="BJ206" s="226"/>
      <c r="BK206" s="226"/>
      <c r="BL206" s="226"/>
      <c r="BM206" s="226"/>
      <c r="BN206" s="226"/>
      <c r="BO206" s="226"/>
      <c r="BP206" s="226"/>
      <c r="BQ206" s="226"/>
      <c r="BR206" s="226"/>
      <c r="BS206" s="226"/>
    </row>
    <row r="207" spans="2:71" ht="11.25" customHeight="1">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c r="AS207" s="226"/>
      <c r="AT207" s="226"/>
      <c r="AU207" s="226"/>
      <c r="AV207" s="226"/>
      <c r="AW207" s="226"/>
      <c r="AX207" s="226"/>
      <c r="AY207" s="226"/>
      <c r="AZ207" s="226"/>
      <c r="BA207" s="226"/>
      <c r="BB207" s="226"/>
      <c r="BC207" s="226"/>
      <c r="BD207" s="226"/>
      <c r="BE207" s="226"/>
      <c r="BF207" s="226"/>
      <c r="BG207" s="226"/>
      <c r="BH207" s="226"/>
      <c r="BI207" s="226"/>
      <c r="BJ207" s="226"/>
      <c r="BK207" s="226"/>
      <c r="BL207" s="226"/>
      <c r="BM207" s="226"/>
      <c r="BN207" s="226"/>
      <c r="BO207" s="226"/>
      <c r="BP207" s="226"/>
      <c r="BQ207" s="226"/>
      <c r="BR207" s="226"/>
      <c r="BS207" s="226"/>
    </row>
    <row r="208" spans="2:71" ht="11.25" customHeight="1">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6"/>
      <c r="BH208" s="226"/>
      <c r="BI208" s="226"/>
      <c r="BJ208" s="226"/>
      <c r="BK208" s="226"/>
      <c r="BL208" s="226"/>
      <c r="BM208" s="226"/>
      <c r="BN208" s="226"/>
      <c r="BO208" s="226"/>
      <c r="BP208" s="226"/>
      <c r="BQ208" s="226"/>
      <c r="BR208" s="226"/>
      <c r="BS208" s="226"/>
    </row>
    <row r="209" spans="2:71" ht="11.25" customHeight="1">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c r="BE209" s="226"/>
      <c r="BF209" s="226"/>
      <c r="BG209" s="226"/>
      <c r="BH209" s="226"/>
      <c r="BI209" s="226"/>
      <c r="BJ209" s="226"/>
      <c r="BK209" s="226"/>
      <c r="BL209" s="226"/>
      <c r="BM209" s="226"/>
      <c r="BN209" s="226"/>
      <c r="BO209" s="226"/>
      <c r="BP209" s="226"/>
      <c r="BQ209" s="226"/>
      <c r="BR209" s="226"/>
      <c r="BS209" s="226"/>
    </row>
    <row r="210" spans="2:71" ht="11.25" customHeight="1">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26"/>
      <c r="BL210" s="226"/>
      <c r="BM210" s="226"/>
      <c r="BN210" s="226"/>
      <c r="BO210" s="226"/>
      <c r="BP210" s="226"/>
      <c r="BQ210" s="226"/>
      <c r="BR210" s="226"/>
      <c r="BS210" s="226"/>
    </row>
    <row r="211" spans="2:71" ht="11.25" customHeight="1">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c r="AS211" s="226"/>
      <c r="AT211" s="226"/>
      <c r="AU211" s="226"/>
      <c r="AV211" s="226"/>
      <c r="AW211" s="226"/>
      <c r="AX211" s="226"/>
      <c r="AY211" s="226"/>
      <c r="AZ211" s="226"/>
      <c r="BA211" s="226"/>
      <c r="BB211" s="226"/>
      <c r="BC211" s="226"/>
      <c r="BD211" s="226"/>
      <c r="BE211" s="226"/>
      <c r="BF211" s="226"/>
      <c r="BG211" s="226"/>
      <c r="BH211" s="226"/>
      <c r="BI211" s="226"/>
      <c r="BJ211" s="226"/>
      <c r="BK211" s="226"/>
      <c r="BL211" s="226"/>
      <c r="BM211" s="226"/>
      <c r="BN211" s="226"/>
      <c r="BO211" s="226"/>
      <c r="BP211" s="226"/>
      <c r="BQ211" s="226"/>
      <c r="BR211" s="226"/>
      <c r="BS211" s="226"/>
    </row>
    <row r="212" spans="2:71" ht="11.25" customHeight="1">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226"/>
      <c r="BE212" s="226"/>
      <c r="BF212" s="226"/>
      <c r="BG212" s="226"/>
      <c r="BH212" s="226"/>
      <c r="BI212" s="226"/>
      <c r="BJ212" s="226"/>
      <c r="BK212" s="226"/>
      <c r="BL212" s="226"/>
      <c r="BM212" s="226"/>
      <c r="BN212" s="226"/>
      <c r="BO212" s="226"/>
      <c r="BP212" s="226"/>
      <c r="BQ212" s="226"/>
      <c r="BR212" s="226"/>
      <c r="BS212" s="226"/>
    </row>
    <row r="213" spans="2:71" ht="11.25" customHeight="1">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c r="AS213" s="226"/>
      <c r="AT213" s="226"/>
      <c r="AU213" s="226"/>
      <c r="AV213" s="226"/>
      <c r="AW213" s="226"/>
      <c r="AX213" s="226"/>
      <c r="AY213" s="226"/>
      <c r="AZ213" s="226"/>
      <c r="BA213" s="226"/>
      <c r="BB213" s="226"/>
      <c r="BC213" s="226"/>
      <c r="BD213" s="226"/>
      <c r="BE213" s="226"/>
      <c r="BF213" s="226"/>
      <c r="BG213" s="226"/>
      <c r="BH213" s="226"/>
      <c r="BI213" s="226"/>
      <c r="BJ213" s="226"/>
      <c r="BK213" s="226"/>
      <c r="BL213" s="226"/>
      <c r="BM213" s="226"/>
      <c r="BN213" s="226"/>
      <c r="BO213" s="226"/>
      <c r="BP213" s="226"/>
      <c r="BQ213" s="226"/>
      <c r="BR213" s="226"/>
      <c r="BS213" s="226"/>
    </row>
    <row r="214" spans="2:71" ht="11.25" customHeight="1">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c r="AS214" s="226"/>
      <c r="AT214" s="226"/>
      <c r="AU214" s="226"/>
      <c r="AV214" s="226"/>
      <c r="AW214" s="226"/>
      <c r="AX214" s="226"/>
      <c r="AY214" s="226"/>
      <c r="AZ214" s="226"/>
      <c r="BA214" s="226"/>
      <c r="BB214" s="226"/>
      <c r="BC214" s="226"/>
      <c r="BD214" s="226"/>
      <c r="BE214" s="226"/>
      <c r="BF214" s="226"/>
      <c r="BG214" s="226"/>
      <c r="BH214" s="226"/>
      <c r="BI214" s="226"/>
      <c r="BJ214" s="226"/>
      <c r="BK214" s="226"/>
      <c r="BL214" s="226"/>
      <c r="BM214" s="226"/>
      <c r="BN214" s="226"/>
      <c r="BO214" s="226"/>
      <c r="BP214" s="226"/>
      <c r="BQ214" s="226"/>
      <c r="BR214" s="226"/>
      <c r="BS214" s="226"/>
    </row>
    <row r="215" spans="2:71" ht="11.25" customHeight="1">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c r="BA215" s="226"/>
      <c r="BB215" s="226"/>
      <c r="BC215" s="226"/>
      <c r="BD215" s="226"/>
      <c r="BE215" s="226"/>
      <c r="BF215" s="226"/>
      <c r="BG215" s="226"/>
      <c r="BH215" s="226"/>
      <c r="BI215" s="226"/>
      <c r="BJ215" s="226"/>
      <c r="BK215" s="226"/>
      <c r="BL215" s="226"/>
      <c r="BM215" s="226"/>
      <c r="BN215" s="226"/>
      <c r="BO215" s="226"/>
      <c r="BP215" s="226"/>
      <c r="BQ215" s="226"/>
      <c r="BR215" s="226"/>
      <c r="BS215" s="226"/>
    </row>
    <row r="216" spans="2:71" ht="11.25" customHeight="1">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c r="BF216" s="226"/>
      <c r="BG216" s="226"/>
      <c r="BH216" s="226"/>
      <c r="BI216" s="226"/>
      <c r="BJ216" s="226"/>
      <c r="BK216" s="226"/>
      <c r="BL216" s="226"/>
      <c r="BM216" s="226"/>
      <c r="BN216" s="226"/>
      <c r="BO216" s="226"/>
      <c r="BP216" s="226"/>
      <c r="BQ216" s="226"/>
      <c r="BR216" s="226"/>
      <c r="BS216" s="226"/>
    </row>
    <row r="217" spans="2:71" ht="11.25" customHeight="1">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c r="AS217" s="226"/>
      <c r="AT217" s="226"/>
      <c r="AU217" s="226"/>
      <c r="AV217" s="226"/>
      <c r="AW217" s="226"/>
      <c r="AX217" s="226"/>
      <c r="AY217" s="226"/>
      <c r="AZ217" s="226"/>
      <c r="BA217" s="226"/>
      <c r="BB217" s="226"/>
      <c r="BC217" s="226"/>
      <c r="BD217" s="226"/>
      <c r="BE217" s="226"/>
      <c r="BF217" s="226"/>
      <c r="BG217" s="226"/>
      <c r="BH217" s="226"/>
      <c r="BI217" s="226"/>
      <c r="BJ217" s="226"/>
      <c r="BK217" s="226"/>
      <c r="BL217" s="226"/>
      <c r="BM217" s="226"/>
      <c r="BN217" s="226"/>
      <c r="BO217" s="226"/>
      <c r="BP217" s="226"/>
      <c r="BQ217" s="226"/>
      <c r="BR217" s="226"/>
      <c r="BS217" s="226"/>
    </row>
    <row r="218" spans="2:71" ht="11.25" customHeight="1">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c r="BE218" s="226"/>
      <c r="BF218" s="226"/>
      <c r="BG218" s="226"/>
      <c r="BH218" s="226"/>
      <c r="BI218" s="226"/>
      <c r="BJ218" s="226"/>
      <c r="BK218" s="226"/>
      <c r="BL218" s="226"/>
      <c r="BM218" s="226"/>
      <c r="BN218" s="226"/>
      <c r="BO218" s="226"/>
      <c r="BP218" s="226"/>
      <c r="BQ218" s="226"/>
      <c r="BR218" s="226"/>
      <c r="BS218" s="226"/>
    </row>
    <row r="219" spans="2:71" ht="11.25" customHeight="1">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c r="AS219" s="226"/>
      <c r="AT219" s="226"/>
      <c r="AU219" s="226"/>
      <c r="AV219" s="226"/>
      <c r="AW219" s="226"/>
      <c r="AX219" s="226"/>
      <c r="AY219" s="226"/>
      <c r="AZ219" s="226"/>
      <c r="BA219" s="226"/>
      <c r="BB219" s="226"/>
      <c r="BC219" s="226"/>
      <c r="BD219" s="226"/>
      <c r="BE219" s="226"/>
      <c r="BF219" s="226"/>
      <c r="BG219" s="226"/>
      <c r="BH219" s="226"/>
      <c r="BI219" s="226"/>
      <c r="BJ219" s="226"/>
      <c r="BK219" s="226"/>
      <c r="BL219" s="226"/>
      <c r="BM219" s="226"/>
      <c r="BN219" s="226"/>
      <c r="BO219" s="226"/>
      <c r="BP219" s="226"/>
      <c r="BQ219" s="226"/>
      <c r="BR219" s="226"/>
      <c r="BS219" s="226"/>
    </row>
    <row r="220" spans="2:71" ht="11.25" customHeight="1">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AV220" s="226"/>
      <c r="AW220" s="226"/>
      <c r="AX220" s="226"/>
      <c r="AY220" s="226"/>
      <c r="AZ220" s="226"/>
      <c r="BA220" s="226"/>
      <c r="BB220" s="226"/>
      <c r="BC220" s="226"/>
      <c r="BD220" s="226"/>
      <c r="BE220" s="226"/>
      <c r="BF220" s="226"/>
      <c r="BG220" s="226"/>
      <c r="BH220" s="226"/>
      <c r="BI220" s="226"/>
      <c r="BJ220" s="226"/>
      <c r="BK220" s="226"/>
      <c r="BL220" s="226"/>
      <c r="BM220" s="226"/>
      <c r="BN220" s="226"/>
      <c r="BO220" s="226"/>
      <c r="BP220" s="226"/>
      <c r="BQ220" s="226"/>
      <c r="BR220" s="226"/>
      <c r="BS220" s="226"/>
    </row>
    <row r="221" spans="2:71" ht="11.25" customHeight="1">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AV221" s="226"/>
      <c r="AW221" s="226"/>
      <c r="AX221" s="226"/>
      <c r="AY221" s="226"/>
      <c r="AZ221" s="226"/>
      <c r="BA221" s="226"/>
      <c r="BB221" s="226"/>
      <c r="BC221" s="226"/>
      <c r="BD221" s="226"/>
      <c r="BE221" s="226"/>
      <c r="BF221" s="226"/>
      <c r="BG221" s="226"/>
      <c r="BH221" s="226"/>
      <c r="BI221" s="226"/>
      <c r="BJ221" s="226"/>
      <c r="BK221" s="226"/>
      <c r="BL221" s="226"/>
      <c r="BM221" s="226"/>
      <c r="BN221" s="226"/>
      <c r="BO221" s="226"/>
      <c r="BP221" s="226"/>
      <c r="BQ221" s="226"/>
      <c r="BR221" s="226"/>
      <c r="BS221" s="226"/>
    </row>
    <row r="222" spans="2:71" ht="11.25" customHeight="1">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c r="AS222" s="226"/>
      <c r="AT222" s="226"/>
      <c r="AU222" s="226"/>
      <c r="AV222" s="226"/>
      <c r="AW222" s="226"/>
      <c r="AX222" s="226"/>
      <c r="AY222" s="226"/>
      <c r="AZ222" s="226"/>
      <c r="BA222" s="226"/>
      <c r="BB222" s="226"/>
      <c r="BC222" s="226"/>
      <c r="BD222" s="226"/>
      <c r="BE222" s="226"/>
      <c r="BF222" s="226"/>
      <c r="BG222" s="226"/>
      <c r="BH222" s="226"/>
      <c r="BI222" s="226"/>
      <c r="BJ222" s="226"/>
      <c r="BK222" s="226"/>
      <c r="BL222" s="226"/>
      <c r="BM222" s="226"/>
      <c r="BN222" s="226"/>
      <c r="BO222" s="226"/>
      <c r="BP222" s="226"/>
      <c r="BQ222" s="226"/>
      <c r="BR222" s="226"/>
      <c r="BS222" s="226"/>
    </row>
    <row r="223" spans="2:71" ht="11.25" customHeight="1">
      <c r="B223" s="226"/>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c r="AS223" s="226"/>
      <c r="AT223" s="226"/>
      <c r="AU223" s="226"/>
      <c r="AV223" s="226"/>
      <c r="AW223" s="226"/>
      <c r="AX223" s="226"/>
      <c r="AY223" s="226"/>
      <c r="AZ223" s="226"/>
      <c r="BA223" s="226"/>
      <c r="BB223" s="226"/>
      <c r="BC223" s="226"/>
      <c r="BD223" s="226"/>
      <c r="BE223" s="226"/>
      <c r="BF223" s="226"/>
      <c r="BG223" s="226"/>
      <c r="BH223" s="226"/>
      <c r="BI223" s="226"/>
      <c r="BJ223" s="226"/>
      <c r="BK223" s="226"/>
      <c r="BL223" s="226"/>
      <c r="BM223" s="226"/>
      <c r="BN223" s="226"/>
      <c r="BO223" s="226"/>
      <c r="BP223" s="226"/>
      <c r="BQ223" s="226"/>
      <c r="BR223" s="226"/>
      <c r="BS223" s="226"/>
    </row>
    <row r="224" spans="2:71" ht="11.25" customHeight="1">
      <c r="B224" s="226"/>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c r="AS224" s="226"/>
      <c r="AT224" s="226"/>
      <c r="AU224" s="226"/>
      <c r="AV224" s="226"/>
      <c r="AW224" s="226"/>
      <c r="AX224" s="226"/>
      <c r="AY224" s="226"/>
      <c r="AZ224" s="226"/>
      <c r="BA224" s="226"/>
      <c r="BB224" s="226"/>
      <c r="BC224" s="226"/>
      <c r="BD224" s="226"/>
      <c r="BE224" s="226"/>
      <c r="BF224" s="226"/>
      <c r="BG224" s="226"/>
      <c r="BH224" s="226"/>
      <c r="BI224" s="226"/>
      <c r="BJ224" s="226"/>
      <c r="BK224" s="226"/>
      <c r="BL224" s="226"/>
      <c r="BM224" s="226"/>
      <c r="BN224" s="226"/>
      <c r="BO224" s="226"/>
      <c r="BP224" s="226"/>
      <c r="BQ224" s="226"/>
      <c r="BR224" s="226"/>
      <c r="BS224" s="226"/>
    </row>
    <row r="225" spans="2:71" ht="11.25" customHeight="1">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226"/>
      <c r="BE225" s="226"/>
      <c r="BF225" s="226"/>
      <c r="BG225" s="226"/>
      <c r="BH225" s="226"/>
      <c r="BI225" s="226"/>
      <c r="BJ225" s="226"/>
      <c r="BK225" s="226"/>
      <c r="BL225" s="226"/>
      <c r="BM225" s="226"/>
      <c r="BN225" s="226"/>
      <c r="BO225" s="226"/>
      <c r="BP225" s="226"/>
      <c r="BQ225" s="226"/>
      <c r="BR225" s="226"/>
      <c r="BS225" s="226"/>
    </row>
    <row r="226" spans="2:71" ht="11.25" customHeight="1">
      <c r="B226" s="226"/>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c r="AS226" s="226"/>
      <c r="AT226" s="226"/>
      <c r="AU226" s="226"/>
      <c r="AV226" s="226"/>
      <c r="AW226" s="226"/>
      <c r="AX226" s="226"/>
      <c r="AY226" s="226"/>
      <c r="AZ226" s="226"/>
      <c r="BA226" s="226"/>
      <c r="BB226" s="226"/>
      <c r="BC226" s="226"/>
      <c r="BD226" s="226"/>
      <c r="BE226" s="226"/>
      <c r="BF226" s="226"/>
      <c r="BG226" s="226"/>
      <c r="BH226" s="226"/>
      <c r="BI226" s="226"/>
      <c r="BJ226" s="226"/>
      <c r="BK226" s="226"/>
      <c r="BL226" s="226"/>
      <c r="BM226" s="226"/>
      <c r="BN226" s="226"/>
      <c r="BO226" s="226"/>
      <c r="BP226" s="226"/>
      <c r="BQ226" s="226"/>
      <c r="BR226" s="226"/>
      <c r="BS226" s="226"/>
    </row>
    <row r="227" spans="2:71" ht="11.25" customHeight="1">
      <c r="B227" s="226"/>
      <c r="C227" s="226"/>
      <c r="D227" s="226"/>
      <c r="E227" s="226"/>
      <c r="F227" s="226"/>
      <c r="G227" s="226"/>
      <c r="H227" s="226"/>
      <c r="I227" s="226"/>
      <c r="J227" s="226"/>
      <c r="K227" s="226"/>
      <c r="L227" s="226"/>
      <c r="M227" s="226"/>
      <c r="N227" s="226"/>
      <c r="O227" s="226"/>
      <c r="P227" s="226"/>
      <c r="Q227" s="226"/>
      <c r="R227" s="226"/>
      <c r="S227" s="226"/>
      <c r="T227" s="226"/>
      <c r="U227" s="226"/>
      <c r="V227" s="226"/>
      <c r="W227" s="226"/>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c r="AS227" s="226"/>
      <c r="AT227" s="226"/>
      <c r="AU227" s="226"/>
      <c r="AV227" s="226"/>
      <c r="AW227" s="226"/>
      <c r="AX227" s="226"/>
      <c r="AY227" s="226"/>
      <c r="AZ227" s="226"/>
      <c r="BA227" s="226"/>
      <c r="BB227" s="226"/>
      <c r="BC227" s="226"/>
      <c r="BD227" s="226"/>
      <c r="BE227" s="226"/>
      <c r="BF227" s="226"/>
      <c r="BG227" s="226"/>
      <c r="BH227" s="226"/>
      <c r="BI227" s="226"/>
      <c r="BJ227" s="226"/>
      <c r="BK227" s="226"/>
      <c r="BL227" s="226"/>
      <c r="BM227" s="226"/>
      <c r="BN227" s="226"/>
      <c r="BO227" s="226"/>
      <c r="BP227" s="226"/>
      <c r="BQ227" s="226"/>
      <c r="BR227" s="226"/>
      <c r="BS227" s="226"/>
    </row>
    <row r="228" spans="2:71" ht="11.25" customHeight="1">
      <c r="B228" s="226"/>
      <c r="C228" s="226"/>
      <c r="D228" s="226"/>
      <c r="E228" s="226"/>
      <c r="F228" s="226"/>
      <c r="G228" s="226"/>
      <c r="H228" s="226"/>
      <c r="I228" s="226"/>
      <c r="J228" s="226"/>
      <c r="K228" s="226"/>
      <c r="L228" s="226"/>
      <c r="M228" s="226"/>
      <c r="N228" s="226"/>
      <c r="O228" s="226"/>
      <c r="P228" s="226"/>
      <c r="Q228" s="226"/>
      <c r="R228" s="226"/>
      <c r="S228" s="226"/>
      <c r="T228" s="226"/>
      <c r="U228" s="226"/>
      <c r="V228" s="226"/>
      <c r="W228" s="226"/>
      <c r="X228" s="226"/>
      <c r="Y228" s="226"/>
      <c r="Z228" s="226"/>
      <c r="AA228" s="226"/>
      <c r="AB228" s="226"/>
      <c r="AC228" s="226"/>
      <c r="AD228" s="226"/>
      <c r="AE228" s="226"/>
      <c r="AF228" s="226"/>
      <c r="AG228" s="226"/>
      <c r="AH228" s="226"/>
      <c r="AI228" s="226"/>
      <c r="AJ228" s="226"/>
      <c r="AK228" s="226"/>
      <c r="AL228" s="226"/>
      <c r="AM228" s="226"/>
      <c r="AN228" s="226"/>
      <c r="AO228" s="226"/>
      <c r="AP228" s="226"/>
      <c r="AQ228" s="226"/>
      <c r="AR228" s="226"/>
      <c r="AS228" s="226"/>
      <c r="AT228" s="226"/>
      <c r="AU228" s="226"/>
      <c r="AV228" s="226"/>
      <c r="AW228" s="226"/>
      <c r="AX228" s="226"/>
      <c r="AY228" s="226"/>
      <c r="AZ228" s="226"/>
      <c r="BA228" s="226"/>
      <c r="BB228" s="226"/>
      <c r="BC228" s="226"/>
      <c r="BD228" s="226"/>
      <c r="BE228" s="226"/>
      <c r="BF228" s="226"/>
      <c r="BG228" s="226"/>
      <c r="BH228" s="226"/>
      <c r="BI228" s="226"/>
      <c r="BJ228" s="226"/>
      <c r="BK228" s="226"/>
      <c r="BL228" s="226"/>
      <c r="BM228" s="226"/>
      <c r="BN228" s="226"/>
      <c r="BO228" s="226"/>
      <c r="BP228" s="226"/>
      <c r="BQ228" s="226"/>
      <c r="BR228" s="226"/>
      <c r="BS228" s="226"/>
    </row>
    <row r="229" spans="2:71" ht="11.25" customHeight="1">
      <c r="B229" s="226"/>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c r="AS229" s="226"/>
      <c r="AT229" s="226"/>
      <c r="AU229" s="226"/>
      <c r="AV229" s="226"/>
      <c r="AW229" s="226"/>
      <c r="AX229" s="226"/>
      <c r="AY229" s="226"/>
      <c r="AZ229" s="226"/>
      <c r="BA229" s="226"/>
      <c r="BB229" s="226"/>
      <c r="BC229" s="226"/>
      <c r="BD229" s="226"/>
      <c r="BE229" s="226"/>
      <c r="BF229" s="226"/>
      <c r="BG229" s="226"/>
      <c r="BH229" s="226"/>
      <c r="BI229" s="226"/>
      <c r="BJ229" s="226"/>
      <c r="BK229" s="226"/>
      <c r="BL229" s="226"/>
      <c r="BM229" s="226"/>
      <c r="BN229" s="226"/>
      <c r="BO229" s="226"/>
      <c r="BP229" s="226"/>
      <c r="BQ229" s="226"/>
      <c r="BR229" s="226"/>
      <c r="BS229" s="226"/>
    </row>
    <row r="230" spans="2:71" ht="11.25" customHeight="1">
      <c r="B230" s="226"/>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c r="AS230" s="226"/>
      <c r="AT230" s="226"/>
      <c r="AU230" s="226"/>
      <c r="AV230" s="226"/>
      <c r="AW230" s="226"/>
      <c r="AX230" s="226"/>
      <c r="AY230" s="226"/>
      <c r="AZ230" s="226"/>
      <c r="BA230" s="226"/>
      <c r="BB230" s="226"/>
      <c r="BC230" s="226"/>
      <c r="BD230" s="226"/>
      <c r="BE230" s="226"/>
      <c r="BF230" s="226"/>
      <c r="BG230" s="226"/>
      <c r="BH230" s="226"/>
      <c r="BI230" s="226"/>
      <c r="BJ230" s="226"/>
      <c r="BK230" s="226"/>
      <c r="BL230" s="226"/>
      <c r="BM230" s="226"/>
      <c r="BN230" s="226"/>
      <c r="BO230" s="226"/>
      <c r="BP230" s="226"/>
      <c r="BQ230" s="226"/>
      <c r="BR230" s="226"/>
      <c r="BS230" s="226"/>
    </row>
    <row r="231" spans="2:71" ht="11.25" customHeight="1">
      <c r="B231" s="226"/>
      <c r="C231" s="226"/>
      <c r="D231" s="226"/>
      <c r="E231" s="226"/>
      <c r="F231" s="226"/>
      <c r="G231" s="226"/>
      <c r="H231" s="226"/>
      <c r="I231" s="226"/>
      <c r="J231" s="226"/>
      <c r="K231" s="226"/>
      <c r="L231" s="226"/>
      <c r="M231" s="226"/>
      <c r="N231" s="226"/>
      <c r="O231" s="226"/>
      <c r="P231" s="226"/>
      <c r="Q231" s="226"/>
      <c r="R231" s="226"/>
      <c r="S231" s="226"/>
      <c r="T231" s="226"/>
      <c r="U231" s="226"/>
      <c r="V231" s="226"/>
      <c r="W231" s="226"/>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226"/>
      <c r="BH231" s="226"/>
      <c r="BI231" s="226"/>
      <c r="BJ231" s="226"/>
      <c r="BK231" s="226"/>
      <c r="BL231" s="226"/>
      <c r="BM231" s="226"/>
      <c r="BN231" s="226"/>
      <c r="BO231" s="226"/>
      <c r="BP231" s="226"/>
      <c r="BQ231" s="226"/>
      <c r="BR231" s="226"/>
      <c r="BS231" s="226"/>
    </row>
    <row r="232" spans="2:71" ht="11.25" customHeight="1">
      <c r="B232" s="226"/>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c r="AS232" s="226"/>
      <c r="AT232" s="226"/>
      <c r="AU232" s="226"/>
      <c r="AV232" s="226"/>
      <c r="AW232" s="226"/>
      <c r="AX232" s="226"/>
      <c r="AY232" s="226"/>
      <c r="AZ232" s="226"/>
      <c r="BA232" s="226"/>
      <c r="BB232" s="226"/>
      <c r="BC232" s="226"/>
      <c r="BD232" s="226"/>
      <c r="BE232" s="226"/>
      <c r="BF232" s="226"/>
      <c r="BG232" s="226"/>
      <c r="BH232" s="226"/>
      <c r="BI232" s="226"/>
      <c r="BJ232" s="226"/>
      <c r="BK232" s="226"/>
      <c r="BL232" s="226"/>
      <c r="BM232" s="226"/>
      <c r="BN232" s="226"/>
      <c r="BO232" s="226"/>
      <c r="BP232" s="226"/>
      <c r="BQ232" s="226"/>
      <c r="BR232" s="226"/>
      <c r="BS232" s="226"/>
    </row>
    <row r="233" spans="2:71" ht="11.25" customHeight="1">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6"/>
      <c r="AT233" s="226"/>
      <c r="AU233" s="226"/>
      <c r="AV233" s="226"/>
      <c r="AW233" s="226"/>
      <c r="AX233" s="226"/>
      <c r="AY233" s="226"/>
      <c r="AZ233" s="226"/>
      <c r="BA233" s="226"/>
      <c r="BB233" s="226"/>
      <c r="BC233" s="226"/>
      <c r="BD233" s="226"/>
      <c r="BE233" s="226"/>
      <c r="BF233" s="226"/>
      <c r="BG233" s="226"/>
      <c r="BH233" s="226"/>
      <c r="BI233" s="226"/>
      <c r="BJ233" s="226"/>
      <c r="BK233" s="226"/>
      <c r="BL233" s="226"/>
      <c r="BM233" s="226"/>
      <c r="BN233" s="226"/>
      <c r="BO233" s="226"/>
      <c r="BP233" s="226"/>
      <c r="BQ233" s="226"/>
      <c r="BR233" s="226"/>
      <c r="BS233" s="226"/>
    </row>
    <row r="234" spans="2:71" ht="11.25" customHeight="1">
      <c r="B234" s="226"/>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c r="AS234" s="226"/>
      <c r="AT234" s="226"/>
      <c r="AU234" s="226"/>
      <c r="AV234" s="226"/>
      <c r="AW234" s="226"/>
      <c r="AX234" s="226"/>
      <c r="AY234" s="226"/>
      <c r="AZ234" s="226"/>
      <c r="BA234" s="226"/>
      <c r="BB234" s="226"/>
      <c r="BC234" s="226"/>
      <c r="BD234" s="226"/>
      <c r="BE234" s="226"/>
      <c r="BF234" s="226"/>
      <c r="BG234" s="226"/>
      <c r="BH234" s="226"/>
      <c r="BI234" s="226"/>
      <c r="BJ234" s="226"/>
      <c r="BK234" s="226"/>
      <c r="BL234" s="226"/>
      <c r="BM234" s="226"/>
      <c r="BN234" s="226"/>
      <c r="BO234" s="226"/>
      <c r="BP234" s="226"/>
      <c r="BQ234" s="226"/>
      <c r="BR234" s="226"/>
      <c r="BS234" s="226"/>
    </row>
    <row r="235" spans="2:71" ht="11.25" customHeight="1">
      <c r="B235" s="226"/>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c r="Y235" s="226"/>
      <c r="Z235" s="226"/>
      <c r="AA235" s="226"/>
      <c r="AB235" s="226"/>
      <c r="AC235" s="226"/>
      <c r="AD235" s="226"/>
      <c r="AE235" s="226"/>
      <c r="AF235" s="226"/>
      <c r="AG235" s="226"/>
      <c r="AH235" s="226"/>
      <c r="AI235" s="226"/>
      <c r="AJ235" s="226"/>
      <c r="AK235" s="226"/>
      <c r="AL235" s="226"/>
      <c r="AM235" s="226"/>
      <c r="AN235" s="226"/>
      <c r="AO235" s="226"/>
      <c r="AP235" s="226"/>
      <c r="AQ235" s="226"/>
      <c r="AR235" s="226"/>
      <c r="AS235" s="226"/>
      <c r="AT235" s="226"/>
      <c r="AU235" s="226"/>
      <c r="AV235" s="226"/>
      <c r="AW235" s="226"/>
      <c r="AX235" s="226"/>
      <c r="AY235" s="226"/>
      <c r="AZ235" s="226"/>
      <c r="BA235" s="226"/>
      <c r="BB235" s="226"/>
      <c r="BC235" s="226"/>
      <c r="BD235" s="226"/>
      <c r="BE235" s="226"/>
      <c r="BF235" s="226"/>
      <c r="BG235" s="226"/>
      <c r="BH235" s="226"/>
      <c r="BI235" s="226"/>
      <c r="BJ235" s="226"/>
      <c r="BK235" s="226"/>
      <c r="BL235" s="226"/>
      <c r="BM235" s="226"/>
      <c r="BN235" s="226"/>
      <c r="BO235" s="226"/>
      <c r="BP235" s="226"/>
      <c r="BQ235" s="226"/>
      <c r="BR235" s="226"/>
      <c r="BS235" s="226"/>
    </row>
    <row r="236" spans="2:71" ht="11.25" customHeight="1">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6"/>
      <c r="AT236" s="226"/>
      <c r="AU236" s="226"/>
      <c r="AV236" s="226"/>
      <c r="AW236" s="226"/>
      <c r="AX236" s="226"/>
      <c r="AY236" s="226"/>
      <c r="AZ236" s="226"/>
      <c r="BA236" s="226"/>
      <c r="BB236" s="226"/>
      <c r="BC236" s="226"/>
      <c r="BD236" s="226"/>
      <c r="BE236" s="226"/>
      <c r="BF236" s="226"/>
      <c r="BG236" s="226"/>
      <c r="BH236" s="226"/>
      <c r="BI236" s="226"/>
      <c r="BJ236" s="226"/>
      <c r="BK236" s="226"/>
      <c r="BL236" s="226"/>
      <c r="BM236" s="226"/>
      <c r="BN236" s="226"/>
      <c r="BO236" s="226"/>
      <c r="BP236" s="226"/>
      <c r="BQ236" s="226"/>
      <c r="BR236" s="226"/>
      <c r="BS236" s="226"/>
    </row>
    <row r="237" spans="2:71" ht="11.25" customHeight="1">
      <c r="B237" s="226"/>
      <c r="C237" s="226"/>
      <c r="D237" s="226"/>
      <c r="E237" s="226"/>
      <c r="F237" s="226"/>
      <c r="G237" s="226"/>
      <c r="H237" s="226"/>
      <c r="I237" s="226"/>
      <c r="J237" s="226"/>
      <c r="K237" s="226"/>
      <c r="L237" s="226"/>
      <c r="M237" s="226"/>
      <c r="N237" s="226"/>
      <c r="O237" s="226"/>
      <c r="P237" s="226"/>
      <c r="Q237" s="226"/>
      <c r="R237" s="226"/>
      <c r="S237" s="226"/>
      <c r="T237" s="226"/>
      <c r="U237" s="226"/>
      <c r="V237" s="226"/>
      <c r="W237" s="226"/>
      <c r="X237" s="226"/>
      <c r="Y237" s="226"/>
      <c r="Z237" s="226"/>
      <c r="AA237" s="226"/>
      <c r="AB237" s="226"/>
      <c r="AC237" s="226"/>
      <c r="AD237" s="226"/>
      <c r="AE237" s="226"/>
      <c r="AF237" s="226"/>
      <c r="AG237" s="226"/>
      <c r="AH237" s="226"/>
      <c r="AI237" s="226"/>
      <c r="AJ237" s="226"/>
      <c r="AK237" s="226"/>
      <c r="AL237" s="226"/>
      <c r="AM237" s="226"/>
      <c r="AN237" s="226"/>
      <c r="AO237" s="226"/>
      <c r="AP237" s="226"/>
      <c r="AQ237" s="226"/>
      <c r="AR237" s="226"/>
      <c r="AS237" s="226"/>
      <c r="AT237" s="226"/>
      <c r="AU237" s="226"/>
      <c r="AV237" s="226"/>
      <c r="AW237" s="226"/>
      <c r="AX237" s="226"/>
      <c r="AY237" s="226"/>
      <c r="AZ237" s="226"/>
      <c r="BA237" s="226"/>
      <c r="BB237" s="226"/>
      <c r="BC237" s="226"/>
      <c r="BD237" s="226"/>
      <c r="BE237" s="226"/>
      <c r="BF237" s="226"/>
      <c r="BG237" s="226"/>
      <c r="BH237" s="226"/>
      <c r="BI237" s="226"/>
      <c r="BJ237" s="226"/>
      <c r="BK237" s="226"/>
      <c r="BL237" s="226"/>
      <c r="BM237" s="226"/>
      <c r="BN237" s="226"/>
      <c r="BO237" s="226"/>
      <c r="BP237" s="226"/>
      <c r="BQ237" s="226"/>
      <c r="BR237" s="226"/>
      <c r="BS237" s="226"/>
    </row>
    <row r="238" spans="2:71" ht="11.25" customHeight="1">
      <c r="B238" s="226"/>
      <c r="C238" s="226"/>
      <c r="D238" s="226"/>
      <c r="E238" s="226"/>
      <c r="F238" s="226"/>
      <c r="G238" s="226"/>
      <c r="H238" s="226"/>
      <c r="I238" s="226"/>
      <c r="J238" s="226"/>
      <c r="K238" s="226"/>
      <c r="L238" s="226"/>
      <c r="M238" s="226"/>
      <c r="N238" s="226"/>
      <c r="O238" s="226"/>
      <c r="P238" s="226"/>
      <c r="Q238" s="226"/>
      <c r="R238" s="226"/>
      <c r="S238" s="226"/>
      <c r="T238" s="226"/>
      <c r="U238" s="226"/>
      <c r="V238" s="226"/>
      <c r="W238" s="226"/>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c r="BF238" s="226"/>
      <c r="BG238" s="226"/>
      <c r="BH238" s="226"/>
      <c r="BI238" s="226"/>
      <c r="BJ238" s="226"/>
      <c r="BK238" s="226"/>
      <c r="BL238" s="226"/>
      <c r="BM238" s="226"/>
      <c r="BN238" s="226"/>
      <c r="BO238" s="226"/>
      <c r="BP238" s="226"/>
      <c r="BQ238" s="226"/>
      <c r="BR238" s="226"/>
      <c r="BS238" s="226"/>
    </row>
    <row r="239" spans="2:71" ht="11.25" customHeight="1">
      <c r="B239" s="226"/>
      <c r="C239" s="226"/>
      <c r="D239" s="226"/>
      <c r="E239" s="226"/>
      <c r="F239" s="226"/>
      <c r="G239" s="226"/>
      <c r="H239" s="226"/>
      <c r="I239" s="226"/>
      <c r="J239" s="226"/>
      <c r="K239" s="226"/>
      <c r="L239" s="226"/>
      <c r="M239" s="226"/>
      <c r="N239" s="226"/>
      <c r="O239" s="226"/>
      <c r="P239" s="226"/>
      <c r="Q239" s="226"/>
      <c r="R239" s="226"/>
      <c r="S239" s="226"/>
      <c r="T239" s="226"/>
      <c r="U239" s="226"/>
      <c r="V239" s="226"/>
      <c r="W239" s="226"/>
      <c r="X239" s="226"/>
      <c r="Y239" s="226"/>
      <c r="Z239" s="226"/>
      <c r="AA239" s="226"/>
      <c r="AB239" s="226"/>
      <c r="AC239" s="226"/>
      <c r="AD239" s="226"/>
      <c r="AE239" s="226"/>
      <c r="AF239" s="226"/>
      <c r="AG239" s="226"/>
      <c r="AH239" s="226"/>
      <c r="AI239" s="226"/>
      <c r="AJ239" s="226"/>
      <c r="AK239" s="226"/>
      <c r="AL239" s="226"/>
      <c r="AM239" s="226"/>
      <c r="AN239" s="226"/>
      <c r="AO239" s="226"/>
      <c r="AP239" s="226"/>
      <c r="AQ239" s="226"/>
      <c r="AR239" s="226"/>
      <c r="AS239" s="226"/>
      <c r="AT239" s="226"/>
      <c r="AU239" s="226"/>
      <c r="AV239" s="226"/>
      <c r="AW239" s="226"/>
      <c r="AX239" s="226"/>
      <c r="AY239" s="226"/>
      <c r="AZ239" s="226"/>
      <c r="BA239" s="226"/>
      <c r="BB239" s="226"/>
      <c r="BC239" s="226"/>
      <c r="BD239" s="226"/>
      <c r="BE239" s="226"/>
      <c r="BF239" s="226"/>
      <c r="BG239" s="226"/>
      <c r="BH239" s="226"/>
      <c r="BI239" s="226"/>
      <c r="BJ239" s="226"/>
      <c r="BK239" s="226"/>
      <c r="BL239" s="226"/>
      <c r="BM239" s="226"/>
      <c r="BN239" s="226"/>
      <c r="BO239" s="226"/>
      <c r="BP239" s="226"/>
      <c r="BQ239" s="226"/>
      <c r="BR239" s="226"/>
      <c r="BS239" s="226"/>
    </row>
    <row r="240" spans="2:71" ht="11.25" customHeight="1">
      <c r="B240" s="226"/>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AX240" s="226"/>
      <c r="AY240" s="226"/>
      <c r="AZ240" s="226"/>
      <c r="BA240" s="226"/>
      <c r="BB240" s="226"/>
      <c r="BC240" s="226"/>
      <c r="BD240" s="226"/>
      <c r="BE240" s="226"/>
      <c r="BF240" s="226"/>
      <c r="BG240" s="226"/>
      <c r="BH240" s="226"/>
      <c r="BI240" s="226"/>
      <c r="BJ240" s="226"/>
      <c r="BK240" s="226"/>
      <c r="BL240" s="226"/>
      <c r="BM240" s="226"/>
      <c r="BN240" s="226"/>
      <c r="BO240" s="226"/>
      <c r="BP240" s="226"/>
      <c r="BQ240" s="226"/>
      <c r="BR240" s="226"/>
      <c r="BS240" s="226"/>
    </row>
    <row r="241" spans="2:71" ht="11.25" customHeight="1">
      <c r="B241" s="226"/>
      <c r="C241" s="226"/>
      <c r="D241" s="226"/>
      <c r="E241" s="226"/>
      <c r="F241" s="226"/>
      <c r="G241" s="226"/>
      <c r="H241" s="226"/>
      <c r="I241" s="226"/>
      <c r="J241" s="226"/>
      <c r="K241" s="226"/>
      <c r="L241" s="226"/>
      <c r="M241" s="226"/>
      <c r="N241" s="226"/>
      <c r="O241" s="226"/>
      <c r="P241" s="226"/>
      <c r="Q241" s="226"/>
      <c r="R241" s="226"/>
      <c r="S241" s="226"/>
      <c r="T241" s="226"/>
      <c r="U241" s="226"/>
      <c r="V241" s="226"/>
      <c r="W241" s="226"/>
      <c r="X241" s="226"/>
      <c r="Y241" s="226"/>
      <c r="Z241" s="226"/>
      <c r="AA241" s="226"/>
      <c r="AB241" s="226"/>
      <c r="AC241" s="226"/>
      <c r="AD241" s="226"/>
      <c r="AE241" s="226"/>
      <c r="AF241" s="226"/>
      <c r="AG241" s="226"/>
      <c r="AH241" s="226"/>
      <c r="AI241" s="226"/>
      <c r="AJ241" s="226"/>
      <c r="AK241" s="226"/>
      <c r="AL241" s="226"/>
      <c r="AM241" s="226"/>
      <c r="AN241" s="226"/>
      <c r="AO241" s="226"/>
      <c r="AP241" s="226"/>
      <c r="AQ241" s="226"/>
      <c r="AR241" s="226"/>
      <c r="AS241" s="226"/>
      <c r="AT241" s="226"/>
      <c r="AU241" s="226"/>
      <c r="AV241" s="226"/>
      <c r="AW241" s="226"/>
      <c r="AX241" s="226"/>
      <c r="AY241" s="226"/>
      <c r="AZ241" s="226"/>
      <c r="BA241" s="226"/>
      <c r="BB241" s="226"/>
      <c r="BC241" s="226"/>
      <c r="BD241" s="226"/>
      <c r="BE241" s="226"/>
      <c r="BF241" s="226"/>
      <c r="BG241" s="226"/>
      <c r="BH241" s="226"/>
      <c r="BI241" s="226"/>
      <c r="BJ241" s="226"/>
      <c r="BK241" s="226"/>
      <c r="BL241" s="226"/>
      <c r="BM241" s="226"/>
      <c r="BN241" s="226"/>
      <c r="BO241" s="226"/>
      <c r="BP241" s="226"/>
      <c r="BQ241" s="226"/>
      <c r="BR241" s="226"/>
      <c r="BS241" s="226"/>
    </row>
    <row r="242" spans="2:71" ht="11.25" customHeight="1">
      <c r="B242" s="226"/>
      <c r="C242" s="226"/>
      <c r="D242" s="226"/>
      <c r="E242" s="226"/>
      <c r="F242" s="226"/>
      <c r="G242" s="226"/>
      <c r="H242" s="226"/>
      <c r="I242" s="226"/>
      <c r="J242" s="226"/>
      <c r="K242" s="226"/>
      <c r="L242" s="226"/>
      <c r="M242" s="226"/>
      <c r="N242" s="226"/>
      <c r="O242" s="226"/>
      <c r="P242" s="226"/>
      <c r="Q242" s="226"/>
      <c r="R242" s="226"/>
      <c r="S242" s="226"/>
      <c r="T242" s="226"/>
      <c r="U242" s="226"/>
      <c r="V242" s="226"/>
      <c r="W242" s="226"/>
      <c r="X242" s="226"/>
      <c r="Y242" s="226"/>
      <c r="Z242" s="226"/>
      <c r="AA242" s="226"/>
      <c r="AB242" s="226"/>
      <c r="AC242" s="226"/>
      <c r="AD242" s="226"/>
      <c r="AE242" s="226"/>
      <c r="AF242" s="226"/>
      <c r="AG242" s="226"/>
      <c r="AH242" s="226"/>
      <c r="AI242" s="226"/>
      <c r="AJ242" s="226"/>
      <c r="AK242" s="226"/>
      <c r="AL242" s="226"/>
      <c r="AM242" s="226"/>
      <c r="AN242" s="226"/>
      <c r="AO242" s="226"/>
      <c r="AP242" s="226"/>
      <c r="AQ242" s="226"/>
      <c r="AR242" s="226"/>
      <c r="AS242" s="226"/>
      <c r="AT242" s="226"/>
      <c r="AU242" s="226"/>
      <c r="AV242" s="226"/>
      <c r="AW242" s="226"/>
      <c r="AX242" s="226"/>
      <c r="AY242" s="226"/>
      <c r="AZ242" s="226"/>
      <c r="BA242" s="226"/>
      <c r="BB242" s="226"/>
      <c r="BC242" s="226"/>
      <c r="BD242" s="226"/>
      <c r="BE242" s="226"/>
      <c r="BF242" s="226"/>
      <c r="BG242" s="226"/>
      <c r="BH242" s="226"/>
      <c r="BI242" s="226"/>
      <c r="BJ242" s="226"/>
      <c r="BK242" s="226"/>
      <c r="BL242" s="226"/>
      <c r="BM242" s="226"/>
      <c r="BN242" s="226"/>
      <c r="BO242" s="226"/>
      <c r="BP242" s="226"/>
      <c r="BQ242" s="226"/>
      <c r="BR242" s="226"/>
      <c r="BS242" s="226"/>
    </row>
    <row r="243" spans="2:71" ht="11.25" customHeight="1">
      <c r="B243" s="226"/>
      <c r="C243" s="226"/>
      <c r="D243" s="226"/>
      <c r="E243" s="226"/>
      <c r="F243" s="226"/>
      <c r="G243" s="226"/>
      <c r="H243" s="226"/>
      <c r="I243" s="226"/>
      <c r="J243" s="226"/>
      <c r="K243" s="226"/>
      <c r="L243" s="226"/>
      <c r="M243" s="226"/>
      <c r="N243" s="226"/>
      <c r="O243" s="226"/>
      <c r="P243" s="226"/>
      <c r="Q243" s="226"/>
      <c r="R243" s="226"/>
      <c r="S243" s="226"/>
      <c r="T243" s="226"/>
      <c r="U243" s="226"/>
      <c r="V243" s="226"/>
      <c r="W243" s="226"/>
      <c r="X243" s="226"/>
      <c r="Y243" s="226"/>
      <c r="Z243" s="226"/>
      <c r="AA243" s="226"/>
      <c r="AB243" s="226"/>
      <c r="AC243" s="226"/>
      <c r="AD243" s="226"/>
      <c r="AE243" s="226"/>
      <c r="AF243" s="226"/>
      <c r="AG243" s="226"/>
      <c r="AH243" s="226"/>
      <c r="AI243" s="226"/>
      <c r="AJ243" s="226"/>
      <c r="AK243" s="226"/>
      <c r="AL243" s="226"/>
      <c r="AM243" s="226"/>
      <c r="AN243" s="226"/>
      <c r="AO243" s="226"/>
      <c r="AP243" s="226"/>
      <c r="AQ243" s="226"/>
      <c r="AR243" s="226"/>
      <c r="AS243" s="226"/>
      <c r="AT243" s="226"/>
      <c r="AU243" s="226"/>
      <c r="AV243" s="226"/>
      <c r="AW243" s="226"/>
      <c r="AX243" s="226"/>
      <c r="AY243" s="226"/>
      <c r="AZ243" s="226"/>
      <c r="BA243" s="226"/>
      <c r="BB243" s="226"/>
      <c r="BC243" s="226"/>
      <c r="BD243" s="226"/>
      <c r="BE243" s="226"/>
      <c r="BF243" s="226"/>
      <c r="BG243" s="226"/>
      <c r="BH243" s="226"/>
      <c r="BI243" s="226"/>
      <c r="BJ243" s="226"/>
      <c r="BK243" s="226"/>
      <c r="BL243" s="226"/>
      <c r="BM243" s="226"/>
      <c r="BN243" s="226"/>
      <c r="BO243" s="226"/>
      <c r="BP243" s="226"/>
      <c r="BQ243" s="226"/>
      <c r="BR243" s="226"/>
      <c r="BS243" s="226"/>
    </row>
    <row r="244" spans="2:71" ht="11.25" customHeight="1">
      <c r="B244" s="226"/>
      <c r="C244" s="226"/>
      <c r="D244" s="226"/>
      <c r="E244" s="226"/>
      <c r="F244" s="226"/>
      <c r="G244" s="226"/>
      <c r="H244" s="226"/>
      <c r="I244" s="226"/>
      <c r="J244" s="226"/>
      <c r="K244" s="226"/>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c r="AZ244" s="226"/>
      <c r="BA244" s="226"/>
      <c r="BB244" s="226"/>
      <c r="BC244" s="226"/>
      <c r="BD244" s="226"/>
      <c r="BE244" s="226"/>
      <c r="BF244" s="226"/>
      <c r="BG244" s="226"/>
      <c r="BH244" s="226"/>
      <c r="BI244" s="226"/>
      <c r="BJ244" s="226"/>
      <c r="BK244" s="226"/>
      <c r="BL244" s="226"/>
      <c r="BM244" s="226"/>
      <c r="BN244" s="226"/>
      <c r="BO244" s="226"/>
      <c r="BP244" s="226"/>
      <c r="BQ244" s="226"/>
      <c r="BR244" s="226"/>
      <c r="BS244" s="226"/>
    </row>
    <row r="245" spans="2:71" ht="15.75" customHeight="1"/>
    <row r="246" spans="2:71" ht="15.75" customHeight="1"/>
    <row r="247" spans="2:71" ht="15.75" customHeight="1"/>
    <row r="248" spans="2:71" ht="15.75" customHeight="1"/>
    <row r="249" spans="2:71" ht="15.75" customHeight="1"/>
    <row r="250" spans="2:71" ht="15.75" customHeight="1"/>
    <row r="251" spans="2:71" ht="15.75" customHeight="1"/>
    <row r="252" spans="2:71" ht="15.75" customHeight="1"/>
    <row r="253" spans="2:71" ht="15.75" customHeight="1"/>
    <row r="254" spans="2:71" ht="15.75" customHeight="1"/>
    <row r="255" spans="2:71" ht="15.75" customHeight="1"/>
    <row r="256" spans="2:71"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A40:A41"/>
    <mergeCell ref="A43:A44"/>
    <mergeCell ref="AP4:AT4"/>
    <mergeCell ref="AA4:AE4"/>
    <mergeCell ref="AU4:AX4"/>
    <mergeCell ref="C4:G4"/>
    <mergeCell ref="H4:L4"/>
    <mergeCell ref="M4:Q4"/>
    <mergeCell ref="R4:V4"/>
    <mergeCell ref="W4:Z4"/>
    <mergeCell ref="BN4:BP4"/>
    <mergeCell ref="BQ4:BR4"/>
    <mergeCell ref="BK4:BM4"/>
    <mergeCell ref="AF4:AJ4"/>
    <mergeCell ref="AK4:AO4"/>
    <mergeCell ref="AY4:BC4"/>
    <mergeCell ref="BD4:BG4"/>
    <mergeCell ref="BH4:BJ4"/>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FFFF"/>
  </sheetPr>
  <dimension ref="A1:BL1000"/>
  <sheetViews>
    <sheetView showGridLines="0" workbookViewId="0">
      <pane xSplit="2" ySplit="4" topLeftCell="C33" activePane="bottomRight" state="frozen"/>
      <selection activeCell="E1" sqref="E1"/>
      <selection pane="topRight" activeCell="E1" sqref="E1"/>
      <selection pane="bottomLeft" activeCell="E1" sqref="E1"/>
      <selection pane="bottomRight" activeCell="E1" sqref="E1"/>
    </sheetView>
  </sheetViews>
  <sheetFormatPr defaultColWidth="14.44140625" defaultRowHeight="15" customHeight="1"/>
  <cols>
    <col min="1" max="1" width="14.5546875" customWidth="1"/>
    <col min="2" max="2" width="25.109375" customWidth="1"/>
    <col min="3" max="19" width="8" customWidth="1"/>
    <col min="20" max="63" width="4.44140625" customWidth="1"/>
    <col min="64" max="64" width="4.77734375" customWidth="1"/>
  </cols>
  <sheetData>
    <row r="1" spans="1:64" ht="15" customHeight="1">
      <c r="A1" s="453"/>
      <c r="B1" s="553" t="s">
        <v>459</v>
      </c>
      <c r="C1" s="549"/>
      <c r="D1" s="549"/>
      <c r="E1" s="554" t="s">
        <v>573</v>
      </c>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c r="AQ1" s="549"/>
      <c r="AR1" s="549"/>
      <c r="AS1" s="549"/>
      <c r="AT1" s="549"/>
      <c r="AU1" s="549"/>
      <c r="AV1" s="549"/>
      <c r="AW1" s="549"/>
      <c r="AX1" s="549"/>
      <c r="AY1" s="549"/>
      <c r="AZ1" s="549"/>
      <c r="BA1" s="549"/>
      <c r="BB1" s="549"/>
      <c r="BC1" s="549"/>
      <c r="BD1" s="549"/>
      <c r="BE1" s="549"/>
      <c r="BF1" s="549"/>
      <c r="BG1" s="549"/>
      <c r="BH1" s="549"/>
      <c r="BI1" s="549"/>
      <c r="BJ1" s="549"/>
      <c r="BK1" s="549"/>
      <c r="BL1" s="549"/>
    </row>
    <row r="2" spans="1:64" ht="15" customHeight="1">
      <c r="A2" s="454"/>
      <c r="B2" s="584"/>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row>
    <row r="3" spans="1:64" ht="11.25" customHeight="1">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row>
    <row r="4" spans="1:64" ht="11.25" customHeight="1">
      <c r="A4" s="454"/>
      <c r="B4" s="415" t="s">
        <v>527</v>
      </c>
      <c r="C4" s="585" t="s">
        <v>297</v>
      </c>
      <c r="D4" s="572"/>
      <c r="E4" s="573"/>
      <c r="F4" s="585" t="s">
        <v>334</v>
      </c>
      <c r="G4" s="572"/>
      <c r="H4" s="573"/>
      <c r="I4" s="585" t="s">
        <v>335</v>
      </c>
      <c r="J4" s="572"/>
      <c r="K4" s="573"/>
      <c r="L4" s="585" t="s">
        <v>336</v>
      </c>
      <c r="M4" s="572"/>
      <c r="N4" s="572"/>
      <c r="O4" s="573"/>
      <c r="P4" s="585" t="s">
        <v>337</v>
      </c>
      <c r="Q4" s="572"/>
      <c r="R4" s="572"/>
      <c r="S4" s="573"/>
      <c r="T4" s="585" t="s">
        <v>338</v>
      </c>
      <c r="U4" s="572"/>
      <c r="V4" s="572"/>
      <c r="W4" s="572"/>
      <c r="X4" s="573"/>
      <c r="Y4" s="585" t="s">
        <v>339</v>
      </c>
      <c r="Z4" s="572"/>
      <c r="AA4" s="572"/>
      <c r="AB4" s="572"/>
      <c r="AC4" s="573"/>
      <c r="AD4" s="585" t="s">
        <v>340</v>
      </c>
      <c r="AE4" s="572"/>
      <c r="AF4" s="572"/>
      <c r="AG4" s="572"/>
      <c r="AH4" s="573"/>
      <c r="AI4" s="585" t="s">
        <v>300</v>
      </c>
      <c r="AJ4" s="572"/>
      <c r="AK4" s="572"/>
      <c r="AL4" s="572"/>
      <c r="AM4" s="573"/>
      <c r="AN4" s="585" t="s">
        <v>298</v>
      </c>
      <c r="AO4" s="572"/>
      <c r="AP4" s="572"/>
      <c r="AQ4" s="573"/>
      <c r="AR4" s="585" t="s">
        <v>341</v>
      </c>
      <c r="AS4" s="572"/>
      <c r="AT4" s="572"/>
      <c r="AU4" s="572"/>
      <c r="AV4" s="573"/>
      <c r="AW4" s="585" t="s">
        <v>299</v>
      </c>
      <c r="AX4" s="572"/>
      <c r="AY4" s="572"/>
      <c r="AZ4" s="573"/>
      <c r="BA4" s="585" t="s">
        <v>342</v>
      </c>
      <c r="BB4" s="572"/>
      <c r="BC4" s="573"/>
      <c r="BD4" s="585" t="s">
        <v>343</v>
      </c>
      <c r="BE4" s="572"/>
      <c r="BF4" s="573"/>
      <c r="BG4" s="585" t="s">
        <v>344</v>
      </c>
      <c r="BH4" s="572"/>
      <c r="BI4" s="573"/>
      <c r="BJ4" s="585" t="s">
        <v>446</v>
      </c>
      <c r="BK4" s="573"/>
      <c r="BL4" s="417" t="s">
        <v>183</v>
      </c>
    </row>
    <row r="5" spans="1:64" ht="13.8">
      <c r="A5" s="545" t="s">
        <v>564</v>
      </c>
      <c r="B5" s="456" t="s">
        <v>296</v>
      </c>
      <c r="C5" s="457"/>
      <c r="D5" s="458"/>
      <c r="E5" s="458"/>
      <c r="F5" s="459"/>
      <c r="G5" s="458"/>
      <c r="H5" s="458"/>
      <c r="I5" s="457"/>
      <c r="J5" s="458"/>
      <c r="K5" s="460"/>
      <c r="L5" s="457"/>
      <c r="M5" s="458"/>
      <c r="N5" s="458"/>
      <c r="O5" s="460"/>
      <c r="P5" s="457"/>
      <c r="Q5" s="458"/>
      <c r="R5" s="458"/>
      <c r="S5" s="460"/>
      <c r="T5" s="457"/>
      <c r="U5" s="458"/>
      <c r="V5" s="458"/>
      <c r="W5" s="458"/>
      <c r="X5" s="460"/>
      <c r="Y5" s="457"/>
      <c r="Z5" s="458"/>
      <c r="AA5" s="458"/>
      <c r="AB5" s="458"/>
      <c r="AC5" s="460"/>
      <c r="AD5" s="457"/>
      <c r="AE5" s="458"/>
      <c r="AF5" s="458"/>
      <c r="AG5" s="458"/>
      <c r="AH5" s="460"/>
      <c r="AI5" s="457"/>
      <c r="AJ5" s="458"/>
      <c r="AK5" s="458"/>
      <c r="AL5" s="458"/>
      <c r="AM5" s="460"/>
      <c r="AN5" s="457"/>
      <c r="AO5" s="458"/>
      <c r="AP5" s="458"/>
      <c r="AQ5" s="460"/>
      <c r="AR5" s="457"/>
      <c r="AS5" s="458"/>
      <c r="AT5" s="458"/>
      <c r="AU5" s="458"/>
      <c r="AV5" s="460"/>
      <c r="AW5" s="457"/>
      <c r="AX5" s="458"/>
      <c r="AY5" s="458"/>
      <c r="AZ5" s="460"/>
      <c r="BA5" s="457"/>
      <c r="BB5" s="458"/>
      <c r="BC5" s="460"/>
      <c r="BD5" s="457"/>
      <c r="BE5" s="458"/>
      <c r="BF5" s="460"/>
      <c r="BG5" s="457"/>
      <c r="BH5" s="458"/>
      <c r="BI5" s="460"/>
      <c r="BJ5" s="457"/>
      <c r="BK5" s="460"/>
      <c r="BL5" s="456"/>
    </row>
    <row r="6" spans="1:64" ht="11.25" customHeight="1">
      <c r="A6" s="546">
        <v>1</v>
      </c>
      <c r="B6" s="456" t="s">
        <v>565</v>
      </c>
      <c r="C6" s="457"/>
      <c r="D6" s="458"/>
      <c r="E6" s="458"/>
      <c r="F6" s="457"/>
      <c r="G6" s="458"/>
      <c r="H6" s="458"/>
      <c r="I6" s="457"/>
      <c r="J6" s="458"/>
      <c r="K6" s="460"/>
      <c r="L6" s="457"/>
      <c r="M6" s="458"/>
      <c r="N6" s="458"/>
      <c r="O6" s="460"/>
      <c r="P6" s="457"/>
      <c r="Q6" s="458"/>
      <c r="R6" s="458"/>
      <c r="S6" s="460"/>
      <c r="T6" s="457"/>
      <c r="U6" s="458"/>
      <c r="V6" s="458"/>
      <c r="W6" s="458"/>
      <c r="X6" s="460"/>
      <c r="Y6" s="457"/>
      <c r="Z6" s="458"/>
      <c r="AA6" s="458"/>
      <c r="AB6" s="458"/>
      <c r="AC6" s="460"/>
      <c r="AD6" s="457"/>
      <c r="AE6" s="458"/>
      <c r="AF6" s="458"/>
      <c r="AG6" s="458"/>
      <c r="AH6" s="460"/>
      <c r="AI6" s="457"/>
      <c r="AJ6" s="458"/>
      <c r="AK6" s="458"/>
      <c r="AL6" s="458"/>
      <c r="AM6" s="460"/>
      <c r="AN6" s="457"/>
      <c r="AO6" s="458"/>
      <c r="AP6" s="458"/>
      <c r="AQ6" s="460"/>
      <c r="AR6" s="457"/>
      <c r="AS6" s="458"/>
      <c r="AT6" s="458"/>
      <c r="AU6" s="458"/>
      <c r="AV6" s="460"/>
      <c r="AW6" s="457"/>
      <c r="AX6" s="458"/>
      <c r="AY6" s="458"/>
      <c r="AZ6" s="460"/>
      <c r="BA6" s="457"/>
      <c r="BB6" s="458"/>
      <c r="BC6" s="460"/>
      <c r="BD6" s="457"/>
      <c r="BE6" s="458"/>
      <c r="BF6" s="460"/>
      <c r="BG6" s="457"/>
      <c r="BH6" s="458"/>
      <c r="BI6" s="460"/>
      <c r="BJ6" s="457"/>
      <c r="BK6" s="460"/>
      <c r="BL6" s="456"/>
    </row>
    <row r="7" spans="1:64" ht="11.25" customHeight="1">
      <c r="A7" s="546"/>
      <c r="B7" s="456" t="s">
        <v>566</v>
      </c>
      <c r="C7" s="457"/>
      <c r="D7" s="458"/>
      <c r="E7" s="458"/>
      <c r="F7" s="457"/>
      <c r="G7" s="458"/>
      <c r="H7" s="458"/>
      <c r="I7" s="457"/>
      <c r="J7" s="458"/>
      <c r="K7" s="460"/>
      <c r="L7" s="457"/>
      <c r="M7" s="458"/>
      <c r="N7" s="458"/>
      <c r="O7" s="460"/>
      <c r="P7" s="457"/>
      <c r="Q7" s="458"/>
      <c r="R7" s="458"/>
      <c r="S7" s="460"/>
      <c r="T7" s="457"/>
      <c r="U7" s="458"/>
      <c r="V7" s="458"/>
      <c r="W7" s="458"/>
      <c r="X7" s="460"/>
      <c r="Y7" s="457"/>
      <c r="Z7" s="458"/>
      <c r="AA7" s="458"/>
      <c r="AB7" s="458"/>
      <c r="AC7" s="460"/>
      <c r="AD7" s="457"/>
      <c r="AE7" s="458"/>
      <c r="AF7" s="458"/>
      <c r="AG7" s="458"/>
      <c r="AH7" s="460"/>
      <c r="AI7" s="457"/>
      <c r="AJ7" s="458"/>
      <c r="AK7" s="458"/>
      <c r="AL7" s="458"/>
      <c r="AM7" s="460"/>
      <c r="AN7" s="457"/>
      <c r="AO7" s="458"/>
      <c r="AP7" s="458"/>
      <c r="AQ7" s="460"/>
      <c r="AR7" s="457"/>
      <c r="AS7" s="458"/>
      <c r="AT7" s="458"/>
      <c r="AU7" s="458"/>
      <c r="AV7" s="460"/>
      <c r="AW7" s="457"/>
      <c r="AX7" s="458"/>
      <c r="AY7" s="458"/>
      <c r="AZ7" s="460"/>
      <c r="BA7" s="457"/>
      <c r="BB7" s="458"/>
      <c r="BC7" s="460"/>
      <c r="BD7" s="457"/>
      <c r="BE7" s="458"/>
      <c r="BF7" s="460"/>
      <c r="BG7" s="457"/>
      <c r="BH7" s="458"/>
      <c r="BI7" s="460"/>
      <c r="BJ7" s="457"/>
      <c r="BK7" s="460"/>
      <c r="BL7" s="456"/>
    </row>
    <row r="8" spans="1:64" ht="11.25" customHeight="1">
      <c r="A8" s="546"/>
      <c r="B8" s="456" t="s">
        <v>294</v>
      </c>
      <c r="C8" s="457"/>
      <c r="D8" s="458"/>
      <c r="E8" s="458"/>
      <c r="F8" s="457"/>
      <c r="G8" s="458"/>
      <c r="H8" s="458"/>
      <c r="I8" s="457"/>
      <c r="J8" s="458"/>
      <c r="K8" s="460"/>
      <c r="L8" s="457"/>
      <c r="M8" s="458"/>
      <c r="N8" s="458"/>
      <c r="O8" s="460"/>
      <c r="P8" s="457"/>
      <c r="Q8" s="458"/>
      <c r="R8" s="458"/>
      <c r="S8" s="460"/>
      <c r="T8" s="457"/>
      <c r="U8" s="458"/>
      <c r="V8" s="458"/>
      <c r="W8" s="458"/>
      <c r="X8" s="460"/>
      <c r="Y8" s="457"/>
      <c r="Z8" s="458"/>
      <c r="AA8" s="458"/>
      <c r="AB8" s="458"/>
      <c r="AC8" s="460"/>
      <c r="AD8" s="457"/>
      <c r="AE8" s="458"/>
      <c r="AF8" s="458"/>
      <c r="AG8" s="458"/>
      <c r="AH8" s="460"/>
      <c r="AI8" s="457"/>
      <c r="AJ8" s="458"/>
      <c r="AK8" s="458"/>
      <c r="AL8" s="458"/>
      <c r="AM8" s="460"/>
      <c r="AN8" s="457"/>
      <c r="AO8" s="458"/>
      <c r="AP8" s="458"/>
      <c r="AQ8" s="460"/>
      <c r="AR8" s="457"/>
      <c r="AS8" s="458"/>
      <c r="AT8" s="458"/>
      <c r="AU8" s="458"/>
      <c r="AV8" s="460"/>
      <c r="AW8" s="457"/>
      <c r="AX8" s="458"/>
      <c r="AY8" s="458"/>
      <c r="AZ8" s="460"/>
      <c r="BA8" s="457"/>
      <c r="BB8" s="458"/>
      <c r="BC8" s="460"/>
      <c r="BD8" s="457"/>
      <c r="BE8" s="458"/>
      <c r="BF8" s="460"/>
      <c r="BG8" s="457"/>
      <c r="BH8" s="458"/>
      <c r="BI8" s="460"/>
      <c r="BJ8" s="457"/>
      <c r="BK8" s="460"/>
      <c r="BL8" s="456"/>
    </row>
    <row r="9" spans="1:64" ht="11.25" customHeight="1">
      <c r="A9" s="546"/>
      <c r="B9" s="406" t="s">
        <v>567</v>
      </c>
      <c r="C9" s="406"/>
      <c r="D9" s="408"/>
      <c r="E9" s="408">
        <f>SUM(C5:E8)</f>
        <v>0</v>
      </c>
      <c r="F9" s="406"/>
      <c r="G9" s="408"/>
      <c r="H9" s="408">
        <f>SUM(F5:H7)</f>
        <v>0</v>
      </c>
      <c r="I9" s="406"/>
      <c r="J9" s="408"/>
      <c r="K9" s="407">
        <f>SUM(I5:K7)</f>
        <v>0</v>
      </c>
      <c r="L9" s="406"/>
      <c r="M9" s="408"/>
      <c r="N9" s="408"/>
      <c r="O9" s="407">
        <f>SUM(L5:O7)</f>
        <v>0</v>
      </c>
      <c r="P9" s="406"/>
      <c r="Q9" s="408"/>
      <c r="R9" s="408"/>
      <c r="S9" s="407">
        <f>SUM(P5:S7)</f>
        <v>0</v>
      </c>
      <c r="T9" s="406"/>
      <c r="U9" s="408"/>
      <c r="V9" s="408"/>
      <c r="W9" s="408"/>
      <c r="X9" s="407">
        <f>SUM(T5:X7)</f>
        <v>0</v>
      </c>
      <c r="Y9" s="406"/>
      <c r="Z9" s="408"/>
      <c r="AA9" s="408"/>
      <c r="AB9" s="408"/>
      <c r="AC9" s="407">
        <f>SUM(Y5:AC7)</f>
        <v>0</v>
      </c>
      <c r="AD9" s="406"/>
      <c r="AE9" s="408"/>
      <c r="AF9" s="408"/>
      <c r="AG9" s="408"/>
      <c r="AH9" s="407">
        <f>SUM(AD5:AH7)</f>
        <v>0</v>
      </c>
      <c r="AI9" s="406"/>
      <c r="AJ9" s="408"/>
      <c r="AK9" s="408"/>
      <c r="AL9" s="408"/>
      <c r="AM9" s="407">
        <f>SUM(AI5:AM7)</f>
        <v>0</v>
      </c>
      <c r="AN9" s="406"/>
      <c r="AO9" s="408"/>
      <c r="AP9" s="408"/>
      <c r="AQ9" s="407">
        <f>SUM(AN5:AQ7)</f>
        <v>0</v>
      </c>
      <c r="AR9" s="406"/>
      <c r="AS9" s="408"/>
      <c r="AT9" s="408"/>
      <c r="AU9" s="408"/>
      <c r="AV9" s="407">
        <f>SUM(AR5:AV7)</f>
        <v>0</v>
      </c>
      <c r="AW9" s="406"/>
      <c r="AX9" s="408"/>
      <c r="AY9" s="408"/>
      <c r="AZ9" s="407">
        <f>SUM(AW5:AZ7)</f>
        <v>0</v>
      </c>
      <c r="BA9" s="406"/>
      <c r="BB9" s="408"/>
      <c r="BC9" s="407">
        <f>SUM(BA5:BC7)</f>
        <v>0</v>
      </c>
      <c r="BD9" s="406"/>
      <c r="BE9" s="408"/>
      <c r="BF9" s="407">
        <f>SUM(BD5:BF7)</f>
        <v>0</v>
      </c>
      <c r="BG9" s="406"/>
      <c r="BH9" s="408"/>
      <c r="BI9" s="407">
        <f>SUM(BG5:BI7)</f>
        <v>0</v>
      </c>
      <c r="BJ9" s="406"/>
      <c r="BK9" s="407">
        <f>SUM(BJ5:BK7)</f>
        <v>0</v>
      </c>
      <c r="BL9" s="405">
        <f t="shared" ref="BL9:BL10" si="0">SUM(C9:BK9)</f>
        <v>0</v>
      </c>
    </row>
    <row r="10" spans="1:64" ht="11.25" customHeight="1">
      <c r="A10" s="546"/>
      <c r="B10" s="462" t="s">
        <v>568</v>
      </c>
      <c r="C10" s="463"/>
      <c r="D10" s="464"/>
      <c r="E10" s="464"/>
      <c r="F10" s="463"/>
      <c r="G10" s="464"/>
      <c r="H10" s="464"/>
      <c r="I10" s="463"/>
      <c r="J10" s="464"/>
      <c r="K10" s="465"/>
      <c r="L10" s="463"/>
      <c r="M10" s="464"/>
      <c r="N10" s="464"/>
      <c r="O10" s="465"/>
      <c r="P10" s="463"/>
      <c r="Q10" s="464"/>
      <c r="R10" s="464"/>
      <c r="S10" s="465"/>
      <c r="T10" s="463"/>
      <c r="U10" s="464"/>
      <c r="V10" s="464"/>
      <c r="W10" s="464"/>
      <c r="X10" s="465"/>
      <c r="Y10" s="463"/>
      <c r="Z10" s="464"/>
      <c r="AA10" s="464"/>
      <c r="AB10" s="464"/>
      <c r="AC10" s="465"/>
      <c r="AD10" s="463"/>
      <c r="AE10" s="464"/>
      <c r="AF10" s="464"/>
      <c r="AG10" s="464"/>
      <c r="AH10" s="465"/>
      <c r="AI10" s="463"/>
      <c r="AJ10" s="464"/>
      <c r="AK10" s="464"/>
      <c r="AL10" s="464"/>
      <c r="AM10" s="465"/>
      <c r="AN10" s="463"/>
      <c r="AO10" s="464"/>
      <c r="AP10" s="464"/>
      <c r="AQ10" s="465"/>
      <c r="AR10" s="463"/>
      <c r="AS10" s="464"/>
      <c r="AT10" s="464"/>
      <c r="AU10" s="464"/>
      <c r="AV10" s="465"/>
      <c r="AW10" s="463"/>
      <c r="AX10" s="464"/>
      <c r="AY10" s="464"/>
      <c r="AZ10" s="465"/>
      <c r="BA10" s="463"/>
      <c r="BB10" s="464"/>
      <c r="BC10" s="465"/>
      <c r="BD10" s="463"/>
      <c r="BE10" s="464"/>
      <c r="BF10" s="465"/>
      <c r="BG10" s="463"/>
      <c r="BH10" s="464"/>
      <c r="BI10" s="465"/>
      <c r="BJ10" s="463"/>
      <c r="BK10" s="465"/>
      <c r="BL10" s="462">
        <f t="shared" si="0"/>
        <v>0</v>
      </c>
    </row>
    <row r="11" spans="1:64" ht="11.25" customHeight="1">
      <c r="A11" s="546"/>
      <c r="B11" s="462" t="s">
        <v>385</v>
      </c>
      <c r="C11" s="463"/>
      <c r="D11" s="464"/>
      <c r="E11" s="464"/>
      <c r="F11" s="463"/>
      <c r="G11" s="464"/>
      <c r="H11" s="464"/>
      <c r="I11" s="463"/>
      <c r="J11" s="464"/>
      <c r="K11" s="465"/>
      <c r="L11" s="463"/>
      <c r="M11" s="464"/>
      <c r="N11" s="464"/>
      <c r="O11" s="465"/>
      <c r="P11" s="463"/>
      <c r="Q11" s="464"/>
      <c r="R11" s="464"/>
      <c r="S11" s="465"/>
      <c r="T11" s="463"/>
      <c r="U11" s="464"/>
      <c r="V11" s="464"/>
      <c r="W11" s="464"/>
      <c r="X11" s="465"/>
      <c r="Y11" s="463"/>
      <c r="Z11" s="464"/>
      <c r="AA11" s="464"/>
      <c r="AB11" s="464"/>
      <c r="AC11" s="465"/>
      <c r="AD11" s="463"/>
      <c r="AE11" s="464"/>
      <c r="AF11" s="464"/>
      <c r="AG11" s="464"/>
      <c r="AH11" s="465"/>
      <c r="AI11" s="463"/>
      <c r="AJ11" s="464"/>
      <c r="AK11" s="464"/>
      <c r="AL11" s="464"/>
      <c r="AM11" s="465"/>
      <c r="AN11" s="463"/>
      <c r="AO11" s="464"/>
      <c r="AP11" s="464"/>
      <c r="AQ11" s="465"/>
      <c r="AR11" s="463"/>
      <c r="AS11" s="464"/>
      <c r="AT11" s="464"/>
      <c r="AU11" s="464"/>
      <c r="AV11" s="465"/>
      <c r="AW11" s="463"/>
      <c r="AX11" s="464"/>
      <c r="AY11" s="464"/>
      <c r="AZ11" s="465"/>
      <c r="BA11" s="463"/>
      <c r="BB11" s="464"/>
      <c r="BC11" s="465"/>
      <c r="BD11" s="463"/>
      <c r="BE11" s="464"/>
      <c r="BF11" s="465"/>
      <c r="BG11" s="463"/>
      <c r="BH11" s="464"/>
      <c r="BI11" s="465"/>
      <c r="BJ11" s="463"/>
      <c r="BK11" s="465"/>
      <c r="BL11" s="462"/>
    </row>
    <row r="12" spans="1:64" ht="11.25" customHeight="1">
      <c r="A12" s="546"/>
      <c r="B12" s="462" t="s">
        <v>569</v>
      </c>
      <c r="C12" s="463"/>
      <c r="D12" s="464"/>
      <c r="E12" s="464"/>
      <c r="F12" s="463"/>
      <c r="G12" s="464"/>
      <c r="H12" s="464"/>
      <c r="I12" s="463"/>
      <c r="J12" s="464"/>
      <c r="K12" s="465"/>
      <c r="L12" s="463"/>
      <c r="M12" s="464"/>
      <c r="N12" s="464"/>
      <c r="O12" s="465"/>
      <c r="P12" s="463"/>
      <c r="Q12" s="464"/>
      <c r="R12" s="464"/>
      <c r="S12" s="465"/>
      <c r="T12" s="463"/>
      <c r="U12" s="464"/>
      <c r="V12" s="464"/>
      <c r="W12" s="464"/>
      <c r="X12" s="465"/>
      <c r="Y12" s="463"/>
      <c r="Z12" s="464"/>
      <c r="AA12" s="464"/>
      <c r="AB12" s="464"/>
      <c r="AC12" s="465"/>
      <c r="AD12" s="463"/>
      <c r="AE12" s="464"/>
      <c r="AF12" s="464"/>
      <c r="AG12" s="464"/>
      <c r="AH12" s="465"/>
      <c r="AI12" s="463"/>
      <c r="AJ12" s="464"/>
      <c r="AK12" s="464"/>
      <c r="AL12" s="464"/>
      <c r="AM12" s="465"/>
      <c r="AN12" s="463"/>
      <c r="AO12" s="464"/>
      <c r="AP12" s="464"/>
      <c r="AQ12" s="465"/>
      <c r="AR12" s="463"/>
      <c r="AS12" s="464"/>
      <c r="AT12" s="464"/>
      <c r="AU12" s="464"/>
      <c r="AV12" s="465"/>
      <c r="AW12" s="463"/>
      <c r="AX12" s="464"/>
      <c r="AY12" s="464"/>
      <c r="AZ12" s="465"/>
      <c r="BA12" s="463"/>
      <c r="BB12" s="464"/>
      <c r="BC12" s="465"/>
      <c r="BD12" s="463"/>
      <c r="BE12" s="464"/>
      <c r="BF12" s="465"/>
      <c r="BG12" s="463"/>
      <c r="BH12" s="464"/>
      <c r="BI12" s="465"/>
      <c r="BJ12" s="463"/>
      <c r="BK12" s="465"/>
      <c r="BL12" s="462"/>
    </row>
    <row r="13" spans="1:64" ht="11.25" customHeight="1">
      <c r="A13" s="546"/>
      <c r="B13" s="466" t="s">
        <v>570</v>
      </c>
      <c r="C13" s="467"/>
      <c r="D13" s="468"/>
      <c r="E13" s="468"/>
      <c r="F13" s="467"/>
      <c r="G13" s="468"/>
      <c r="H13" s="468"/>
      <c r="I13" s="467"/>
      <c r="J13" s="468"/>
      <c r="K13" s="469"/>
      <c r="L13" s="467"/>
      <c r="M13" s="468"/>
      <c r="N13" s="468"/>
      <c r="O13" s="469"/>
      <c r="P13" s="467"/>
      <c r="Q13" s="468"/>
      <c r="R13" s="468"/>
      <c r="S13" s="469"/>
      <c r="T13" s="467"/>
      <c r="U13" s="468"/>
      <c r="V13" s="468"/>
      <c r="W13" s="468"/>
      <c r="X13" s="469"/>
      <c r="Y13" s="467"/>
      <c r="Z13" s="468"/>
      <c r="AA13" s="468"/>
      <c r="AB13" s="468"/>
      <c r="AC13" s="469"/>
      <c r="AD13" s="467"/>
      <c r="AE13" s="468"/>
      <c r="AF13" s="468"/>
      <c r="AG13" s="468"/>
      <c r="AH13" s="469"/>
      <c r="AI13" s="467"/>
      <c r="AJ13" s="468"/>
      <c r="AK13" s="468"/>
      <c r="AL13" s="468"/>
      <c r="AM13" s="469"/>
      <c r="AN13" s="467"/>
      <c r="AO13" s="468"/>
      <c r="AP13" s="468"/>
      <c r="AQ13" s="469"/>
      <c r="AR13" s="467"/>
      <c r="AS13" s="468"/>
      <c r="AT13" s="468"/>
      <c r="AU13" s="468"/>
      <c r="AV13" s="469"/>
      <c r="AW13" s="467"/>
      <c r="AX13" s="468"/>
      <c r="AY13" s="468"/>
      <c r="AZ13" s="469"/>
      <c r="BA13" s="467"/>
      <c r="BB13" s="468"/>
      <c r="BC13" s="469"/>
      <c r="BD13" s="467"/>
      <c r="BE13" s="468"/>
      <c r="BF13" s="469"/>
      <c r="BG13" s="467"/>
      <c r="BH13" s="468"/>
      <c r="BI13" s="469"/>
      <c r="BJ13" s="467"/>
      <c r="BK13" s="469"/>
      <c r="BL13" s="466">
        <f>SUM(C13:BK13)</f>
        <v>0</v>
      </c>
    </row>
    <row r="14" spans="1:64" ht="11.25" customHeight="1">
      <c r="A14" s="546"/>
      <c r="B14" s="463" t="s">
        <v>571</v>
      </c>
      <c r="C14" s="470"/>
      <c r="D14" s="471"/>
      <c r="E14" s="471"/>
      <c r="F14" s="470"/>
      <c r="G14" s="471"/>
      <c r="H14" s="471"/>
      <c r="I14" s="470"/>
      <c r="J14" s="471"/>
      <c r="K14" s="473"/>
      <c r="L14" s="470"/>
      <c r="M14" s="471"/>
      <c r="N14" s="471"/>
      <c r="O14" s="473"/>
      <c r="P14" s="470"/>
      <c r="Q14" s="471"/>
      <c r="R14" s="471"/>
      <c r="S14" s="473"/>
      <c r="T14" s="470"/>
      <c r="U14" s="471"/>
      <c r="V14" s="471"/>
      <c r="W14" s="471"/>
      <c r="X14" s="473"/>
      <c r="Y14" s="470"/>
      <c r="Z14" s="471"/>
      <c r="AA14" s="471"/>
      <c r="AB14" s="471"/>
      <c r="AC14" s="473"/>
      <c r="AD14" s="470"/>
      <c r="AE14" s="471"/>
      <c r="AF14" s="471"/>
      <c r="AG14" s="471"/>
      <c r="AH14" s="473"/>
      <c r="AI14" s="470"/>
      <c r="AJ14" s="471"/>
      <c r="AK14" s="471"/>
      <c r="AL14" s="471"/>
      <c r="AM14" s="473"/>
      <c r="AN14" s="470"/>
      <c r="AO14" s="471"/>
      <c r="AP14" s="471"/>
      <c r="AQ14" s="473"/>
      <c r="AR14" s="470"/>
      <c r="AS14" s="471"/>
      <c r="AT14" s="471"/>
      <c r="AU14" s="471"/>
      <c r="AV14" s="473"/>
      <c r="AW14" s="470"/>
      <c r="AX14" s="471"/>
      <c r="AY14" s="471"/>
      <c r="AZ14" s="473"/>
      <c r="BA14" s="470"/>
      <c r="BB14" s="471"/>
      <c r="BC14" s="473"/>
      <c r="BD14" s="470"/>
      <c r="BE14" s="471"/>
      <c r="BF14" s="473"/>
      <c r="BG14" s="470"/>
      <c r="BH14" s="471"/>
      <c r="BI14" s="473"/>
      <c r="BJ14" s="470"/>
      <c r="BK14" s="473"/>
      <c r="BL14" s="474"/>
    </row>
    <row r="15" spans="1:64" ht="11.25" customHeight="1">
      <c r="A15" s="546"/>
      <c r="B15" s="406" t="s">
        <v>572</v>
      </c>
      <c r="C15" s="406"/>
      <c r="D15" s="408"/>
      <c r="E15" s="408">
        <f>SUM(C10:E14)</f>
        <v>0</v>
      </c>
      <c r="F15" s="406"/>
      <c r="G15" s="408"/>
      <c r="H15" s="408">
        <f>SUM(F10:H13)</f>
        <v>0</v>
      </c>
      <c r="I15" s="406"/>
      <c r="J15" s="408"/>
      <c r="K15" s="407">
        <f>SUM(I10:K13)</f>
        <v>0</v>
      </c>
      <c r="L15" s="406"/>
      <c r="M15" s="408"/>
      <c r="N15" s="408"/>
      <c r="O15" s="407">
        <f>SUM(L10:O13)</f>
        <v>0</v>
      </c>
      <c r="P15" s="406"/>
      <c r="Q15" s="408"/>
      <c r="R15" s="408"/>
      <c r="S15" s="407">
        <f>SUM(P10:S13)</f>
        <v>0</v>
      </c>
      <c r="T15" s="406"/>
      <c r="U15" s="408"/>
      <c r="V15" s="408"/>
      <c r="W15" s="408"/>
      <c r="X15" s="407">
        <f>SUM(T10:X13)</f>
        <v>0</v>
      </c>
      <c r="Y15" s="406"/>
      <c r="Z15" s="408"/>
      <c r="AA15" s="408"/>
      <c r="AB15" s="408"/>
      <c r="AC15" s="407">
        <f>SUM(Y10:AC13)</f>
        <v>0</v>
      </c>
      <c r="AD15" s="406"/>
      <c r="AE15" s="408"/>
      <c r="AF15" s="408"/>
      <c r="AG15" s="408"/>
      <c r="AH15" s="407">
        <f>SUM(AD10:AH13)</f>
        <v>0</v>
      </c>
      <c r="AI15" s="406"/>
      <c r="AJ15" s="408"/>
      <c r="AK15" s="408"/>
      <c r="AL15" s="408"/>
      <c r="AM15" s="407">
        <f>SUM(AI10:AM13)</f>
        <v>0</v>
      </c>
      <c r="AN15" s="406"/>
      <c r="AO15" s="408"/>
      <c r="AP15" s="408"/>
      <c r="AQ15" s="407">
        <f>SUM(AN10:AQ13)</f>
        <v>0</v>
      </c>
      <c r="AR15" s="406"/>
      <c r="AS15" s="408"/>
      <c r="AT15" s="408"/>
      <c r="AU15" s="408"/>
      <c r="AV15" s="407">
        <f>SUM(AR10:AV13)</f>
        <v>0</v>
      </c>
      <c r="AW15" s="406"/>
      <c r="AX15" s="408"/>
      <c r="AY15" s="408"/>
      <c r="AZ15" s="407">
        <f>SUM(AW10:AZ13)</f>
        <v>0</v>
      </c>
      <c r="BA15" s="406"/>
      <c r="BB15" s="408"/>
      <c r="BC15" s="407">
        <f>SUM(BA10:BC13)</f>
        <v>0</v>
      </c>
      <c r="BD15" s="406"/>
      <c r="BE15" s="408"/>
      <c r="BF15" s="407">
        <f>SUM(BD10:BF13)</f>
        <v>0</v>
      </c>
      <c r="BG15" s="406"/>
      <c r="BH15" s="408"/>
      <c r="BI15" s="407">
        <f>SUM(BG10:BI13)</f>
        <v>0</v>
      </c>
      <c r="BJ15" s="406"/>
      <c r="BK15" s="407">
        <f>SUM(BJ10:BK13)</f>
        <v>0</v>
      </c>
      <c r="BL15" s="405">
        <f>SUM(C15:BK15)</f>
        <v>0</v>
      </c>
    </row>
    <row r="16" spans="1:64" ht="11.25" customHeight="1">
      <c r="A16" s="547"/>
      <c r="B16" s="453"/>
    </row>
    <row r="17" spans="1:64" ht="11.25" customHeight="1">
      <c r="A17" s="545" t="s">
        <v>564</v>
      </c>
      <c r="B17" s="481" t="s">
        <v>296</v>
      </c>
      <c r="C17" s="459"/>
      <c r="D17" s="482"/>
      <c r="E17" s="482"/>
      <c r="F17" s="459"/>
      <c r="G17" s="482"/>
      <c r="H17" s="482"/>
      <c r="I17" s="459"/>
      <c r="J17" s="482"/>
      <c r="K17" s="483"/>
      <c r="L17" s="459"/>
      <c r="M17" s="482"/>
      <c r="N17" s="482"/>
      <c r="O17" s="483"/>
      <c r="P17" s="459"/>
      <c r="Q17" s="482"/>
      <c r="R17" s="482"/>
      <c r="S17" s="483"/>
      <c r="T17" s="459"/>
      <c r="U17" s="482"/>
      <c r="V17" s="482"/>
      <c r="W17" s="482"/>
      <c r="X17" s="483"/>
      <c r="Y17" s="459"/>
      <c r="Z17" s="482"/>
      <c r="AA17" s="482"/>
      <c r="AB17" s="482"/>
      <c r="AC17" s="483"/>
      <c r="AD17" s="459"/>
      <c r="AE17" s="482"/>
      <c r="AF17" s="482"/>
      <c r="AG17" s="482"/>
      <c r="AH17" s="483"/>
      <c r="AI17" s="459"/>
      <c r="AJ17" s="482"/>
      <c r="AK17" s="482"/>
      <c r="AL17" s="482"/>
      <c r="AM17" s="483"/>
      <c r="AN17" s="459"/>
      <c r="AO17" s="482"/>
      <c r="AP17" s="482"/>
      <c r="AQ17" s="483"/>
      <c r="AR17" s="459"/>
      <c r="AS17" s="482"/>
      <c r="AT17" s="482"/>
      <c r="AU17" s="482"/>
      <c r="AV17" s="483"/>
      <c r="AW17" s="459"/>
      <c r="AX17" s="482"/>
      <c r="AY17" s="482"/>
      <c r="AZ17" s="483"/>
      <c r="BA17" s="459"/>
      <c r="BB17" s="482"/>
      <c r="BC17" s="483"/>
      <c r="BD17" s="459"/>
      <c r="BE17" s="482"/>
      <c r="BF17" s="483"/>
      <c r="BG17" s="459"/>
      <c r="BH17" s="482"/>
      <c r="BI17" s="483"/>
      <c r="BJ17" s="459"/>
      <c r="BK17" s="483"/>
      <c r="BL17" s="481"/>
    </row>
    <row r="18" spans="1:64" ht="11.25" customHeight="1">
      <c r="A18" s="546">
        <v>2</v>
      </c>
      <c r="B18" s="456" t="s">
        <v>565</v>
      </c>
      <c r="C18" s="457"/>
      <c r="D18" s="458"/>
      <c r="E18" s="458"/>
      <c r="F18" s="457"/>
      <c r="G18" s="458"/>
      <c r="H18" s="458"/>
      <c r="I18" s="457"/>
      <c r="J18" s="458"/>
      <c r="K18" s="460"/>
      <c r="L18" s="457"/>
      <c r="M18" s="458"/>
      <c r="N18" s="458"/>
      <c r="O18" s="460"/>
      <c r="P18" s="457"/>
      <c r="Q18" s="458"/>
      <c r="R18" s="458"/>
      <c r="S18" s="460"/>
      <c r="T18" s="457"/>
      <c r="U18" s="458"/>
      <c r="V18" s="458"/>
      <c r="W18" s="458"/>
      <c r="X18" s="460"/>
      <c r="Y18" s="457"/>
      <c r="Z18" s="458"/>
      <c r="AA18" s="458"/>
      <c r="AB18" s="458"/>
      <c r="AC18" s="460"/>
      <c r="AD18" s="457"/>
      <c r="AE18" s="458"/>
      <c r="AF18" s="458"/>
      <c r="AG18" s="458"/>
      <c r="AH18" s="460"/>
      <c r="AI18" s="457"/>
      <c r="AJ18" s="458"/>
      <c r="AK18" s="458"/>
      <c r="AL18" s="458"/>
      <c r="AM18" s="460"/>
      <c r="AN18" s="457"/>
      <c r="AO18" s="458"/>
      <c r="AP18" s="458"/>
      <c r="AQ18" s="460"/>
      <c r="AR18" s="457"/>
      <c r="AS18" s="458"/>
      <c r="AT18" s="458"/>
      <c r="AU18" s="458"/>
      <c r="AV18" s="460"/>
      <c r="AW18" s="457"/>
      <c r="AX18" s="458"/>
      <c r="AY18" s="458"/>
      <c r="AZ18" s="460"/>
      <c r="BA18" s="457"/>
      <c r="BB18" s="458"/>
      <c r="BC18" s="460"/>
      <c r="BD18" s="457"/>
      <c r="BE18" s="458"/>
      <c r="BF18" s="460"/>
      <c r="BG18" s="457"/>
      <c r="BH18" s="458"/>
      <c r="BI18" s="460"/>
      <c r="BJ18" s="457"/>
      <c r="BK18" s="460"/>
      <c r="BL18" s="456"/>
    </row>
    <row r="19" spans="1:64" ht="11.25" customHeight="1">
      <c r="A19" s="546"/>
      <c r="B19" s="456" t="s">
        <v>566</v>
      </c>
      <c r="C19" s="457"/>
      <c r="D19" s="458"/>
      <c r="E19" s="458"/>
      <c r="F19" s="457"/>
      <c r="G19" s="458"/>
      <c r="H19" s="458"/>
      <c r="I19" s="457"/>
      <c r="J19" s="458"/>
      <c r="K19" s="460"/>
      <c r="L19" s="457"/>
      <c r="M19" s="458"/>
      <c r="N19" s="458"/>
      <c r="O19" s="460"/>
      <c r="P19" s="457"/>
      <c r="Q19" s="458"/>
      <c r="R19" s="458"/>
      <c r="S19" s="460"/>
      <c r="T19" s="457"/>
      <c r="U19" s="458"/>
      <c r="V19" s="458"/>
      <c r="W19" s="458"/>
      <c r="X19" s="460"/>
      <c r="Y19" s="457"/>
      <c r="Z19" s="458"/>
      <c r="AA19" s="458"/>
      <c r="AB19" s="458"/>
      <c r="AC19" s="460"/>
      <c r="AD19" s="457"/>
      <c r="AE19" s="458"/>
      <c r="AF19" s="458"/>
      <c r="AG19" s="458"/>
      <c r="AH19" s="460"/>
      <c r="AI19" s="457"/>
      <c r="AJ19" s="458"/>
      <c r="AK19" s="458"/>
      <c r="AL19" s="458"/>
      <c r="AM19" s="460"/>
      <c r="AN19" s="457"/>
      <c r="AO19" s="458"/>
      <c r="AP19" s="458"/>
      <c r="AQ19" s="460"/>
      <c r="AR19" s="457"/>
      <c r="AS19" s="458"/>
      <c r="AT19" s="458"/>
      <c r="AU19" s="458"/>
      <c r="AV19" s="460"/>
      <c r="AW19" s="457"/>
      <c r="AX19" s="458"/>
      <c r="AY19" s="458"/>
      <c r="AZ19" s="460"/>
      <c r="BA19" s="457"/>
      <c r="BB19" s="458"/>
      <c r="BC19" s="460"/>
      <c r="BD19" s="457"/>
      <c r="BE19" s="458"/>
      <c r="BF19" s="460"/>
      <c r="BG19" s="457"/>
      <c r="BH19" s="458"/>
      <c r="BI19" s="460"/>
      <c r="BJ19" s="457"/>
      <c r="BK19" s="460"/>
      <c r="BL19" s="456"/>
    </row>
    <row r="20" spans="1:64" ht="11.25" customHeight="1">
      <c r="A20" s="546"/>
      <c r="B20" s="456" t="s">
        <v>294</v>
      </c>
      <c r="C20" s="457"/>
      <c r="D20" s="458"/>
      <c r="E20" s="458"/>
      <c r="F20" s="457"/>
      <c r="G20" s="458"/>
      <c r="H20" s="458"/>
      <c r="I20" s="457"/>
      <c r="J20" s="458"/>
      <c r="K20" s="460"/>
      <c r="L20" s="457"/>
      <c r="M20" s="458"/>
      <c r="N20" s="458"/>
      <c r="O20" s="460"/>
      <c r="P20" s="457"/>
      <c r="Q20" s="458"/>
      <c r="R20" s="458"/>
      <c r="S20" s="460"/>
      <c r="T20" s="457"/>
      <c r="U20" s="458"/>
      <c r="V20" s="458"/>
      <c r="W20" s="458"/>
      <c r="X20" s="460"/>
      <c r="Y20" s="457"/>
      <c r="Z20" s="458"/>
      <c r="AA20" s="458"/>
      <c r="AB20" s="458"/>
      <c r="AC20" s="460"/>
      <c r="AD20" s="457"/>
      <c r="AE20" s="458"/>
      <c r="AF20" s="458"/>
      <c r="AG20" s="458"/>
      <c r="AH20" s="460"/>
      <c r="AI20" s="457"/>
      <c r="AJ20" s="458"/>
      <c r="AK20" s="458"/>
      <c r="AL20" s="458"/>
      <c r="AM20" s="460"/>
      <c r="AN20" s="457"/>
      <c r="AO20" s="458"/>
      <c r="AP20" s="458"/>
      <c r="AQ20" s="460"/>
      <c r="AR20" s="457"/>
      <c r="AS20" s="458"/>
      <c r="AT20" s="458"/>
      <c r="AU20" s="458"/>
      <c r="AV20" s="460"/>
      <c r="AW20" s="457"/>
      <c r="AX20" s="458"/>
      <c r="AY20" s="458"/>
      <c r="AZ20" s="460"/>
      <c r="BA20" s="457"/>
      <c r="BB20" s="458"/>
      <c r="BC20" s="460"/>
      <c r="BD20" s="457"/>
      <c r="BE20" s="458"/>
      <c r="BF20" s="460"/>
      <c r="BG20" s="457"/>
      <c r="BH20" s="458"/>
      <c r="BI20" s="460"/>
      <c r="BJ20" s="457"/>
      <c r="BK20" s="460"/>
      <c r="BL20" s="456"/>
    </row>
    <row r="21" spans="1:64" ht="11.25" customHeight="1">
      <c r="A21" s="546"/>
      <c r="B21" s="406" t="s">
        <v>567</v>
      </c>
      <c r="C21" s="406"/>
      <c r="D21" s="408"/>
      <c r="E21" s="408">
        <f>SUM(C17:E20)</f>
        <v>0</v>
      </c>
      <c r="F21" s="406"/>
      <c r="G21" s="408"/>
      <c r="H21" s="408">
        <f>SUM(F17:H19)</f>
        <v>0</v>
      </c>
      <c r="I21" s="406"/>
      <c r="J21" s="408"/>
      <c r="K21" s="407">
        <f>SUM(I17:K19)</f>
        <v>0</v>
      </c>
      <c r="L21" s="406"/>
      <c r="M21" s="408"/>
      <c r="N21" s="408"/>
      <c r="O21" s="407">
        <f>SUM(L17:O19)</f>
        <v>0</v>
      </c>
      <c r="P21" s="406"/>
      <c r="Q21" s="408"/>
      <c r="R21" s="408"/>
      <c r="S21" s="407">
        <f>SUM(P17:S19)</f>
        <v>0</v>
      </c>
      <c r="T21" s="406"/>
      <c r="U21" s="408"/>
      <c r="V21" s="408"/>
      <c r="W21" s="408"/>
      <c r="X21" s="407">
        <f>SUM(T17:X19)</f>
        <v>0</v>
      </c>
      <c r="Y21" s="406"/>
      <c r="Z21" s="408"/>
      <c r="AA21" s="408"/>
      <c r="AB21" s="408"/>
      <c r="AC21" s="407">
        <f>SUM(Y17:AC19)</f>
        <v>0</v>
      </c>
      <c r="AD21" s="406"/>
      <c r="AE21" s="408"/>
      <c r="AF21" s="408"/>
      <c r="AG21" s="408"/>
      <c r="AH21" s="407">
        <f>SUM(AD17:AH19)</f>
        <v>0</v>
      </c>
      <c r="AI21" s="406"/>
      <c r="AJ21" s="408"/>
      <c r="AK21" s="408"/>
      <c r="AL21" s="408"/>
      <c r="AM21" s="407">
        <f>SUM(AI17:AM19)</f>
        <v>0</v>
      </c>
      <c r="AN21" s="406"/>
      <c r="AO21" s="408"/>
      <c r="AP21" s="408"/>
      <c r="AQ21" s="407">
        <f>SUM(AN17:AQ19)</f>
        <v>0</v>
      </c>
      <c r="AR21" s="406"/>
      <c r="AS21" s="408"/>
      <c r="AT21" s="408"/>
      <c r="AU21" s="408"/>
      <c r="AV21" s="407">
        <f>SUM(AR17:AV19)</f>
        <v>0</v>
      </c>
      <c r="AW21" s="406"/>
      <c r="AX21" s="408"/>
      <c r="AY21" s="408"/>
      <c r="AZ21" s="407">
        <f>SUM(AW17:AZ19)</f>
        <v>0</v>
      </c>
      <c r="BA21" s="406"/>
      <c r="BB21" s="408"/>
      <c r="BC21" s="407">
        <f>SUM(BA17:BC19)</f>
        <v>0</v>
      </c>
      <c r="BD21" s="406"/>
      <c r="BE21" s="408"/>
      <c r="BF21" s="407">
        <f>SUM(BD17:BF19)</f>
        <v>0</v>
      </c>
      <c r="BG21" s="406"/>
      <c r="BH21" s="408"/>
      <c r="BI21" s="407">
        <f>SUM(BG17:BI19)</f>
        <v>0</v>
      </c>
      <c r="BJ21" s="406"/>
      <c r="BK21" s="407">
        <f>SUM(BJ17:BK19)</f>
        <v>0</v>
      </c>
      <c r="BL21" s="405">
        <f t="shared" ref="BL21:BL22" si="1">SUM(C21:BK21)</f>
        <v>0</v>
      </c>
    </row>
    <row r="22" spans="1:64" ht="11.25" customHeight="1">
      <c r="A22" s="546"/>
      <c r="B22" s="462" t="s">
        <v>568</v>
      </c>
      <c r="C22" s="463"/>
      <c r="D22" s="464"/>
      <c r="E22" s="464"/>
      <c r="F22" s="463"/>
      <c r="G22" s="464"/>
      <c r="H22" s="464"/>
      <c r="I22" s="463"/>
      <c r="J22" s="464"/>
      <c r="K22" s="465"/>
      <c r="L22" s="463"/>
      <c r="M22" s="464"/>
      <c r="N22" s="464"/>
      <c r="O22" s="465"/>
      <c r="P22" s="463"/>
      <c r="Q22" s="464"/>
      <c r="R22" s="464"/>
      <c r="S22" s="465"/>
      <c r="T22" s="463"/>
      <c r="U22" s="464"/>
      <c r="V22" s="464"/>
      <c r="W22" s="464"/>
      <c r="X22" s="465"/>
      <c r="Y22" s="463"/>
      <c r="Z22" s="464"/>
      <c r="AA22" s="464"/>
      <c r="AB22" s="464"/>
      <c r="AC22" s="465"/>
      <c r="AD22" s="463"/>
      <c r="AE22" s="464"/>
      <c r="AF22" s="464"/>
      <c r="AG22" s="464"/>
      <c r="AH22" s="465"/>
      <c r="AI22" s="463"/>
      <c r="AJ22" s="464"/>
      <c r="AK22" s="464"/>
      <c r="AL22" s="464"/>
      <c r="AM22" s="465"/>
      <c r="AN22" s="463"/>
      <c r="AO22" s="464"/>
      <c r="AP22" s="464"/>
      <c r="AQ22" s="465"/>
      <c r="AR22" s="463"/>
      <c r="AS22" s="464"/>
      <c r="AT22" s="464"/>
      <c r="AU22" s="464"/>
      <c r="AV22" s="465"/>
      <c r="AW22" s="463"/>
      <c r="AX22" s="464"/>
      <c r="AY22" s="464"/>
      <c r="AZ22" s="465"/>
      <c r="BA22" s="463"/>
      <c r="BB22" s="464"/>
      <c r="BC22" s="465"/>
      <c r="BD22" s="463"/>
      <c r="BE22" s="464"/>
      <c r="BF22" s="465"/>
      <c r="BG22" s="463"/>
      <c r="BH22" s="464"/>
      <c r="BI22" s="465"/>
      <c r="BJ22" s="463"/>
      <c r="BK22" s="465"/>
      <c r="BL22" s="462">
        <f t="shared" si="1"/>
        <v>0</v>
      </c>
    </row>
    <row r="23" spans="1:64" ht="11.25" customHeight="1">
      <c r="A23" s="546"/>
      <c r="B23" s="462" t="s">
        <v>385</v>
      </c>
      <c r="C23" s="463"/>
      <c r="D23" s="464"/>
      <c r="E23" s="464"/>
      <c r="F23" s="463"/>
      <c r="G23" s="464"/>
      <c r="H23" s="464"/>
      <c r="I23" s="463"/>
      <c r="J23" s="464"/>
      <c r="K23" s="465"/>
      <c r="L23" s="463"/>
      <c r="M23" s="464"/>
      <c r="N23" s="464"/>
      <c r="O23" s="465"/>
      <c r="P23" s="463"/>
      <c r="Q23" s="464"/>
      <c r="R23" s="464"/>
      <c r="S23" s="465"/>
      <c r="T23" s="463"/>
      <c r="U23" s="464"/>
      <c r="V23" s="464"/>
      <c r="W23" s="464"/>
      <c r="X23" s="465"/>
      <c r="Y23" s="463"/>
      <c r="Z23" s="464"/>
      <c r="AA23" s="464"/>
      <c r="AB23" s="464"/>
      <c r="AC23" s="465"/>
      <c r="AD23" s="463"/>
      <c r="AE23" s="464"/>
      <c r="AF23" s="464"/>
      <c r="AG23" s="464"/>
      <c r="AH23" s="465"/>
      <c r="AI23" s="463"/>
      <c r="AJ23" s="464"/>
      <c r="AK23" s="464"/>
      <c r="AL23" s="464"/>
      <c r="AM23" s="465"/>
      <c r="AN23" s="463"/>
      <c r="AO23" s="464"/>
      <c r="AP23" s="464"/>
      <c r="AQ23" s="465"/>
      <c r="AR23" s="463"/>
      <c r="AS23" s="464"/>
      <c r="AT23" s="464"/>
      <c r="AU23" s="464"/>
      <c r="AV23" s="465"/>
      <c r="AW23" s="463"/>
      <c r="AX23" s="464"/>
      <c r="AY23" s="464"/>
      <c r="AZ23" s="465"/>
      <c r="BA23" s="463"/>
      <c r="BB23" s="464"/>
      <c r="BC23" s="465"/>
      <c r="BD23" s="463"/>
      <c r="BE23" s="464"/>
      <c r="BF23" s="465"/>
      <c r="BG23" s="463"/>
      <c r="BH23" s="464"/>
      <c r="BI23" s="465"/>
      <c r="BJ23" s="463"/>
      <c r="BK23" s="465"/>
      <c r="BL23" s="462"/>
    </row>
    <row r="24" spans="1:64" ht="11.25" customHeight="1">
      <c r="A24" s="546"/>
      <c r="B24" s="462" t="s">
        <v>569</v>
      </c>
      <c r="C24" s="463"/>
      <c r="D24" s="464"/>
      <c r="E24" s="464"/>
      <c r="F24" s="463"/>
      <c r="G24" s="464"/>
      <c r="H24" s="464"/>
      <c r="I24" s="463"/>
      <c r="J24" s="464"/>
      <c r="K24" s="465"/>
      <c r="L24" s="463"/>
      <c r="M24" s="464"/>
      <c r="N24" s="464"/>
      <c r="O24" s="465"/>
      <c r="P24" s="463"/>
      <c r="Q24" s="464"/>
      <c r="R24" s="464"/>
      <c r="S24" s="465"/>
      <c r="T24" s="463"/>
      <c r="U24" s="464"/>
      <c r="V24" s="464"/>
      <c r="W24" s="464"/>
      <c r="X24" s="465"/>
      <c r="Y24" s="463"/>
      <c r="Z24" s="464"/>
      <c r="AA24" s="464"/>
      <c r="AB24" s="464"/>
      <c r="AC24" s="465"/>
      <c r="AD24" s="463"/>
      <c r="AE24" s="464"/>
      <c r="AF24" s="464"/>
      <c r="AG24" s="464"/>
      <c r="AH24" s="465"/>
      <c r="AI24" s="463"/>
      <c r="AJ24" s="464"/>
      <c r="AK24" s="464"/>
      <c r="AL24" s="464"/>
      <c r="AM24" s="465"/>
      <c r="AN24" s="463"/>
      <c r="AO24" s="464"/>
      <c r="AP24" s="464"/>
      <c r="AQ24" s="465"/>
      <c r="AR24" s="463"/>
      <c r="AS24" s="464"/>
      <c r="AT24" s="464"/>
      <c r="AU24" s="464"/>
      <c r="AV24" s="465"/>
      <c r="AW24" s="463"/>
      <c r="AX24" s="464"/>
      <c r="AY24" s="464"/>
      <c r="AZ24" s="465"/>
      <c r="BA24" s="463"/>
      <c r="BB24" s="464"/>
      <c r="BC24" s="465"/>
      <c r="BD24" s="463"/>
      <c r="BE24" s="464"/>
      <c r="BF24" s="465"/>
      <c r="BG24" s="463"/>
      <c r="BH24" s="464"/>
      <c r="BI24" s="465"/>
      <c r="BJ24" s="463"/>
      <c r="BK24" s="465"/>
      <c r="BL24" s="462"/>
    </row>
    <row r="25" spans="1:64" ht="11.25" customHeight="1">
      <c r="A25" s="546"/>
      <c r="B25" s="466" t="s">
        <v>570</v>
      </c>
      <c r="C25" s="467"/>
      <c r="D25" s="468"/>
      <c r="E25" s="468"/>
      <c r="F25" s="484"/>
      <c r="G25" s="468"/>
      <c r="H25" s="468"/>
      <c r="I25" s="467"/>
      <c r="J25" s="468"/>
      <c r="K25" s="469"/>
      <c r="L25" s="467"/>
      <c r="M25" s="468"/>
      <c r="N25" s="468"/>
      <c r="O25" s="469"/>
      <c r="P25" s="467"/>
      <c r="Q25" s="468"/>
      <c r="R25" s="468"/>
      <c r="S25" s="469"/>
      <c r="T25" s="467"/>
      <c r="U25" s="468"/>
      <c r="V25" s="468"/>
      <c r="W25" s="468"/>
      <c r="X25" s="469"/>
      <c r="Y25" s="467"/>
      <c r="Z25" s="468"/>
      <c r="AA25" s="468"/>
      <c r="AB25" s="468"/>
      <c r="AC25" s="469"/>
      <c r="AD25" s="467"/>
      <c r="AE25" s="468"/>
      <c r="AF25" s="468"/>
      <c r="AG25" s="468"/>
      <c r="AH25" s="469"/>
      <c r="AI25" s="467"/>
      <c r="AJ25" s="468"/>
      <c r="AK25" s="468"/>
      <c r="AL25" s="468"/>
      <c r="AM25" s="469"/>
      <c r="AN25" s="467"/>
      <c r="AO25" s="468"/>
      <c r="AP25" s="468"/>
      <c r="AQ25" s="469"/>
      <c r="AR25" s="467"/>
      <c r="AS25" s="468"/>
      <c r="AT25" s="468"/>
      <c r="AU25" s="468"/>
      <c r="AV25" s="469"/>
      <c r="AW25" s="467"/>
      <c r="AX25" s="468"/>
      <c r="AY25" s="468"/>
      <c r="AZ25" s="469"/>
      <c r="BA25" s="467"/>
      <c r="BB25" s="468"/>
      <c r="BC25" s="469"/>
      <c r="BD25" s="467"/>
      <c r="BE25" s="468"/>
      <c r="BF25" s="469"/>
      <c r="BG25" s="467"/>
      <c r="BH25" s="468"/>
      <c r="BI25" s="469"/>
      <c r="BJ25" s="467"/>
      <c r="BK25" s="469"/>
      <c r="BL25" s="466">
        <f>SUM(C25:BK25)</f>
        <v>0</v>
      </c>
    </row>
    <row r="26" spans="1:64" ht="11.25" customHeight="1">
      <c r="A26" s="546"/>
      <c r="B26" s="463" t="s">
        <v>571</v>
      </c>
      <c r="C26" s="470"/>
      <c r="D26" s="471"/>
      <c r="E26" s="471"/>
      <c r="F26" s="470"/>
      <c r="G26" s="471"/>
      <c r="H26" s="471"/>
      <c r="I26" s="470"/>
      <c r="J26" s="471"/>
      <c r="K26" s="473"/>
      <c r="L26" s="470"/>
      <c r="M26" s="471"/>
      <c r="N26" s="471"/>
      <c r="O26" s="473"/>
      <c r="P26" s="470"/>
      <c r="Q26" s="471"/>
      <c r="R26" s="471"/>
      <c r="S26" s="473"/>
      <c r="T26" s="470"/>
      <c r="U26" s="471"/>
      <c r="V26" s="471"/>
      <c r="W26" s="471"/>
      <c r="X26" s="473"/>
      <c r="Y26" s="470"/>
      <c r="Z26" s="471"/>
      <c r="AA26" s="471"/>
      <c r="AB26" s="471"/>
      <c r="AC26" s="473"/>
      <c r="AD26" s="470"/>
      <c r="AE26" s="471"/>
      <c r="AF26" s="471"/>
      <c r="AG26" s="471"/>
      <c r="AH26" s="473"/>
      <c r="AI26" s="470"/>
      <c r="AJ26" s="471"/>
      <c r="AK26" s="471"/>
      <c r="AL26" s="471"/>
      <c r="AM26" s="473"/>
      <c r="AN26" s="470"/>
      <c r="AO26" s="471"/>
      <c r="AP26" s="471"/>
      <c r="AQ26" s="473"/>
      <c r="AR26" s="470"/>
      <c r="AS26" s="471"/>
      <c r="AT26" s="471"/>
      <c r="AU26" s="471"/>
      <c r="AV26" s="473"/>
      <c r="AW26" s="470"/>
      <c r="AX26" s="471"/>
      <c r="AY26" s="471"/>
      <c r="AZ26" s="473"/>
      <c r="BA26" s="470"/>
      <c r="BB26" s="471"/>
      <c r="BC26" s="473"/>
      <c r="BD26" s="470"/>
      <c r="BE26" s="471"/>
      <c r="BF26" s="473"/>
      <c r="BG26" s="470"/>
      <c r="BH26" s="471"/>
      <c r="BI26" s="473"/>
      <c r="BJ26" s="470"/>
      <c r="BK26" s="473"/>
      <c r="BL26" s="474"/>
    </row>
    <row r="27" spans="1:64" ht="11.25" customHeight="1">
      <c r="A27" s="548"/>
      <c r="B27" s="406" t="s">
        <v>572</v>
      </c>
      <c r="C27" s="406"/>
      <c r="D27" s="408"/>
      <c r="E27" s="408">
        <f>SUM(C22:E26)</f>
        <v>0</v>
      </c>
      <c r="F27" s="406"/>
      <c r="G27" s="408"/>
      <c r="H27" s="408">
        <f>SUM(F22:H26)</f>
        <v>0</v>
      </c>
      <c r="I27" s="406"/>
      <c r="J27" s="408"/>
      <c r="K27" s="407">
        <f>SUM(I22:K25)</f>
        <v>0</v>
      </c>
      <c r="L27" s="406"/>
      <c r="M27" s="408"/>
      <c r="N27" s="408"/>
      <c r="O27" s="407">
        <f>SUM(L22:O25)</f>
        <v>0</v>
      </c>
      <c r="P27" s="406"/>
      <c r="Q27" s="408"/>
      <c r="R27" s="408"/>
      <c r="S27" s="407">
        <f>SUM(P22:S25)</f>
        <v>0</v>
      </c>
      <c r="T27" s="406"/>
      <c r="U27" s="408"/>
      <c r="V27" s="408"/>
      <c r="W27" s="408"/>
      <c r="X27" s="407">
        <f>SUM(T22:X25)</f>
        <v>0</v>
      </c>
      <c r="Y27" s="406"/>
      <c r="Z27" s="408"/>
      <c r="AA27" s="408"/>
      <c r="AB27" s="408"/>
      <c r="AC27" s="407">
        <f>SUM(Y22:AC25)</f>
        <v>0</v>
      </c>
      <c r="AD27" s="406"/>
      <c r="AE27" s="408"/>
      <c r="AF27" s="408"/>
      <c r="AG27" s="408"/>
      <c r="AH27" s="407">
        <f>SUM(AD22:AH25)</f>
        <v>0</v>
      </c>
      <c r="AI27" s="406"/>
      <c r="AJ27" s="408"/>
      <c r="AK27" s="408"/>
      <c r="AL27" s="408"/>
      <c r="AM27" s="407">
        <f>SUM(AI22:AM25)</f>
        <v>0</v>
      </c>
      <c r="AN27" s="406"/>
      <c r="AO27" s="408"/>
      <c r="AP27" s="408"/>
      <c r="AQ27" s="407">
        <f>SUM(AN22:AQ25)</f>
        <v>0</v>
      </c>
      <c r="AR27" s="406"/>
      <c r="AS27" s="408"/>
      <c r="AT27" s="408"/>
      <c r="AU27" s="408"/>
      <c r="AV27" s="407">
        <f>SUM(AR22:AV25)</f>
        <v>0</v>
      </c>
      <c r="AW27" s="406"/>
      <c r="AX27" s="408"/>
      <c r="AY27" s="408"/>
      <c r="AZ27" s="407">
        <f>SUM(AW22:AZ25)</f>
        <v>0</v>
      </c>
      <c r="BA27" s="406"/>
      <c r="BB27" s="408"/>
      <c r="BC27" s="407">
        <f>SUM(BA22:BC25)</f>
        <v>0</v>
      </c>
      <c r="BD27" s="406"/>
      <c r="BE27" s="408"/>
      <c r="BF27" s="407">
        <f>SUM(BD22:BF25)</f>
        <v>0</v>
      </c>
      <c r="BG27" s="406"/>
      <c r="BH27" s="408"/>
      <c r="BI27" s="407">
        <f>SUM(BG22:BI25)</f>
        <v>0</v>
      </c>
      <c r="BJ27" s="406"/>
      <c r="BK27" s="407">
        <f>SUM(BJ22:BK25)</f>
        <v>0</v>
      </c>
      <c r="BL27" s="405">
        <f>SUM(C27:BK27)</f>
        <v>0</v>
      </c>
    </row>
    <row r="28" spans="1:64" ht="11.25" customHeight="1">
      <c r="A28" s="547"/>
      <c r="B28" s="453"/>
    </row>
    <row r="29" spans="1:64" ht="11.25" customHeight="1">
      <c r="A29" s="545" t="s">
        <v>564</v>
      </c>
      <c r="B29" s="481" t="s">
        <v>296</v>
      </c>
      <c r="C29" s="459"/>
      <c r="D29" s="482"/>
      <c r="E29" s="482"/>
      <c r="F29" s="459"/>
      <c r="G29" s="482"/>
      <c r="H29" s="482"/>
      <c r="I29" s="459"/>
      <c r="J29" s="482"/>
      <c r="K29" s="483"/>
      <c r="L29" s="459"/>
      <c r="M29" s="482"/>
      <c r="N29" s="482"/>
      <c r="O29" s="483"/>
      <c r="P29" s="459"/>
      <c r="Q29" s="482"/>
      <c r="R29" s="482"/>
      <c r="S29" s="483"/>
      <c r="T29" s="459"/>
      <c r="U29" s="482"/>
      <c r="V29" s="482"/>
      <c r="W29" s="482"/>
      <c r="X29" s="483"/>
      <c r="Y29" s="459"/>
      <c r="Z29" s="482"/>
      <c r="AA29" s="482"/>
      <c r="AB29" s="482"/>
      <c r="AC29" s="483"/>
      <c r="AD29" s="459"/>
      <c r="AE29" s="482"/>
      <c r="AF29" s="482"/>
      <c r="AG29" s="482"/>
      <c r="AH29" s="483"/>
      <c r="AI29" s="459"/>
      <c r="AJ29" s="482"/>
      <c r="AK29" s="482"/>
      <c r="AL29" s="482"/>
      <c r="AM29" s="483"/>
      <c r="AN29" s="459"/>
      <c r="AO29" s="482"/>
      <c r="AP29" s="482"/>
      <c r="AQ29" s="483"/>
      <c r="AR29" s="459"/>
      <c r="AS29" s="482"/>
      <c r="AT29" s="482"/>
      <c r="AU29" s="482"/>
      <c r="AV29" s="483"/>
      <c r="AW29" s="459"/>
      <c r="AX29" s="482"/>
      <c r="AY29" s="482"/>
      <c r="AZ29" s="483"/>
      <c r="BA29" s="459"/>
      <c r="BB29" s="482"/>
      <c r="BC29" s="483"/>
      <c r="BD29" s="459"/>
      <c r="BE29" s="482"/>
      <c r="BF29" s="483"/>
      <c r="BG29" s="459"/>
      <c r="BH29" s="482"/>
      <c r="BI29" s="483"/>
      <c r="BJ29" s="459"/>
      <c r="BK29" s="483"/>
      <c r="BL29" s="481"/>
    </row>
    <row r="30" spans="1:64" ht="11.25" customHeight="1">
      <c r="A30" s="546">
        <v>3</v>
      </c>
      <c r="B30" s="456" t="s">
        <v>565</v>
      </c>
      <c r="C30" s="457"/>
      <c r="D30" s="458"/>
      <c r="E30" s="458"/>
      <c r="F30" s="457"/>
      <c r="G30" s="458"/>
      <c r="H30" s="458"/>
      <c r="I30" s="457"/>
      <c r="J30" s="458"/>
      <c r="K30" s="460"/>
      <c r="L30" s="457"/>
      <c r="M30" s="458"/>
      <c r="N30" s="458"/>
      <c r="O30" s="460"/>
      <c r="P30" s="457"/>
      <c r="Q30" s="458"/>
      <c r="R30" s="458"/>
      <c r="S30" s="460"/>
      <c r="T30" s="457"/>
      <c r="U30" s="458"/>
      <c r="V30" s="458"/>
      <c r="W30" s="458"/>
      <c r="X30" s="460"/>
      <c r="Y30" s="457"/>
      <c r="Z30" s="458"/>
      <c r="AA30" s="458"/>
      <c r="AB30" s="458"/>
      <c r="AC30" s="460"/>
      <c r="AD30" s="457"/>
      <c r="AE30" s="458"/>
      <c r="AF30" s="458"/>
      <c r="AG30" s="458"/>
      <c r="AH30" s="460"/>
      <c r="AI30" s="457"/>
      <c r="AJ30" s="458"/>
      <c r="AK30" s="458"/>
      <c r="AL30" s="458"/>
      <c r="AM30" s="460"/>
      <c r="AN30" s="457"/>
      <c r="AO30" s="458"/>
      <c r="AP30" s="458"/>
      <c r="AQ30" s="460"/>
      <c r="AR30" s="457"/>
      <c r="AS30" s="458"/>
      <c r="AT30" s="458"/>
      <c r="AU30" s="458"/>
      <c r="AV30" s="460"/>
      <c r="AW30" s="457"/>
      <c r="AX30" s="458"/>
      <c r="AY30" s="458"/>
      <c r="AZ30" s="460"/>
      <c r="BA30" s="457"/>
      <c r="BB30" s="458"/>
      <c r="BC30" s="460"/>
      <c r="BD30" s="457"/>
      <c r="BE30" s="458"/>
      <c r="BF30" s="460"/>
      <c r="BG30" s="457"/>
      <c r="BH30" s="458"/>
      <c r="BI30" s="460"/>
      <c r="BJ30" s="457"/>
      <c r="BK30" s="460"/>
      <c r="BL30" s="456"/>
    </row>
    <row r="31" spans="1:64" ht="11.25" customHeight="1">
      <c r="A31" s="546"/>
      <c r="B31" s="456" t="s">
        <v>566</v>
      </c>
      <c r="C31" s="457"/>
      <c r="D31" s="458"/>
      <c r="E31" s="458"/>
      <c r="F31" s="457"/>
      <c r="G31" s="458"/>
      <c r="H31" s="458"/>
      <c r="I31" s="457"/>
      <c r="J31" s="458"/>
      <c r="K31" s="460"/>
      <c r="L31" s="457"/>
      <c r="M31" s="458"/>
      <c r="N31" s="458"/>
      <c r="O31" s="460"/>
      <c r="P31" s="457"/>
      <c r="Q31" s="458"/>
      <c r="R31" s="458"/>
      <c r="S31" s="460"/>
      <c r="T31" s="457"/>
      <c r="U31" s="458"/>
      <c r="V31" s="458"/>
      <c r="W31" s="458"/>
      <c r="X31" s="460"/>
      <c r="Y31" s="457"/>
      <c r="Z31" s="458"/>
      <c r="AA31" s="458"/>
      <c r="AB31" s="458"/>
      <c r="AC31" s="460"/>
      <c r="AD31" s="457"/>
      <c r="AE31" s="458"/>
      <c r="AF31" s="458"/>
      <c r="AG31" s="458"/>
      <c r="AH31" s="460"/>
      <c r="AI31" s="457"/>
      <c r="AJ31" s="458"/>
      <c r="AK31" s="458"/>
      <c r="AL31" s="458"/>
      <c r="AM31" s="460"/>
      <c r="AN31" s="457"/>
      <c r="AO31" s="458"/>
      <c r="AP31" s="458"/>
      <c r="AQ31" s="460"/>
      <c r="AR31" s="457"/>
      <c r="AS31" s="458"/>
      <c r="AT31" s="458"/>
      <c r="AU31" s="458"/>
      <c r="AV31" s="460"/>
      <c r="AW31" s="457"/>
      <c r="AX31" s="458"/>
      <c r="AY31" s="458"/>
      <c r="AZ31" s="460"/>
      <c r="BA31" s="457"/>
      <c r="BB31" s="458"/>
      <c r="BC31" s="460"/>
      <c r="BD31" s="457"/>
      <c r="BE31" s="458"/>
      <c r="BF31" s="460"/>
      <c r="BG31" s="457"/>
      <c r="BH31" s="458"/>
      <c r="BI31" s="460"/>
      <c r="BJ31" s="457"/>
      <c r="BK31" s="460"/>
      <c r="BL31" s="456"/>
    </row>
    <row r="32" spans="1:64" ht="11.25" customHeight="1">
      <c r="A32" s="546"/>
      <c r="B32" s="456" t="s">
        <v>294</v>
      </c>
      <c r="C32" s="457"/>
      <c r="D32" s="458"/>
      <c r="E32" s="458"/>
      <c r="F32" s="457"/>
      <c r="G32" s="458"/>
      <c r="H32" s="458"/>
      <c r="I32" s="457"/>
      <c r="J32" s="458"/>
      <c r="K32" s="460"/>
      <c r="L32" s="457"/>
      <c r="M32" s="458"/>
      <c r="N32" s="458"/>
      <c r="O32" s="460"/>
      <c r="P32" s="457"/>
      <c r="Q32" s="458"/>
      <c r="R32" s="458"/>
      <c r="S32" s="460"/>
      <c r="T32" s="457"/>
      <c r="U32" s="458"/>
      <c r="V32" s="458"/>
      <c r="W32" s="458"/>
      <c r="X32" s="460"/>
      <c r="Y32" s="457"/>
      <c r="Z32" s="458"/>
      <c r="AA32" s="458"/>
      <c r="AB32" s="458"/>
      <c r="AC32" s="460"/>
      <c r="AD32" s="457"/>
      <c r="AE32" s="458"/>
      <c r="AF32" s="458"/>
      <c r="AG32" s="458"/>
      <c r="AH32" s="460"/>
      <c r="AI32" s="457"/>
      <c r="AJ32" s="458"/>
      <c r="AK32" s="458"/>
      <c r="AL32" s="458"/>
      <c r="AM32" s="460"/>
      <c r="AN32" s="457"/>
      <c r="AO32" s="458"/>
      <c r="AP32" s="458"/>
      <c r="AQ32" s="460"/>
      <c r="AR32" s="457"/>
      <c r="AS32" s="458"/>
      <c r="AT32" s="458"/>
      <c r="AU32" s="458"/>
      <c r="AV32" s="460"/>
      <c r="AW32" s="457"/>
      <c r="AX32" s="458"/>
      <c r="AY32" s="458"/>
      <c r="AZ32" s="460"/>
      <c r="BA32" s="457"/>
      <c r="BB32" s="458"/>
      <c r="BC32" s="460"/>
      <c r="BD32" s="457"/>
      <c r="BE32" s="458"/>
      <c r="BF32" s="460"/>
      <c r="BG32" s="457"/>
      <c r="BH32" s="458"/>
      <c r="BI32" s="460"/>
      <c r="BJ32" s="457"/>
      <c r="BK32" s="460"/>
      <c r="BL32" s="456"/>
    </row>
    <row r="33" spans="1:64" ht="11.25" customHeight="1">
      <c r="A33" s="546"/>
      <c r="B33" s="406" t="s">
        <v>567</v>
      </c>
      <c r="C33" s="406"/>
      <c r="D33" s="408"/>
      <c r="E33" s="408">
        <f>SUM(C29:E32)</f>
        <v>0</v>
      </c>
      <c r="F33" s="406"/>
      <c r="G33" s="408"/>
      <c r="H33" s="408">
        <f>SUM(F29:H31)</f>
        <v>0</v>
      </c>
      <c r="I33" s="406"/>
      <c r="J33" s="408"/>
      <c r="K33" s="407">
        <f>SUM(I29:K31)</f>
        <v>0</v>
      </c>
      <c r="L33" s="406"/>
      <c r="M33" s="408"/>
      <c r="N33" s="408"/>
      <c r="O33" s="407">
        <f>SUM(L29:O31)</f>
        <v>0</v>
      </c>
      <c r="P33" s="406"/>
      <c r="Q33" s="408"/>
      <c r="R33" s="408"/>
      <c r="S33" s="407">
        <f>SUM(P29:S31)</f>
        <v>0</v>
      </c>
      <c r="T33" s="406"/>
      <c r="U33" s="408"/>
      <c r="V33" s="408"/>
      <c r="W33" s="408"/>
      <c r="X33" s="407">
        <f>SUM(T29:X31)</f>
        <v>0</v>
      </c>
      <c r="Y33" s="406"/>
      <c r="Z33" s="408"/>
      <c r="AA33" s="408"/>
      <c r="AB33" s="408"/>
      <c r="AC33" s="407">
        <f>SUM(Y29:AC31)</f>
        <v>0</v>
      </c>
      <c r="AD33" s="406"/>
      <c r="AE33" s="408"/>
      <c r="AF33" s="408"/>
      <c r="AG33" s="408"/>
      <c r="AH33" s="407">
        <f>SUM(AD29:AH31)</f>
        <v>0</v>
      </c>
      <c r="AI33" s="406"/>
      <c r="AJ33" s="408"/>
      <c r="AK33" s="408"/>
      <c r="AL33" s="408"/>
      <c r="AM33" s="407">
        <f>SUM(AI29:AM31)</f>
        <v>0</v>
      </c>
      <c r="AN33" s="406"/>
      <c r="AO33" s="408"/>
      <c r="AP33" s="408"/>
      <c r="AQ33" s="407">
        <f>SUM(AN29:AQ31)</f>
        <v>0</v>
      </c>
      <c r="AR33" s="406"/>
      <c r="AS33" s="408"/>
      <c r="AT33" s="408"/>
      <c r="AU33" s="408"/>
      <c r="AV33" s="407">
        <f>SUM(AR29:AV31)</f>
        <v>0</v>
      </c>
      <c r="AW33" s="406"/>
      <c r="AX33" s="408"/>
      <c r="AY33" s="408"/>
      <c r="AZ33" s="407">
        <f>SUM(AW29:AZ31)</f>
        <v>0</v>
      </c>
      <c r="BA33" s="406"/>
      <c r="BB33" s="408"/>
      <c r="BC33" s="407">
        <f>SUM(BA29:BC31)</f>
        <v>0</v>
      </c>
      <c r="BD33" s="406"/>
      <c r="BE33" s="408"/>
      <c r="BF33" s="407">
        <f>SUM(BD29:BF31)</f>
        <v>0</v>
      </c>
      <c r="BG33" s="406"/>
      <c r="BH33" s="408"/>
      <c r="BI33" s="407">
        <f>SUM(BG29:BI31)</f>
        <v>0</v>
      </c>
      <c r="BJ33" s="406"/>
      <c r="BK33" s="407">
        <f>SUM(BJ29:BK31)</f>
        <v>0</v>
      </c>
      <c r="BL33" s="405">
        <f t="shared" ref="BL33:BL34" si="2">SUM(C33:BK33)</f>
        <v>0</v>
      </c>
    </row>
    <row r="34" spans="1:64" ht="11.25" customHeight="1">
      <c r="A34" s="546"/>
      <c r="B34" s="462" t="s">
        <v>568</v>
      </c>
      <c r="C34" s="463"/>
      <c r="D34" s="464"/>
      <c r="E34" s="464"/>
      <c r="F34" s="511"/>
      <c r="G34" s="464"/>
      <c r="H34" s="464"/>
      <c r="I34" s="463"/>
      <c r="J34" s="464"/>
      <c r="K34" s="465"/>
      <c r="L34" s="463"/>
      <c r="M34" s="464"/>
      <c r="N34" s="464"/>
      <c r="O34" s="465"/>
      <c r="P34" s="463"/>
      <c r="Q34" s="464"/>
      <c r="R34" s="464"/>
      <c r="S34" s="465"/>
      <c r="T34" s="463"/>
      <c r="U34" s="464"/>
      <c r="V34" s="464"/>
      <c r="W34" s="464"/>
      <c r="X34" s="465"/>
      <c r="Y34" s="463"/>
      <c r="Z34" s="464"/>
      <c r="AA34" s="464"/>
      <c r="AB34" s="464"/>
      <c r="AC34" s="465"/>
      <c r="AD34" s="463"/>
      <c r="AE34" s="464"/>
      <c r="AF34" s="464"/>
      <c r="AG34" s="464"/>
      <c r="AH34" s="465"/>
      <c r="AI34" s="463"/>
      <c r="AJ34" s="464"/>
      <c r="AK34" s="464"/>
      <c r="AL34" s="464"/>
      <c r="AM34" s="465"/>
      <c r="AN34" s="463"/>
      <c r="AO34" s="464"/>
      <c r="AP34" s="464"/>
      <c r="AQ34" s="465"/>
      <c r="AR34" s="463"/>
      <c r="AS34" s="464"/>
      <c r="AT34" s="464"/>
      <c r="AU34" s="464"/>
      <c r="AV34" s="465"/>
      <c r="AW34" s="463"/>
      <c r="AX34" s="464"/>
      <c r="AY34" s="464"/>
      <c r="AZ34" s="465"/>
      <c r="BA34" s="463"/>
      <c r="BB34" s="464"/>
      <c r="BC34" s="465"/>
      <c r="BD34" s="463"/>
      <c r="BE34" s="464"/>
      <c r="BF34" s="465"/>
      <c r="BG34" s="463"/>
      <c r="BH34" s="464"/>
      <c r="BI34" s="465"/>
      <c r="BJ34" s="463"/>
      <c r="BK34" s="465"/>
      <c r="BL34" s="462">
        <f t="shared" si="2"/>
        <v>0</v>
      </c>
    </row>
    <row r="35" spans="1:64" ht="11.25" customHeight="1">
      <c r="A35" s="546"/>
      <c r="B35" s="462" t="s">
        <v>385</v>
      </c>
      <c r="C35" s="463"/>
      <c r="D35" s="464"/>
      <c r="E35" s="464"/>
      <c r="F35" s="463"/>
      <c r="G35" s="464"/>
      <c r="H35" s="464"/>
      <c r="I35" s="463"/>
      <c r="J35" s="464"/>
      <c r="K35" s="465"/>
      <c r="L35" s="463"/>
      <c r="M35" s="464"/>
      <c r="N35" s="464"/>
      <c r="O35" s="465"/>
      <c r="P35" s="463"/>
      <c r="Q35" s="464"/>
      <c r="R35" s="464"/>
      <c r="S35" s="465"/>
      <c r="T35" s="463"/>
      <c r="U35" s="464"/>
      <c r="V35" s="464"/>
      <c r="W35" s="464"/>
      <c r="X35" s="465"/>
      <c r="Y35" s="463"/>
      <c r="Z35" s="464"/>
      <c r="AA35" s="464"/>
      <c r="AB35" s="464"/>
      <c r="AC35" s="465"/>
      <c r="AD35" s="463"/>
      <c r="AE35" s="464"/>
      <c r="AF35" s="464"/>
      <c r="AG35" s="464"/>
      <c r="AH35" s="465"/>
      <c r="AI35" s="463"/>
      <c r="AJ35" s="464"/>
      <c r="AK35" s="464"/>
      <c r="AL35" s="464"/>
      <c r="AM35" s="465"/>
      <c r="AN35" s="463"/>
      <c r="AO35" s="464"/>
      <c r="AP35" s="464"/>
      <c r="AQ35" s="465"/>
      <c r="AR35" s="463"/>
      <c r="AS35" s="464"/>
      <c r="AT35" s="464"/>
      <c r="AU35" s="464"/>
      <c r="AV35" s="465"/>
      <c r="AW35" s="463"/>
      <c r="AX35" s="464"/>
      <c r="AY35" s="464"/>
      <c r="AZ35" s="465"/>
      <c r="BA35" s="463"/>
      <c r="BB35" s="464"/>
      <c r="BC35" s="465"/>
      <c r="BD35" s="463"/>
      <c r="BE35" s="464"/>
      <c r="BF35" s="465"/>
      <c r="BG35" s="463"/>
      <c r="BH35" s="464"/>
      <c r="BI35" s="465"/>
      <c r="BJ35" s="463"/>
      <c r="BK35" s="465"/>
      <c r="BL35" s="462"/>
    </row>
    <row r="36" spans="1:64" ht="11.25" customHeight="1">
      <c r="A36" s="546"/>
      <c r="B36" s="462" t="s">
        <v>569</v>
      </c>
      <c r="C36" s="463"/>
      <c r="D36" s="464"/>
      <c r="E36" s="464"/>
      <c r="F36" s="463"/>
      <c r="G36" s="464"/>
      <c r="H36" s="464"/>
      <c r="I36" s="463"/>
      <c r="J36" s="464"/>
      <c r="K36" s="465"/>
      <c r="L36" s="463"/>
      <c r="M36" s="464"/>
      <c r="N36" s="464"/>
      <c r="O36" s="465"/>
      <c r="P36" s="463"/>
      <c r="Q36" s="464"/>
      <c r="R36" s="464"/>
      <c r="S36" s="465"/>
      <c r="T36" s="463"/>
      <c r="U36" s="464"/>
      <c r="V36" s="464"/>
      <c r="W36" s="464"/>
      <c r="X36" s="465"/>
      <c r="Y36" s="463"/>
      <c r="Z36" s="464"/>
      <c r="AA36" s="464"/>
      <c r="AB36" s="464"/>
      <c r="AC36" s="465"/>
      <c r="AD36" s="463"/>
      <c r="AE36" s="464"/>
      <c r="AF36" s="464"/>
      <c r="AG36" s="464"/>
      <c r="AH36" s="465"/>
      <c r="AI36" s="463"/>
      <c r="AJ36" s="464"/>
      <c r="AK36" s="464"/>
      <c r="AL36" s="464"/>
      <c r="AM36" s="465"/>
      <c r="AN36" s="463"/>
      <c r="AO36" s="464"/>
      <c r="AP36" s="464"/>
      <c r="AQ36" s="465"/>
      <c r="AR36" s="463"/>
      <c r="AS36" s="464"/>
      <c r="AT36" s="464"/>
      <c r="AU36" s="464"/>
      <c r="AV36" s="465"/>
      <c r="AW36" s="463"/>
      <c r="AX36" s="464"/>
      <c r="AY36" s="464"/>
      <c r="AZ36" s="465"/>
      <c r="BA36" s="463"/>
      <c r="BB36" s="464"/>
      <c r="BC36" s="465"/>
      <c r="BD36" s="463"/>
      <c r="BE36" s="464"/>
      <c r="BF36" s="465"/>
      <c r="BG36" s="463"/>
      <c r="BH36" s="464"/>
      <c r="BI36" s="465"/>
      <c r="BJ36" s="463"/>
      <c r="BK36" s="465"/>
      <c r="BL36" s="462"/>
    </row>
    <row r="37" spans="1:64" ht="11.25" customHeight="1">
      <c r="A37" s="546"/>
      <c r="B37" s="466" t="s">
        <v>570</v>
      </c>
      <c r="C37" s="467"/>
      <c r="D37" s="468"/>
      <c r="E37" s="468"/>
      <c r="F37" s="467"/>
      <c r="G37" s="468"/>
      <c r="H37" s="468"/>
      <c r="I37" s="467"/>
      <c r="J37" s="468"/>
      <c r="K37" s="469"/>
      <c r="L37" s="467"/>
      <c r="M37" s="468"/>
      <c r="N37" s="468"/>
      <c r="O37" s="469"/>
      <c r="P37" s="467"/>
      <c r="Q37" s="468"/>
      <c r="R37" s="468"/>
      <c r="S37" s="469"/>
      <c r="T37" s="467"/>
      <c r="U37" s="468"/>
      <c r="V37" s="468"/>
      <c r="W37" s="468"/>
      <c r="X37" s="469"/>
      <c r="Y37" s="467"/>
      <c r="Z37" s="468"/>
      <c r="AA37" s="468"/>
      <c r="AB37" s="468"/>
      <c r="AC37" s="469"/>
      <c r="AD37" s="467"/>
      <c r="AE37" s="468"/>
      <c r="AF37" s="468"/>
      <c r="AG37" s="468"/>
      <c r="AH37" s="469"/>
      <c r="AI37" s="467"/>
      <c r="AJ37" s="468"/>
      <c r="AK37" s="468"/>
      <c r="AL37" s="468"/>
      <c r="AM37" s="469"/>
      <c r="AN37" s="467"/>
      <c r="AO37" s="468"/>
      <c r="AP37" s="468"/>
      <c r="AQ37" s="469"/>
      <c r="AR37" s="467"/>
      <c r="AS37" s="468"/>
      <c r="AT37" s="468"/>
      <c r="AU37" s="468"/>
      <c r="AV37" s="469"/>
      <c r="AW37" s="467"/>
      <c r="AX37" s="468"/>
      <c r="AY37" s="468"/>
      <c r="AZ37" s="469"/>
      <c r="BA37" s="467"/>
      <c r="BB37" s="468"/>
      <c r="BC37" s="469"/>
      <c r="BD37" s="467"/>
      <c r="BE37" s="468"/>
      <c r="BF37" s="469"/>
      <c r="BG37" s="467"/>
      <c r="BH37" s="468"/>
      <c r="BI37" s="469"/>
      <c r="BJ37" s="467"/>
      <c r="BK37" s="469"/>
      <c r="BL37" s="466">
        <f>SUM(C37:BK37)</f>
        <v>0</v>
      </c>
    </row>
    <row r="38" spans="1:64" ht="11.25" customHeight="1">
      <c r="A38" s="546"/>
      <c r="B38" s="463" t="s">
        <v>571</v>
      </c>
      <c r="C38" s="470"/>
      <c r="D38" s="471"/>
      <c r="E38" s="471"/>
      <c r="F38" s="470"/>
      <c r="G38" s="471"/>
      <c r="H38" s="471"/>
      <c r="I38" s="470"/>
      <c r="J38" s="471"/>
      <c r="K38" s="473"/>
      <c r="L38" s="470"/>
      <c r="M38" s="471"/>
      <c r="N38" s="471"/>
      <c r="O38" s="473"/>
      <c r="P38" s="470"/>
      <c r="Q38" s="471"/>
      <c r="R38" s="471"/>
      <c r="S38" s="473"/>
      <c r="T38" s="470"/>
      <c r="U38" s="471"/>
      <c r="V38" s="471"/>
      <c r="W38" s="471"/>
      <c r="X38" s="473"/>
      <c r="Y38" s="470"/>
      <c r="Z38" s="471"/>
      <c r="AA38" s="471"/>
      <c r="AB38" s="471"/>
      <c r="AC38" s="473"/>
      <c r="AD38" s="470"/>
      <c r="AE38" s="471"/>
      <c r="AF38" s="471"/>
      <c r="AG38" s="471"/>
      <c r="AH38" s="473"/>
      <c r="AI38" s="470"/>
      <c r="AJ38" s="471"/>
      <c r="AK38" s="471"/>
      <c r="AL38" s="471"/>
      <c r="AM38" s="473"/>
      <c r="AN38" s="470"/>
      <c r="AO38" s="471"/>
      <c r="AP38" s="471"/>
      <c r="AQ38" s="473"/>
      <c r="AR38" s="470"/>
      <c r="AS38" s="471"/>
      <c r="AT38" s="471"/>
      <c r="AU38" s="471"/>
      <c r="AV38" s="473"/>
      <c r="AW38" s="470"/>
      <c r="AX38" s="471"/>
      <c r="AY38" s="471"/>
      <c r="AZ38" s="473"/>
      <c r="BA38" s="470"/>
      <c r="BB38" s="471"/>
      <c r="BC38" s="473"/>
      <c r="BD38" s="470"/>
      <c r="BE38" s="471"/>
      <c r="BF38" s="473"/>
      <c r="BG38" s="470"/>
      <c r="BH38" s="471"/>
      <c r="BI38" s="473"/>
      <c r="BJ38" s="470"/>
      <c r="BK38" s="473"/>
      <c r="BL38" s="474"/>
    </row>
    <row r="39" spans="1:64" ht="11.25" customHeight="1">
      <c r="A39" s="548"/>
      <c r="B39" s="406" t="s">
        <v>572</v>
      </c>
      <c r="C39" s="406"/>
      <c r="D39" s="408"/>
      <c r="E39" s="408">
        <f>SUM(C34:E38)</f>
        <v>0</v>
      </c>
      <c r="F39" s="406"/>
      <c r="G39" s="408"/>
      <c r="H39" s="408">
        <f>SUM(F34:H37)</f>
        <v>0</v>
      </c>
      <c r="I39" s="406"/>
      <c r="J39" s="408"/>
      <c r="K39" s="407">
        <f>SUM(I34:K37)</f>
        <v>0</v>
      </c>
      <c r="L39" s="406"/>
      <c r="M39" s="408"/>
      <c r="N39" s="408"/>
      <c r="O39" s="407">
        <f>SUM(L34:O37)</f>
        <v>0</v>
      </c>
      <c r="P39" s="406"/>
      <c r="Q39" s="408"/>
      <c r="R39" s="408"/>
      <c r="S39" s="407">
        <f>SUM(P34:S37)</f>
        <v>0</v>
      </c>
      <c r="T39" s="406"/>
      <c r="U39" s="408"/>
      <c r="V39" s="408"/>
      <c r="W39" s="408"/>
      <c r="X39" s="407">
        <f>SUM(T34:X37)</f>
        <v>0</v>
      </c>
      <c r="Y39" s="406"/>
      <c r="Z39" s="408"/>
      <c r="AA39" s="408"/>
      <c r="AB39" s="408"/>
      <c r="AC39" s="407">
        <f>SUM(Y34:AC37)</f>
        <v>0</v>
      </c>
      <c r="AD39" s="406"/>
      <c r="AE39" s="408"/>
      <c r="AF39" s="408"/>
      <c r="AG39" s="408"/>
      <c r="AH39" s="407">
        <f>SUM(AD34:AH37)</f>
        <v>0</v>
      </c>
      <c r="AI39" s="406"/>
      <c r="AJ39" s="408"/>
      <c r="AK39" s="408"/>
      <c r="AL39" s="408"/>
      <c r="AM39" s="407">
        <f>SUM(AI34:AM37)</f>
        <v>0</v>
      </c>
      <c r="AN39" s="406"/>
      <c r="AO39" s="408"/>
      <c r="AP39" s="408"/>
      <c r="AQ39" s="407">
        <f>SUM(AN34:AQ37)</f>
        <v>0</v>
      </c>
      <c r="AR39" s="406"/>
      <c r="AS39" s="408"/>
      <c r="AT39" s="408"/>
      <c r="AU39" s="408"/>
      <c r="AV39" s="407">
        <f>SUM(AR34:AV37)</f>
        <v>0</v>
      </c>
      <c r="AW39" s="406"/>
      <c r="AX39" s="408"/>
      <c r="AY39" s="408"/>
      <c r="AZ39" s="407">
        <f>SUM(AW34:AZ37)</f>
        <v>0</v>
      </c>
      <c r="BA39" s="406"/>
      <c r="BB39" s="408"/>
      <c r="BC39" s="407">
        <f>SUM(BA34:BC37)</f>
        <v>0</v>
      </c>
      <c r="BD39" s="406"/>
      <c r="BE39" s="408"/>
      <c r="BF39" s="407">
        <f>SUM(BD34:BF37)</f>
        <v>0</v>
      </c>
      <c r="BG39" s="406"/>
      <c r="BH39" s="408"/>
      <c r="BI39" s="407">
        <f>SUM(BG34:BI37)</f>
        <v>0</v>
      </c>
      <c r="BJ39" s="406"/>
      <c r="BK39" s="407">
        <f>SUM(BJ34:BK37)</f>
        <v>0</v>
      </c>
      <c r="BL39" s="405">
        <f>SUM(C39:BK39)</f>
        <v>0</v>
      </c>
    </row>
    <row r="40" spans="1:64" ht="11.25" customHeight="1">
      <c r="A40" s="547"/>
      <c r="B40" s="453"/>
    </row>
    <row r="41" spans="1:64" ht="11.25" customHeight="1">
      <c r="A41" s="545" t="s">
        <v>564</v>
      </c>
      <c r="B41" s="481" t="s">
        <v>296</v>
      </c>
      <c r="C41" s="459"/>
      <c r="D41" s="482"/>
      <c r="E41" s="482"/>
      <c r="F41" s="459"/>
      <c r="G41" s="482"/>
      <c r="H41" s="482"/>
      <c r="I41" s="459"/>
      <c r="J41" s="482"/>
      <c r="K41" s="483"/>
      <c r="L41" s="459"/>
      <c r="M41" s="482"/>
      <c r="N41" s="482"/>
      <c r="O41" s="483"/>
      <c r="P41" s="459"/>
      <c r="Q41" s="482"/>
      <c r="R41" s="482"/>
      <c r="S41" s="483"/>
      <c r="T41" s="459"/>
      <c r="U41" s="482"/>
      <c r="V41" s="482"/>
      <c r="W41" s="482"/>
      <c r="X41" s="483"/>
      <c r="Y41" s="459"/>
      <c r="Z41" s="482"/>
      <c r="AA41" s="482"/>
      <c r="AB41" s="482"/>
      <c r="AC41" s="483"/>
      <c r="AD41" s="459"/>
      <c r="AE41" s="482"/>
      <c r="AF41" s="482"/>
      <c r="AG41" s="482"/>
      <c r="AH41" s="483"/>
      <c r="AI41" s="459"/>
      <c r="AJ41" s="482"/>
      <c r="AK41" s="482"/>
      <c r="AL41" s="482"/>
      <c r="AM41" s="483"/>
      <c r="AN41" s="459"/>
      <c r="AO41" s="482"/>
      <c r="AP41" s="482"/>
      <c r="AQ41" s="483"/>
      <c r="AR41" s="459"/>
      <c r="AS41" s="482"/>
      <c r="AT41" s="482"/>
      <c r="AU41" s="482"/>
      <c r="AV41" s="483"/>
      <c r="AW41" s="459"/>
      <c r="AX41" s="482"/>
      <c r="AY41" s="482"/>
      <c r="AZ41" s="483"/>
      <c r="BA41" s="459"/>
      <c r="BB41" s="482"/>
      <c r="BC41" s="483"/>
      <c r="BD41" s="459"/>
      <c r="BE41" s="482"/>
      <c r="BF41" s="483"/>
      <c r="BG41" s="459"/>
      <c r="BH41" s="482"/>
      <c r="BI41" s="483"/>
      <c r="BJ41" s="459"/>
      <c r="BK41" s="483"/>
      <c r="BL41" s="481"/>
    </row>
    <row r="42" spans="1:64" ht="11.25" customHeight="1">
      <c r="A42" s="546">
        <v>4</v>
      </c>
      <c r="B42" s="456" t="s">
        <v>565</v>
      </c>
      <c r="C42" s="457"/>
      <c r="D42" s="458"/>
      <c r="E42" s="458"/>
      <c r="F42" s="457"/>
      <c r="G42" s="458"/>
      <c r="H42" s="458"/>
      <c r="I42" s="457"/>
      <c r="J42" s="458"/>
      <c r="K42" s="460"/>
      <c r="L42" s="457"/>
      <c r="M42" s="458"/>
      <c r="N42" s="458"/>
      <c r="O42" s="460"/>
      <c r="P42" s="457"/>
      <c r="Q42" s="458"/>
      <c r="R42" s="458"/>
      <c r="S42" s="460"/>
      <c r="T42" s="457"/>
      <c r="U42" s="458"/>
      <c r="V42" s="458"/>
      <c r="W42" s="458"/>
      <c r="X42" s="460"/>
      <c r="Y42" s="457"/>
      <c r="Z42" s="458"/>
      <c r="AA42" s="458"/>
      <c r="AB42" s="458"/>
      <c r="AC42" s="460"/>
      <c r="AD42" s="457"/>
      <c r="AE42" s="458"/>
      <c r="AF42" s="458"/>
      <c r="AG42" s="458"/>
      <c r="AH42" s="460"/>
      <c r="AI42" s="457"/>
      <c r="AJ42" s="458"/>
      <c r="AK42" s="458"/>
      <c r="AL42" s="458"/>
      <c r="AM42" s="460"/>
      <c r="AN42" s="457"/>
      <c r="AO42" s="458"/>
      <c r="AP42" s="458"/>
      <c r="AQ42" s="460"/>
      <c r="AR42" s="457"/>
      <c r="AS42" s="458"/>
      <c r="AT42" s="458"/>
      <c r="AU42" s="458"/>
      <c r="AV42" s="460"/>
      <c r="AW42" s="457"/>
      <c r="AX42" s="458"/>
      <c r="AY42" s="458"/>
      <c r="AZ42" s="460"/>
      <c r="BA42" s="457"/>
      <c r="BB42" s="458"/>
      <c r="BC42" s="460"/>
      <c r="BD42" s="457"/>
      <c r="BE42" s="458"/>
      <c r="BF42" s="460"/>
      <c r="BG42" s="457"/>
      <c r="BH42" s="458"/>
      <c r="BI42" s="460"/>
      <c r="BJ42" s="457"/>
      <c r="BK42" s="460"/>
      <c r="BL42" s="456"/>
    </row>
    <row r="43" spans="1:64" ht="11.25" customHeight="1">
      <c r="A43" s="461"/>
      <c r="B43" s="456" t="s">
        <v>566</v>
      </c>
      <c r="C43" s="457"/>
      <c r="D43" s="458"/>
      <c r="E43" s="458"/>
      <c r="F43" s="457"/>
      <c r="G43" s="458"/>
      <c r="H43" s="458"/>
      <c r="I43" s="457"/>
      <c r="J43" s="458"/>
      <c r="K43" s="460"/>
      <c r="L43" s="457"/>
      <c r="M43" s="458"/>
      <c r="N43" s="458"/>
      <c r="O43" s="460"/>
      <c r="P43" s="457"/>
      <c r="Q43" s="458"/>
      <c r="R43" s="458"/>
      <c r="S43" s="460"/>
      <c r="T43" s="457"/>
      <c r="U43" s="458"/>
      <c r="V43" s="458"/>
      <c r="W43" s="458"/>
      <c r="X43" s="460"/>
      <c r="Y43" s="457"/>
      <c r="Z43" s="458"/>
      <c r="AA43" s="458"/>
      <c r="AB43" s="458"/>
      <c r="AC43" s="460"/>
      <c r="AD43" s="457"/>
      <c r="AE43" s="458"/>
      <c r="AF43" s="458"/>
      <c r="AG43" s="458"/>
      <c r="AH43" s="460"/>
      <c r="AI43" s="457"/>
      <c r="AJ43" s="458"/>
      <c r="AK43" s="458"/>
      <c r="AL43" s="458"/>
      <c r="AM43" s="460"/>
      <c r="AN43" s="457"/>
      <c r="AO43" s="458"/>
      <c r="AP43" s="458"/>
      <c r="AQ43" s="460"/>
      <c r="AR43" s="457"/>
      <c r="AS43" s="458"/>
      <c r="AT43" s="458"/>
      <c r="AU43" s="458"/>
      <c r="AV43" s="460"/>
      <c r="AW43" s="457"/>
      <c r="AX43" s="458"/>
      <c r="AY43" s="458"/>
      <c r="AZ43" s="460"/>
      <c r="BA43" s="457"/>
      <c r="BB43" s="458"/>
      <c r="BC43" s="460"/>
      <c r="BD43" s="457"/>
      <c r="BE43" s="458"/>
      <c r="BF43" s="460"/>
      <c r="BG43" s="457"/>
      <c r="BH43" s="458"/>
      <c r="BI43" s="460"/>
      <c r="BJ43" s="457"/>
      <c r="BK43" s="460"/>
      <c r="BL43" s="456"/>
    </row>
    <row r="44" spans="1:64" ht="11.25" customHeight="1">
      <c r="A44" s="461"/>
      <c r="B44" s="456" t="s">
        <v>294</v>
      </c>
      <c r="C44" s="457"/>
      <c r="D44" s="458"/>
      <c r="E44" s="458"/>
      <c r="F44" s="457"/>
      <c r="G44" s="458"/>
      <c r="H44" s="458"/>
      <c r="I44" s="457"/>
      <c r="J44" s="458"/>
      <c r="K44" s="460"/>
      <c r="L44" s="457"/>
      <c r="M44" s="458"/>
      <c r="N44" s="458"/>
      <c r="O44" s="460"/>
      <c r="P44" s="457"/>
      <c r="Q44" s="458"/>
      <c r="R44" s="458"/>
      <c r="S44" s="460"/>
      <c r="T44" s="457"/>
      <c r="U44" s="458"/>
      <c r="V44" s="458"/>
      <c r="W44" s="458"/>
      <c r="X44" s="460"/>
      <c r="Y44" s="457"/>
      <c r="Z44" s="458"/>
      <c r="AA44" s="458"/>
      <c r="AB44" s="458"/>
      <c r="AC44" s="460"/>
      <c r="AD44" s="457"/>
      <c r="AE44" s="458"/>
      <c r="AF44" s="458"/>
      <c r="AG44" s="458"/>
      <c r="AH44" s="460"/>
      <c r="AI44" s="457"/>
      <c r="AJ44" s="458"/>
      <c r="AK44" s="458"/>
      <c r="AL44" s="458"/>
      <c r="AM44" s="460"/>
      <c r="AN44" s="457"/>
      <c r="AO44" s="458"/>
      <c r="AP44" s="458"/>
      <c r="AQ44" s="460"/>
      <c r="AR44" s="457"/>
      <c r="AS44" s="458"/>
      <c r="AT44" s="458"/>
      <c r="AU44" s="458"/>
      <c r="AV44" s="460"/>
      <c r="AW44" s="457"/>
      <c r="AX44" s="458"/>
      <c r="AY44" s="458"/>
      <c r="AZ44" s="460"/>
      <c r="BA44" s="457"/>
      <c r="BB44" s="458"/>
      <c r="BC44" s="460"/>
      <c r="BD44" s="457"/>
      <c r="BE44" s="458"/>
      <c r="BF44" s="460"/>
      <c r="BG44" s="457"/>
      <c r="BH44" s="458"/>
      <c r="BI44" s="460"/>
      <c r="BJ44" s="457"/>
      <c r="BK44" s="460"/>
      <c r="BL44" s="456"/>
    </row>
    <row r="45" spans="1:64" ht="11.25" customHeight="1">
      <c r="A45" s="461"/>
      <c r="B45" s="406" t="s">
        <v>567</v>
      </c>
      <c r="C45" s="406"/>
      <c r="D45" s="408"/>
      <c r="E45" s="408">
        <f>SUM(C41:E44)</f>
        <v>0</v>
      </c>
      <c r="F45" s="406"/>
      <c r="G45" s="408"/>
      <c r="H45" s="408">
        <f>SUM(F41:H43)</f>
        <v>0</v>
      </c>
      <c r="I45" s="406"/>
      <c r="J45" s="408"/>
      <c r="K45" s="407">
        <f>SUM(I41:K43)</f>
        <v>0</v>
      </c>
      <c r="L45" s="406"/>
      <c r="M45" s="408"/>
      <c r="N45" s="408"/>
      <c r="O45" s="407">
        <f>SUM(L41:O43)</f>
        <v>0</v>
      </c>
      <c r="P45" s="406"/>
      <c r="Q45" s="408"/>
      <c r="R45" s="408"/>
      <c r="S45" s="407">
        <f>SUM(P41:S43)</f>
        <v>0</v>
      </c>
      <c r="T45" s="406"/>
      <c r="U45" s="408"/>
      <c r="V45" s="408"/>
      <c r="W45" s="408"/>
      <c r="X45" s="407">
        <f>SUM(T41:X43)</f>
        <v>0</v>
      </c>
      <c r="Y45" s="406"/>
      <c r="Z45" s="408"/>
      <c r="AA45" s="408"/>
      <c r="AB45" s="408"/>
      <c r="AC45" s="407">
        <f>SUM(Y41:AC43)</f>
        <v>0</v>
      </c>
      <c r="AD45" s="406"/>
      <c r="AE45" s="408"/>
      <c r="AF45" s="408"/>
      <c r="AG45" s="408"/>
      <c r="AH45" s="407">
        <f>SUM(AD41:AH43)</f>
        <v>0</v>
      </c>
      <c r="AI45" s="406"/>
      <c r="AJ45" s="408"/>
      <c r="AK45" s="408"/>
      <c r="AL45" s="408"/>
      <c r="AM45" s="407">
        <f>SUM(AI41:AM43)</f>
        <v>0</v>
      </c>
      <c r="AN45" s="406"/>
      <c r="AO45" s="408"/>
      <c r="AP45" s="408"/>
      <c r="AQ45" s="407">
        <f>SUM(AN41:AQ43)</f>
        <v>0</v>
      </c>
      <c r="AR45" s="406"/>
      <c r="AS45" s="408"/>
      <c r="AT45" s="408"/>
      <c r="AU45" s="408"/>
      <c r="AV45" s="407">
        <f>SUM(AR41:AV43)</f>
        <v>0</v>
      </c>
      <c r="AW45" s="406"/>
      <c r="AX45" s="408"/>
      <c r="AY45" s="408"/>
      <c r="AZ45" s="407">
        <f>SUM(AW41:AZ43)</f>
        <v>0</v>
      </c>
      <c r="BA45" s="406"/>
      <c r="BB45" s="408"/>
      <c r="BC45" s="407">
        <f>SUM(BA41:BC43)</f>
        <v>0</v>
      </c>
      <c r="BD45" s="406"/>
      <c r="BE45" s="408"/>
      <c r="BF45" s="407">
        <f>SUM(BD41:BF43)</f>
        <v>0</v>
      </c>
      <c r="BG45" s="406"/>
      <c r="BH45" s="408"/>
      <c r="BI45" s="407">
        <f>SUM(BG41:BI43)</f>
        <v>0</v>
      </c>
      <c r="BJ45" s="406"/>
      <c r="BK45" s="407">
        <f>SUM(BJ41:BK43)</f>
        <v>0</v>
      </c>
      <c r="BL45" s="405">
        <f t="shared" ref="BL45:BL46" si="3">SUM(C45:BK45)</f>
        <v>0</v>
      </c>
    </row>
    <row r="46" spans="1:64" ht="11.25" customHeight="1">
      <c r="A46" s="461"/>
      <c r="B46" s="462" t="s">
        <v>568</v>
      </c>
      <c r="C46" s="463"/>
      <c r="D46" s="464"/>
      <c r="E46" s="464"/>
      <c r="F46" s="511"/>
      <c r="G46" s="464"/>
      <c r="H46" s="464"/>
      <c r="I46" s="463"/>
      <c r="J46" s="464"/>
      <c r="K46" s="465"/>
      <c r="L46" s="463"/>
      <c r="M46" s="464"/>
      <c r="N46" s="464"/>
      <c r="O46" s="465"/>
      <c r="P46" s="463"/>
      <c r="Q46" s="464"/>
      <c r="R46" s="464"/>
      <c r="S46" s="465"/>
      <c r="T46" s="463"/>
      <c r="U46" s="464"/>
      <c r="V46" s="464"/>
      <c r="W46" s="464"/>
      <c r="X46" s="465"/>
      <c r="Y46" s="463"/>
      <c r="Z46" s="464"/>
      <c r="AA46" s="464"/>
      <c r="AB46" s="464"/>
      <c r="AC46" s="465"/>
      <c r="AD46" s="463"/>
      <c r="AE46" s="464"/>
      <c r="AF46" s="464"/>
      <c r="AG46" s="464"/>
      <c r="AH46" s="465"/>
      <c r="AI46" s="463"/>
      <c r="AJ46" s="464"/>
      <c r="AK46" s="464"/>
      <c r="AL46" s="464"/>
      <c r="AM46" s="465"/>
      <c r="AN46" s="463"/>
      <c r="AO46" s="464"/>
      <c r="AP46" s="464"/>
      <c r="AQ46" s="465"/>
      <c r="AR46" s="463"/>
      <c r="AS46" s="464"/>
      <c r="AT46" s="464"/>
      <c r="AU46" s="464"/>
      <c r="AV46" s="465"/>
      <c r="AW46" s="463"/>
      <c r="AX46" s="464"/>
      <c r="AY46" s="464"/>
      <c r="AZ46" s="465"/>
      <c r="BA46" s="463"/>
      <c r="BB46" s="464"/>
      <c r="BC46" s="465"/>
      <c r="BD46" s="463"/>
      <c r="BE46" s="464"/>
      <c r="BF46" s="465"/>
      <c r="BG46" s="463"/>
      <c r="BH46" s="464"/>
      <c r="BI46" s="465"/>
      <c r="BJ46" s="463"/>
      <c r="BK46" s="465"/>
      <c r="BL46" s="462">
        <f t="shared" si="3"/>
        <v>0</v>
      </c>
    </row>
    <row r="47" spans="1:64" ht="11.25" customHeight="1">
      <c r="A47" s="461"/>
      <c r="B47" s="462" t="s">
        <v>385</v>
      </c>
      <c r="C47" s="463"/>
      <c r="D47" s="464"/>
      <c r="E47" s="464"/>
      <c r="F47" s="463"/>
      <c r="G47" s="464"/>
      <c r="H47" s="464"/>
      <c r="I47" s="463"/>
      <c r="J47" s="464"/>
      <c r="K47" s="465"/>
      <c r="L47" s="463"/>
      <c r="M47" s="464"/>
      <c r="N47" s="464"/>
      <c r="O47" s="465"/>
      <c r="P47" s="463"/>
      <c r="Q47" s="464"/>
      <c r="R47" s="464"/>
      <c r="S47" s="465"/>
      <c r="T47" s="463"/>
      <c r="U47" s="464"/>
      <c r="V47" s="464"/>
      <c r="W47" s="464"/>
      <c r="X47" s="465"/>
      <c r="Y47" s="463"/>
      <c r="Z47" s="464"/>
      <c r="AA47" s="464"/>
      <c r="AB47" s="464"/>
      <c r="AC47" s="465"/>
      <c r="AD47" s="463"/>
      <c r="AE47" s="464"/>
      <c r="AF47" s="464"/>
      <c r="AG47" s="464"/>
      <c r="AH47" s="465"/>
      <c r="AI47" s="463"/>
      <c r="AJ47" s="464"/>
      <c r="AK47" s="464"/>
      <c r="AL47" s="464"/>
      <c r="AM47" s="465"/>
      <c r="AN47" s="463"/>
      <c r="AO47" s="464"/>
      <c r="AP47" s="464"/>
      <c r="AQ47" s="465"/>
      <c r="AR47" s="463"/>
      <c r="AS47" s="464"/>
      <c r="AT47" s="464"/>
      <c r="AU47" s="464"/>
      <c r="AV47" s="465"/>
      <c r="AW47" s="463"/>
      <c r="AX47" s="464"/>
      <c r="AY47" s="464"/>
      <c r="AZ47" s="465"/>
      <c r="BA47" s="463"/>
      <c r="BB47" s="464"/>
      <c r="BC47" s="465"/>
      <c r="BD47" s="463"/>
      <c r="BE47" s="464"/>
      <c r="BF47" s="465"/>
      <c r="BG47" s="463"/>
      <c r="BH47" s="464"/>
      <c r="BI47" s="465"/>
      <c r="BJ47" s="463"/>
      <c r="BK47" s="465"/>
      <c r="BL47" s="462"/>
    </row>
    <row r="48" spans="1:64" ht="11.25" customHeight="1">
      <c r="A48" s="461"/>
      <c r="B48" s="462" t="s">
        <v>569</v>
      </c>
      <c r="C48" s="463"/>
      <c r="D48" s="464"/>
      <c r="E48" s="464"/>
      <c r="F48" s="463"/>
      <c r="G48" s="464"/>
      <c r="H48" s="464"/>
      <c r="I48" s="463"/>
      <c r="J48" s="464"/>
      <c r="K48" s="465"/>
      <c r="L48" s="463"/>
      <c r="M48" s="464"/>
      <c r="N48" s="464"/>
      <c r="O48" s="465"/>
      <c r="P48" s="463"/>
      <c r="Q48" s="464"/>
      <c r="R48" s="464"/>
      <c r="S48" s="465"/>
      <c r="T48" s="463"/>
      <c r="U48" s="464"/>
      <c r="V48" s="464"/>
      <c r="W48" s="464"/>
      <c r="X48" s="465"/>
      <c r="Y48" s="463"/>
      <c r="Z48" s="464"/>
      <c r="AA48" s="464"/>
      <c r="AB48" s="464"/>
      <c r="AC48" s="465"/>
      <c r="AD48" s="463"/>
      <c r="AE48" s="464"/>
      <c r="AF48" s="464"/>
      <c r="AG48" s="464"/>
      <c r="AH48" s="465"/>
      <c r="AI48" s="463"/>
      <c r="AJ48" s="464"/>
      <c r="AK48" s="464"/>
      <c r="AL48" s="464"/>
      <c r="AM48" s="465"/>
      <c r="AN48" s="463"/>
      <c r="AO48" s="464"/>
      <c r="AP48" s="464"/>
      <c r="AQ48" s="465"/>
      <c r="AR48" s="463"/>
      <c r="AS48" s="464"/>
      <c r="AT48" s="464"/>
      <c r="AU48" s="464"/>
      <c r="AV48" s="465"/>
      <c r="AW48" s="463"/>
      <c r="AX48" s="464"/>
      <c r="AY48" s="464"/>
      <c r="AZ48" s="465"/>
      <c r="BA48" s="463"/>
      <c r="BB48" s="464"/>
      <c r="BC48" s="465"/>
      <c r="BD48" s="463"/>
      <c r="BE48" s="464"/>
      <c r="BF48" s="465"/>
      <c r="BG48" s="463"/>
      <c r="BH48" s="464"/>
      <c r="BI48" s="465"/>
      <c r="BJ48" s="463"/>
      <c r="BK48" s="465"/>
      <c r="BL48" s="462"/>
    </row>
    <row r="49" spans="1:64" ht="11.25" customHeight="1">
      <c r="A49" s="461"/>
      <c r="B49" s="466" t="s">
        <v>570</v>
      </c>
      <c r="C49" s="467"/>
      <c r="D49" s="468"/>
      <c r="E49" s="468"/>
      <c r="F49" s="467"/>
      <c r="G49" s="468"/>
      <c r="H49" s="468"/>
      <c r="I49" s="467"/>
      <c r="J49" s="468"/>
      <c r="K49" s="469"/>
      <c r="L49" s="467"/>
      <c r="M49" s="468"/>
      <c r="N49" s="468"/>
      <c r="O49" s="469"/>
      <c r="P49" s="467"/>
      <c r="Q49" s="468"/>
      <c r="R49" s="468"/>
      <c r="S49" s="469"/>
      <c r="T49" s="467"/>
      <c r="U49" s="468"/>
      <c r="V49" s="468"/>
      <c r="W49" s="468"/>
      <c r="X49" s="469"/>
      <c r="Y49" s="467"/>
      <c r="Z49" s="468"/>
      <c r="AA49" s="468"/>
      <c r="AB49" s="468"/>
      <c r="AC49" s="469"/>
      <c r="AD49" s="467"/>
      <c r="AE49" s="468"/>
      <c r="AF49" s="468"/>
      <c r="AG49" s="468"/>
      <c r="AH49" s="469"/>
      <c r="AI49" s="467"/>
      <c r="AJ49" s="468"/>
      <c r="AK49" s="468"/>
      <c r="AL49" s="468"/>
      <c r="AM49" s="469"/>
      <c r="AN49" s="467"/>
      <c r="AO49" s="468"/>
      <c r="AP49" s="468"/>
      <c r="AQ49" s="469"/>
      <c r="AR49" s="467"/>
      <c r="AS49" s="468"/>
      <c r="AT49" s="468"/>
      <c r="AU49" s="468"/>
      <c r="AV49" s="469"/>
      <c r="AW49" s="467"/>
      <c r="AX49" s="468"/>
      <c r="AY49" s="468"/>
      <c r="AZ49" s="469"/>
      <c r="BA49" s="467"/>
      <c r="BB49" s="468"/>
      <c r="BC49" s="469"/>
      <c r="BD49" s="467"/>
      <c r="BE49" s="468"/>
      <c r="BF49" s="469"/>
      <c r="BG49" s="467"/>
      <c r="BH49" s="468"/>
      <c r="BI49" s="469"/>
      <c r="BJ49" s="467"/>
      <c r="BK49" s="469"/>
      <c r="BL49" s="466">
        <f>SUM(C49:BK49)</f>
        <v>0</v>
      </c>
    </row>
    <row r="50" spans="1:64" ht="11.25" customHeight="1">
      <c r="A50" s="461"/>
      <c r="B50" s="463" t="s">
        <v>571</v>
      </c>
      <c r="C50" s="470"/>
      <c r="D50" s="471"/>
      <c r="E50" s="471"/>
      <c r="F50" s="470"/>
      <c r="G50" s="471"/>
      <c r="H50" s="471"/>
      <c r="I50" s="470"/>
      <c r="J50" s="471"/>
      <c r="K50" s="473"/>
      <c r="L50" s="470"/>
      <c r="M50" s="471"/>
      <c r="N50" s="471"/>
      <c r="O50" s="473"/>
      <c r="P50" s="470"/>
      <c r="Q50" s="471"/>
      <c r="R50" s="471"/>
      <c r="S50" s="473"/>
      <c r="T50" s="470"/>
      <c r="U50" s="471"/>
      <c r="V50" s="471"/>
      <c r="W50" s="471"/>
      <c r="X50" s="473"/>
      <c r="Y50" s="470"/>
      <c r="Z50" s="471"/>
      <c r="AA50" s="471"/>
      <c r="AB50" s="471"/>
      <c r="AC50" s="473"/>
      <c r="AD50" s="470"/>
      <c r="AE50" s="471"/>
      <c r="AF50" s="471"/>
      <c r="AG50" s="471"/>
      <c r="AH50" s="473"/>
      <c r="AI50" s="470"/>
      <c r="AJ50" s="471"/>
      <c r="AK50" s="471"/>
      <c r="AL50" s="471"/>
      <c r="AM50" s="473"/>
      <c r="AN50" s="470"/>
      <c r="AO50" s="471"/>
      <c r="AP50" s="471"/>
      <c r="AQ50" s="473"/>
      <c r="AR50" s="470"/>
      <c r="AS50" s="471"/>
      <c r="AT50" s="471"/>
      <c r="AU50" s="471"/>
      <c r="AV50" s="473"/>
      <c r="AW50" s="470"/>
      <c r="AX50" s="471"/>
      <c r="AY50" s="471"/>
      <c r="AZ50" s="473"/>
      <c r="BA50" s="470"/>
      <c r="BB50" s="471"/>
      <c r="BC50" s="473"/>
      <c r="BD50" s="470"/>
      <c r="BE50" s="471"/>
      <c r="BF50" s="473"/>
      <c r="BG50" s="470"/>
      <c r="BH50" s="471"/>
      <c r="BI50" s="473"/>
      <c r="BJ50" s="470"/>
      <c r="BK50" s="473"/>
      <c r="BL50" s="474"/>
    </row>
    <row r="51" spans="1:64" ht="11.25" customHeight="1">
      <c r="A51" s="480"/>
      <c r="B51" s="406" t="s">
        <v>572</v>
      </c>
      <c r="C51" s="406"/>
      <c r="D51" s="408"/>
      <c r="E51" s="408">
        <f>SUM(C46:E50)</f>
        <v>0</v>
      </c>
      <c r="F51" s="406"/>
      <c r="G51" s="408"/>
      <c r="H51" s="408">
        <f>SUM(F46:H49)</f>
        <v>0</v>
      </c>
      <c r="I51" s="406"/>
      <c r="J51" s="408"/>
      <c r="K51" s="407">
        <f>SUM(I46:K49)</f>
        <v>0</v>
      </c>
      <c r="L51" s="406"/>
      <c r="M51" s="408"/>
      <c r="N51" s="408"/>
      <c r="O51" s="407">
        <f>SUM(L46:O49)</f>
        <v>0</v>
      </c>
      <c r="P51" s="406"/>
      <c r="Q51" s="408"/>
      <c r="R51" s="408"/>
      <c r="S51" s="407">
        <f>SUM(P46:S49)</f>
        <v>0</v>
      </c>
      <c r="T51" s="406"/>
      <c r="U51" s="408"/>
      <c r="V51" s="408"/>
      <c r="W51" s="408"/>
      <c r="X51" s="407">
        <f>SUM(T46:X49)</f>
        <v>0</v>
      </c>
      <c r="Y51" s="406"/>
      <c r="Z51" s="408"/>
      <c r="AA51" s="408"/>
      <c r="AB51" s="408"/>
      <c r="AC51" s="407">
        <f>SUM(Y46:AC49)</f>
        <v>0</v>
      </c>
      <c r="AD51" s="406"/>
      <c r="AE51" s="408"/>
      <c r="AF51" s="408"/>
      <c r="AG51" s="408"/>
      <c r="AH51" s="407">
        <f>SUM(AD46:AH49)</f>
        <v>0</v>
      </c>
      <c r="AI51" s="406"/>
      <c r="AJ51" s="408"/>
      <c r="AK51" s="408"/>
      <c r="AL51" s="408"/>
      <c r="AM51" s="407">
        <f>SUM(AI46:AM49)</f>
        <v>0</v>
      </c>
      <c r="AN51" s="406"/>
      <c r="AO51" s="408"/>
      <c r="AP51" s="408"/>
      <c r="AQ51" s="407">
        <f>SUM(AN46:AQ49)</f>
        <v>0</v>
      </c>
      <c r="AR51" s="406"/>
      <c r="AS51" s="408"/>
      <c r="AT51" s="408"/>
      <c r="AU51" s="408"/>
      <c r="AV51" s="407">
        <f>SUM(AR46:AV49)</f>
        <v>0</v>
      </c>
      <c r="AW51" s="406"/>
      <c r="AX51" s="408"/>
      <c r="AY51" s="408"/>
      <c r="AZ51" s="407">
        <f>SUM(AW46:AZ49)</f>
        <v>0</v>
      </c>
      <c r="BA51" s="406"/>
      <c r="BB51" s="408"/>
      <c r="BC51" s="407">
        <f>SUM(BA46:BC49)</f>
        <v>0</v>
      </c>
      <c r="BD51" s="406"/>
      <c r="BE51" s="408"/>
      <c r="BF51" s="407">
        <f>SUM(BD46:BF49)</f>
        <v>0</v>
      </c>
      <c r="BG51" s="406"/>
      <c r="BH51" s="408"/>
      <c r="BI51" s="407">
        <f>SUM(BG46:BI49)</f>
        <v>0</v>
      </c>
      <c r="BJ51" s="406"/>
      <c r="BK51" s="407">
        <f>SUM(BJ46:BK49)</f>
        <v>0</v>
      </c>
      <c r="BL51" s="405">
        <f>SUM(C51:BK51)</f>
        <v>0</v>
      </c>
    </row>
    <row r="52" spans="1:64" ht="11.25" customHeight="1">
      <c r="B52" s="226"/>
      <c r="C52" s="22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row>
    <row r="53" spans="1:64" ht="11.25" customHeight="1">
      <c r="B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row>
    <row r="54" spans="1:64" ht="11.25" customHeight="1">
      <c r="B54" s="226"/>
      <c r="C54" s="434">
        <v>0.25</v>
      </c>
      <c r="D54" s="434">
        <v>0.29166666666666669</v>
      </c>
      <c r="E54" s="434">
        <v>0.33333333333333331</v>
      </c>
      <c r="F54" s="434">
        <v>0.375</v>
      </c>
      <c r="G54" s="434">
        <v>0.41666666666666669</v>
      </c>
      <c r="H54" s="434">
        <v>0.45833333333333331</v>
      </c>
      <c r="I54" s="434">
        <v>0.5</v>
      </c>
      <c r="J54" s="434">
        <v>0.54166666666666663</v>
      </c>
      <c r="K54" s="434">
        <v>0.58333333333333337</v>
      </c>
      <c r="L54" s="434">
        <v>0.625</v>
      </c>
      <c r="M54" s="434">
        <v>0.66666666666666663</v>
      </c>
      <c r="N54" s="434">
        <v>0.70833333333333337</v>
      </c>
      <c r="O54" s="434">
        <v>0.75</v>
      </c>
      <c r="P54" s="434">
        <v>0.79166666666666663</v>
      </c>
      <c r="Q54" s="434">
        <v>0.83333333333333337</v>
      </c>
      <c r="R54" s="434">
        <v>0.875</v>
      </c>
    </row>
    <row r="55" spans="1:64" ht="11.25" customHeight="1">
      <c r="A55" s="588" t="s">
        <v>418</v>
      </c>
      <c r="B55" s="406" t="s">
        <v>567</v>
      </c>
      <c r="C55" s="406">
        <f>SUM(E9,E21,E33,E45)</f>
        <v>0</v>
      </c>
      <c r="D55" s="408">
        <f>SUM(H9,H21,H33,H45)</f>
        <v>0</v>
      </c>
      <c r="E55" s="408">
        <f>SUM(K9,K21,K33,K45)</f>
        <v>0</v>
      </c>
      <c r="F55" s="408">
        <f>SUM(O9,O21,O33,O45)</f>
        <v>0</v>
      </c>
      <c r="G55" s="408">
        <f>SUM(S9,S21,S33,S45)</f>
        <v>0</v>
      </c>
      <c r="H55" s="408">
        <f>SUM(X9,X21,X33,X45)</f>
        <v>0</v>
      </c>
      <c r="I55" s="408">
        <f>SUM(AC9,AC21,AC33,AC45)</f>
        <v>0</v>
      </c>
      <c r="J55" s="408">
        <f>SUM(AH9,AH21,AH33,AH45)</f>
        <v>0</v>
      </c>
      <c r="K55" s="408">
        <f>SUM(AM9,AM21,AM33,AM45)</f>
        <v>0</v>
      </c>
      <c r="L55" s="408">
        <f>SUM(AQ9,AQ21,AQ33,AQ45)</f>
        <v>0</v>
      </c>
      <c r="M55" s="408">
        <f>SUM(AV9,AV21,AV33,AV45)</f>
        <v>0</v>
      </c>
      <c r="N55" s="408">
        <f>SUM(AZ9,AZ21,AZ33,AZ45)</f>
        <v>0</v>
      </c>
      <c r="O55" s="408">
        <f>SUM(BC9,BC21,BC33,BC45)</f>
        <v>0</v>
      </c>
      <c r="P55" s="408">
        <f>SUM(BF9,BF21,BF33,BF45)</f>
        <v>0</v>
      </c>
      <c r="Q55" s="408">
        <f>SUM(BI9,BI21,BI33,BI45)</f>
        <v>0</v>
      </c>
      <c r="R55" s="407">
        <f>SUM(BK9,BK21,BK33,BK45)</f>
        <v>0</v>
      </c>
    </row>
    <row r="56" spans="1:64" ht="11.25" customHeight="1">
      <c r="A56" s="561"/>
      <c r="B56" s="406" t="s">
        <v>572</v>
      </c>
      <c r="C56" s="406">
        <f>SUM(E15,E27,E39,E51)</f>
        <v>0</v>
      </c>
      <c r="D56" s="408">
        <f>SUM(H15,H27,H39,H51)</f>
        <v>0</v>
      </c>
      <c r="E56" s="408">
        <f>SUM(K15,K27,K39,K51)</f>
        <v>0</v>
      </c>
      <c r="F56" s="408">
        <f>SUM(O15,O27,O39,O51)</f>
        <v>0</v>
      </c>
      <c r="G56" s="408">
        <f>SUM(S15,S27,S39,S51)</f>
        <v>0</v>
      </c>
      <c r="H56" s="408">
        <f>SUM(X15,X27,X39,X51)</f>
        <v>0</v>
      </c>
      <c r="I56" s="408">
        <f>SUM(AC15,AC27,AC39,AC51)</f>
        <v>0</v>
      </c>
      <c r="J56" s="408">
        <f>SUM(AH15,AH27,AH39,AH51)</f>
        <v>0</v>
      </c>
      <c r="K56" s="408">
        <f>SUM(AM15,AM27,AM39,AM51)</f>
        <v>0</v>
      </c>
      <c r="L56" s="408">
        <f>SUM(AQ15,AQ27,AQ39,AQ51)</f>
        <v>0</v>
      </c>
      <c r="M56" s="408">
        <f>SUM(AV15,AV27,AV39,AV51)</f>
        <v>0</v>
      </c>
      <c r="N56" s="408">
        <f>SUM(AZ15,AZ27,AZ39,AZ51)</f>
        <v>0</v>
      </c>
      <c r="O56" s="408">
        <f>SUM(BC15,BC27,BC39,BC51)</f>
        <v>0</v>
      </c>
      <c r="P56" s="408">
        <f>SUM(BF15,BF27,BF39,BF51)</f>
        <v>0</v>
      </c>
      <c r="Q56" s="408">
        <f>SUM(BI15,BI27,BI39,BI51)</f>
        <v>0</v>
      </c>
      <c r="R56" s="407">
        <f>SUM(BK15,BK27,BK39,BK51)</f>
        <v>0</v>
      </c>
    </row>
    <row r="57" spans="1:64" ht="11.25" customHeight="1">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AX57" s="226"/>
      <c r="AY57" s="226"/>
      <c r="AZ57" s="226"/>
      <c r="BA57" s="226"/>
      <c r="BB57" s="226"/>
      <c r="BC57" s="226"/>
      <c r="BD57" s="226"/>
      <c r="BE57" s="226"/>
      <c r="BF57" s="226"/>
      <c r="BG57" s="226"/>
      <c r="BH57" s="226"/>
      <c r="BI57" s="226"/>
    </row>
    <row r="58" spans="1:64" ht="11.25" customHeight="1">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row>
    <row r="59" spans="1:64" ht="11.25" customHeight="1">
      <c r="A59" s="588" t="s">
        <v>197</v>
      </c>
      <c r="B59" s="406" t="s">
        <v>567</v>
      </c>
      <c r="C59" s="406">
        <v>2</v>
      </c>
      <c r="D59" s="408">
        <v>4</v>
      </c>
      <c r="E59" s="408">
        <v>5</v>
      </c>
      <c r="F59" s="408">
        <v>4</v>
      </c>
      <c r="G59" s="408">
        <v>5</v>
      </c>
      <c r="H59" s="408">
        <v>5</v>
      </c>
      <c r="I59" s="408">
        <v>5</v>
      </c>
      <c r="J59" s="408">
        <v>5</v>
      </c>
      <c r="K59" s="408">
        <v>4</v>
      </c>
      <c r="L59" s="408">
        <v>5</v>
      </c>
      <c r="M59" s="408">
        <v>5</v>
      </c>
      <c r="N59" s="408">
        <v>5</v>
      </c>
      <c r="O59" s="408">
        <v>4</v>
      </c>
      <c r="P59" s="408">
        <v>2</v>
      </c>
      <c r="Q59" s="408">
        <v>1</v>
      </c>
      <c r="R59" s="407">
        <v>1</v>
      </c>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AZ59" s="226"/>
      <c r="BA59" s="226"/>
      <c r="BB59" s="226"/>
      <c r="BC59" s="226"/>
      <c r="BD59" s="226"/>
      <c r="BE59" s="226"/>
      <c r="BF59" s="226"/>
      <c r="BG59" s="226"/>
      <c r="BH59" s="226"/>
      <c r="BI59" s="226"/>
      <c r="BJ59" s="226"/>
      <c r="BK59" s="226"/>
      <c r="BL59" s="226"/>
    </row>
    <row r="60" spans="1:64" ht="11.25" customHeight="1">
      <c r="A60" s="561"/>
      <c r="B60" s="406" t="s">
        <v>572</v>
      </c>
      <c r="C60" s="406">
        <v>2</v>
      </c>
      <c r="D60" s="408">
        <v>4</v>
      </c>
      <c r="E60" s="408">
        <v>5</v>
      </c>
      <c r="F60" s="408">
        <v>5</v>
      </c>
      <c r="G60" s="408">
        <v>5</v>
      </c>
      <c r="H60" s="408">
        <v>5</v>
      </c>
      <c r="I60" s="408">
        <v>4</v>
      </c>
      <c r="J60" s="408">
        <v>5</v>
      </c>
      <c r="K60" s="408">
        <v>5</v>
      </c>
      <c r="L60" s="408">
        <v>5</v>
      </c>
      <c r="M60" s="408">
        <v>4</v>
      </c>
      <c r="N60" s="408">
        <v>5</v>
      </c>
      <c r="O60" s="408">
        <v>4</v>
      </c>
      <c r="P60" s="408">
        <v>4</v>
      </c>
      <c r="Q60" s="408">
        <v>3</v>
      </c>
      <c r="R60" s="407">
        <v>2</v>
      </c>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row>
    <row r="61" spans="1:64" ht="11.25" customHeight="1">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AZ61" s="226"/>
      <c r="BA61" s="226"/>
      <c r="BB61" s="226"/>
      <c r="BC61" s="226"/>
      <c r="BD61" s="226"/>
      <c r="BE61" s="226"/>
      <c r="BF61" s="226"/>
      <c r="BG61" s="226"/>
      <c r="BH61" s="226"/>
      <c r="BI61" s="226"/>
      <c r="BJ61" s="226"/>
      <c r="BK61" s="226"/>
      <c r="BL61" s="226"/>
    </row>
    <row r="62" spans="1:64" ht="13.5" customHeight="1">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226"/>
      <c r="BE62" s="226"/>
      <c r="BF62" s="226"/>
      <c r="BG62" s="226"/>
      <c r="BH62" s="226"/>
      <c r="BI62" s="226"/>
      <c r="BJ62" s="226"/>
      <c r="BK62" s="226"/>
      <c r="BL62" s="226"/>
    </row>
    <row r="63" spans="1:64" ht="11.25" customHeight="1">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226"/>
      <c r="BE63" s="226"/>
      <c r="BF63" s="226"/>
      <c r="BG63" s="226"/>
      <c r="BH63" s="226"/>
      <c r="BI63" s="226"/>
      <c r="BJ63" s="226"/>
      <c r="BK63" s="226"/>
      <c r="BL63" s="226"/>
    </row>
    <row r="64" spans="1:64" ht="11.25" customHeight="1">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D64" s="226"/>
      <c r="BE64" s="226"/>
      <c r="BF64" s="226"/>
      <c r="BG64" s="226"/>
      <c r="BH64" s="226"/>
      <c r="BI64" s="226"/>
      <c r="BJ64" s="226"/>
      <c r="BK64" s="226"/>
      <c r="BL64" s="226"/>
    </row>
    <row r="65" spans="2:64" ht="11.25" customHeight="1">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226"/>
      <c r="BI65" s="226"/>
      <c r="BJ65" s="226"/>
      <c r="BK65" s="226"/>
      <c r="BL65" s="226"/>
    </row>
    <row r="66" spans="2:64" ht="11.25" customHeight="1">
      <c r="B66" s="226"/>
      <c r="C66" s="226"/>
      <c r="D66" s="226"/>
      <c r="E66" s="226"/>
      <c r="F66" s="226"/>
      <c r="G66" s="226"/>
      <c r="H66" s="226"/>
      <c r="I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row>
    <row r="67" spans="2:64" ht="11.25" customHeight="1">
      <c r="B67" s="226"/>
      <c r="C67" s="226"/>
      <c r="D67" s="226"/>
      <c r="E67" s="226"/>
      <c r="F67" s="226"/>
      <c r="G67" s="226"/>
      <c r="H67" s="226"/>
      <c r="I67" s="226"/>
      <c r="J67" s="226"/>
      <c r="K67" s="226"/>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6"/>
      <c r="BC67" s="226"/>
      <c r="BD67" s="226"/>
      <c r="BE67" s="226"/>
      <c r="BF67" s="226"/>
      <c r="BG67" s="226"/>
      <c r="BH67" s="226"/>
      <c r="BI67" s="226"/>
      <c r="BJ67" s="226"/>
      <c r="BK67" s="226"/>
      <c r="BL67" s="226"/>
    </row>
    <row r="68" spans="2:64" ht="11.25" customHeight="1">
      <c r="B68" s="226"/>
      <c r="C68" s="226"/>
      <c r="D68" s="226"/>
      <c r="E68" s="226"/>
      <c r="F68" s="226"/>
      <c r="G68" s="226"/>
      <c r="H68" s="226"/>
      <c r="I68" s="226"/>
      <c r="J68" s="226"/>
      <c r="K68" s="226"/>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c r="BK68" s="226"/>
      <c r="BL68" s="226"/>
    </row>
    <row r="69" spans="2:64" ht="11.25" customHeight="1">
      <c r="B69" s="226"/>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c r="AX69" s="226"/>
      <c r="AY69" s="226"/>
      <c r="AZ69" s="226"/>
      <c r="BA69" s="226"/>
      <c r="BB69" s="226"/>
      <c r="BC69" s="226"/>
      <c r="BD69" s="226"/>
      <c r="BE69" s="226"/>
      <c r="BF69" s="226"/>
      <c r="BG69" s="226"/>
      <c r="BH69" s="226"/>
      <c r="BI69" s="226"/>
      <c r="BJ69" s="226"/>
      <c r="BK69" s="226"/>
      <c r="BL69" s="226"/>
    </row>
    <row r="70" spans="2:64" ht="11.25" customHeight="1">
      <c r="B70" s="226"/>
      <c r="C70" s="226"/>
      <c r="D70" s="226"/>
      <c r="E70" s="226"/>
      <c r="F70" s="226"/>
      <c r="G70" s="226"/>
      <c r="H70" s="226"/>
      <c r="I70" s="226"/>
      <c r="J70" s="226"/>
      <c r="K70" s="226"/>
      <c r="L70" s="226"/>
      <c r="M70" s="226"/>
      <c r="N70" s="226"/>
      <c r="O70" s="226"/>
      <c r="P70" s="226"/>
      <c r="Q70" s="226"/>
      <c r="R70" s="226"/>
      <c r="S70" s="226"/>
      <c r="T70" s="226"/>
      <c r="U70" s="226"/>
      <c r="V70" s="226"/>
      <c r="W70" s="226"/>
      <c r="X70" s="226"/>
      <c r="Y70" s="226"/>
      <c r="Z70" s="226"/>
      <c r="AA70" s="226"/>
      <c r="AB70" s="226"/>
      <c r="AC70" s="226"/>
      <c r="AD70" s="226"/>
      <c r="AE70" s="226"/>
      <c r="AF70" s="226"/>
      <c r="AG70" s="226"/>
      <c r="AH70" s="226"/>
      <c r="AI70" s="226"/>
      <c r="AJ70" s="226"/>
      <c r="AK70" s="226"/>
      <c r="AL70" s="226"/>
      <c r="AM70" s="226"/>
      <c r="AN70" s="226"/>
      <c r="AO70" s="226"/>
      <c r="AP70" s="226"/>
      <c r="AQ70" s="226"/>
      <c r="AR70" s="226"/>
      <c r="AS70" s="226"/>
      <c r="AT70" s="226"/>
      <c r="AU70" s="226"/>
      <c r="AV70" s="226"/>
      <c r="AW70" s="226"/>
      <c r="AX70" s="226"/>
      <c r="AY70" s="226"/>
      <c r="AZ70" s="226"/>
      <c r="BA70" s="226"/>
      <c r="BB70" s="226"/>
      <c r="BC70" s="226"/>
      <c r="BD70" s="226"/>
      <c r="BE70" s="226"/>
      <c r="BF70" s="226"/>
      <c r="BG70" s="226"/>
      <c r="BH70" s="226"/>
      <c r="BI70" s="226"/>
      <c r="BJ70" s="226"/>
      <c r="BK70" s="226"/>
      <c r="BL70" s="226"/>
    </row>
    <row r="71" spans="2:64" ht="11.25" customHeight="1">
      <c r="B71" s="226"/>
      <c r="C71" s="226"/>
      <c r="D71" s="226"/>
      <c r="E71" s="226"/>
      <c r="F71" s="226"/>
      <c r="G71" s="226"/>
      <c r="H71" s="226"/>
      <c r="I71" s="226"/>
      <c r="J71" s="226"/>
      <c r="K71" s="226"/>
      <c r="L71" s="226"/>
      <c r="M71" s="226"/>
      <c r="N71" s="226"/>
      <c r="O71" s="226"/>
      <c r="P71" s="226"/>
      <c r="Q71" s="226"/>
      <c r="R71" s="226"/>
      <c r="S71" s="226"/>
      <c r="T71" s="226"/>
      <c r="U71" s="226"/>
      <c r="V71" s="226"/>
      <c r="W71" s="226"/>
      <c r="X71" s="226"/>
      <c r="Y71" s="226"/>
      <c r="Z71" s="226"/>
      <c r="AA71" s="226"/>
      <c r="AB71" s="226"/>
      <c r="AC71" s="226"/>
      <c r="AD71" s="226"/>
      <c r="AE71" s="226"/>
      <c r="AF71" s="226"/>
      <c r="AG71" s="226"/>
      <c r="AH71" s="226"/>
      <c r="AI71" s="226"/>
      <c r="AJ71" s="226"/>
      <c r="AK71" s="226"/>
      <c r="AL71" s="226"/>
      <c r="AM71" s="226"/>
      <c r="AN71" s="226"/>
      <c r="AO71" s="226"/>
      <c r="AP71" s="226"/>
      <c r="AQ71" s="226"/>
      <c r="AR71" s="226"/>
      <c r="AS71" s="226"/>
      <c r="AT71" s="226"/>
      <c r="AU71" s="226"/>
      <c r="AV71" s="226"/>
      <c r="AW71" s="226"/>
      <c r="AX71" s="226"/>
      <c r="AY71" s="226"/>
      <c r="AZ71" s="226"/>
      <c r="BA71" s="226"/>
      <c r="BB71" s="226"/>
      <c r="BC71" s="226"/>
      <c r="BD71" s="226"/>
      <c r="BE71" s="226"/>
      <c r="BF71" s="226"/>
      <c r="BG71" s="226"/>
      <c r="BH71" s="226"/>
      <c r="BI71" s="226"/>
      <c r="BJ71" s="226"/>
      <c r="BK71" s="226"/>
      <c r="BL71" s="226"/>
    </row>
    <row r="72" spans="2:64" ht="11.25" customHeight="1">
      <c r="B72" s="226"/>
      <c r="C72" s="226"/>
      <c r="D72" s="226"/>
      <c r="E72" s="226"/>
      <c r="F72" s="226"/>
      <c r="G72" s="226"/>
      <c r="H72" s="226"/>
      <c r="I72" s="226"/>
      <c r="J72" s="226"/>
      <c r="K72" s="226"/>
      <c r="L72" s="226"/>
      <c r="M72" s="226"/>
      <c r="N72" s="226"/>
      <c r="O72" s="226"/>
      <c r="P72" s="226"/>
      <c r="Q72" s="226"/>
      <c r="R72" s="226"/>
      <c r="S72" s="226"/>
      <c r="T72" s="226"/>
      <c r="U72" s="226"/>
      <c r="V72" s="226"/>
      <c r="W72" s="226"/>
      <c r="X72" s="226"/>
      <c r="Y72" s="226"/>
      <c r="Z72" s="226"/>
      <c r="AA72" s="226"/>
      <c r="AB72" s="226"/>
      <c r="AC72" s="226"/>
      <c r="AD72" s="226"/>
      <c r="AE72" s="226"/>
      <c r="AF72" s="226"/>
      <c r="AG72" s="226"/>
      <c r="AH72" s="226"/>
      <c r="AI72" s="226"/>
      <c r="AJ72" s="226"/>
      <c r="AK72" s="226"/>
      <c r="AL72" s="226"/>
      <c r="AM72" s="226"/>
      <c r="AN72" s="226"/>
      <c r="AO72" s="226"/>
      <c r="AP72" s="226"/>
      <c r="AQ72" s="226"/>
      <c r="AR72" s="226"/>
      <c r="AS72" s="226"/>
      <c r="AT72" s="226"/>
      <c r="AU72" s="226"/>
      <c r="AV72" s="226"/>
      <c r="AW72" s="226"/>
      <c r="AX72" s="226"/>
      <c r="AY72" s="226"/>
      <c r="AZ72" s="226"/>
      <c r="BA72" s="226"/>
      <c r="BB72" s="226"/>
      <c r="BC72" s="226"/>
      <c r="BD72" s="226"/>
      <c r="BE72" s="226"/>
      <c r="BF72" s="226"/>
      <c r="BG72" s="226"/>
      <c r="BH72" s="226"/>
      <c r="BI72" s="226"/>
      <c r="BJ72" s="226"/>
      <c r="BK72" s="226"/>
      <c r="BL72" s="226"/>
    </row>
    <row r="73" spans="2:64" ht="11.25" customHeight="1">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c r="AX73" s="226"/>
      <c r="AY73" s="226"/>
      <c r="AZ73" s="226"/>
      <c r="BA73" s="226"/>
      <c r="BB73" s="226"/>
      <c r="BC73" s="226"/>
      <c r="BD73" s="226"/>
      <c r="BE73" s="226"/>
      <c r="BF73" s="226"/>
      <c r="BG73" s="226"/>
      <c r="BH73" s="226"/>
      <c r="BI73" s="226"/>
      <c r="BJ73" s="226"/>
      <c r="BK73" s="226"/>
      <c r="BL73" s="226"/>
    </row>
    <row r="74" spans="2:64" ht="11.25" customHeight="1">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226"/>
      <c r="AB74" s="226"/>
      <c r="AC74" s="226"/>
      <c r="AD74" s="226"/>
      <c r="AE74" s="226"/>
      <c r="AF74" s="226"/>
      <c r="AG74" s="226"/>
      <c r="AH74" s="226"/>
      <c r="AI74" s="226"/>
      <c r="AJ74" s="226"/>
      <c r="AK74" s="226"/>
      <c r="AL74" s="226"/>
      <c r="AM74" s="226"/>
      <c r="AN74" s="226"/>
      <c r="AO74" s="226"/>
      <c r="AP74" s="226"/>
      <c r="AQ74" s="226"/>
      <c r="AR74" s="226"/>
      <c r="AS74" s="226"/>
      <c r="AT74" s="226"/>
      <c r="AU74" s="226"/>
      <c r="AV74" s="226"/>
      <c r="AW74" s="226"/>
      <c r="AX74" s="226"/>
      <c r="AY74" s="226"/>
      <c r="AZ74" s="226"/>
      <c r="BA74" s="226"/>
      <c r="BB74" s="226"/>
      <c r="BC74" s="226"/>
      <c r="BD74" s="226"/>
      <c r="BE74" s="226"/>
      <c r="BF74" s="226"/>
      <c r="BG74" s="226"/>
      <c r="BH74" s="226"/>
      <c r="BI74" s="226"/>
      <c r="BJ74" s="226"/>
      <c r="BK74" s="226"/>
      <c r="BL74" s="226"/>
    </row>
    <row r="75" spans="2:64" ht="11.25" customHeight="1">
      <c r="B75" s="226"/>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c r="BI75" s="226"/>
      <c r="BJ75" s="226"/>
      <c r="BK75" s="226"/>
      <c r="BL75" s="226"/>
    </row>
    <row r="76" spans="2:64" ht="11.25" customHeight="1">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c r="BE76" s="226"/>
      <c r="BF76" s="226"/>
      <c r="BG76" s="226"/>
      <c r="BH76" s="226"/>
      <c r="BI76" s="226"/>
      <c r="BJ76" s="226"/>
      <c r="BK76" s="226"/>
      <c r="BL76" s="226"/>
    </row>
    <row r="77" spans="2:64" ht="11.25" customHeight="1">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226"/>
      <c r="BI77" s="226"/>
      <c r="BJ77" s="226"/>
      <c r="BK77" s="226"/>
      <c r="BL77" s="226"/>
    </row>
    <row r="78" spans="2:64" ht="11.25" customHeight="1">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26"/>
      <c r="AG78" s="226"/>
      <c r="AH78" s="226"/>
      <c r="AI78" s="226"/>
      <c r="AJ78" s="226"/>
      <c r="AK78" s="226"/>
      <c r="AL78" s="226"/>
      <c r="AM78" s="226"/>
      <c r="AN78" s="226"/>
      <c r="AO78" s="226"/>
      <c r="AP78" s="226"/>
      <c r="AQ78" s="226"/>
      <c r="AR78" s="226"/>
      <c r="AS78" s="226"/>
      <c r="AT78" s="226"/>
      <c r="AU78" s="226"/>
      <c r="AV78" s="226"/>
      <c r="AW78" s="226"/>
      <c r="AX78" s="226"/>
      <c r="AY78" s="226"/>
      <c r="AZ78" s="226"/>
      <c r="BA78" s="226"/>
      <c r="BB78" s="226"/>
      <c r="BC78" s="226"/>
      <c r="BD78" s="226"/>
      <c r="BE78" s="226"/>
      <c r="BF78" s="226"/>
      <c r="BG78" s="226"/>
      <c r="BH78" s="226"/>
      <c r="BI78" s="226"/>
      <c r="BJ78" s="226"/>
      <c r="BK78" s="226"/>
      <c r="BL78" s="226"/>
    </row>
    <row r="79" spans="2:64" ht="11.25" customHeight="1">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c r="AZ79" s="226"/>
      <c r="BA79" s="226"/>
      <c r="BB79" s="226"/>
      <c r="BC79" s="226"/>
      <c r="BD79" s="226"/>
      <c r="BE79" s="226"/>
      <c r="BF79" s="226"/>
      <c r="BG79" s="226"/>
      <c r="BH79" s="226"/>
      <c r="BI79" s="226"/>
      <c r="BJ79" s="226"/>
      <c r="BK79" s="226"/>
      <c r="BL79" s="226"/>
    </row>
    <row r="80" spans="2:64" ht="11.25" customHeight="1">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226"/>
      <c r="BI80" s="226"/>
      <c r="BJ80" s="226"/>
      <c r="BK80" s="226"/>
      <c r="BL80" s="226"/>
    </row>
    <row r="81" spans="2:64" ht="11.25" customHeight="1">
      <c r="B81" s="226"/>
      <c r="C81" s="226"/>
      <c r="D81" s="226"/>
      <c r="E81" s="226"/>
      <c r="F81" s="226"/>
      <c r="G81" s="226"/>
      <c r="H81" s="226"/>
      <c r="I81" s="226"/>
      <c r="J81" s="226"/>
      <c r="K81" s="226"/>
      <c r="L81" s="226"/>
      <c r="M81" s="226"/>
      <c r="N81" s="226"/>
      <c r="O81" s="226"/>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c r="AZ81" s="226"/>
      <c r="BA81" s="226"/>
      <c r="BB81" s="226"/>
      <c r="BC81" s="226"/>
      <c r="BD81" s="226"/>
      <c r="BE81" s="226"/>
      <c r="BF81" s="226"/>
      <c r="BG81" s="226"/>
      <c r="BH81" s="226"/>
      <c r="BI81" s="226"/>
      <c r="BJ81" s="226"/>
      <c r="BK81" s="226"/>
      <c r="BL81" s="226"/>
    </row>
    <row r="82" spans="2:64" ht="11.25" customHeight="1">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6"/>
      <c r="AE82" s="226"/>
      <c r="AF82" s="226"/>
      <c r="AG82" s="226"/>
      <c r="AH82" s="226"/>
      <c r="AI82" s="226"/>
      <c r="AJ82" s="226"/>
      <c r="AK82" s="226"/>
      <c r="AL82" s="226"/>
      <c r="AM82" s="226"/>
      <c r="AN82" s="226"/>
      <c r="AO82" s="226"/>
      <c r="AP82" s="226"/>
      <c r="AQ82" s="226"/>
      <c r="AR82" s="226"/>
      <c r="AS82" s="226"/>
      <c r="AT82" s="226"/>
      <c r="AU82" s="226"/>
      <c r="AV82" s="226"/>
      <c r="AW82" s="226"/>
      <c r="AX82" s="226"/>
      <c r="AY82" s="226"/>
      <c r="AZ82" s="226"/>
      <c r="BA82" s="226"/>
      <c r="BB82" s="226"/>
      <c r="BC82" s="226"/>
      <c r="BD82" s="226"/>
      <c r="BE82" s="226"/>
      <c r="BF82" s="226"/>
      <c r="BG82" s="226"/>
      <c r="BH82" s="226"/>
      <c r="BI82" s="226"/>
      <c r="BJ82" s="226"/>
      <c r="BK82" s="226"/>
      <c r="BL82" s="226"/>
    </row>
    <row r="83" spans="2:64" ht="11.25" customHeight="1">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226"/>
      <c r="BI83" s="226"/>
      <c r="BJ83" s="226"/>
      <c r="BK83" s="226"/>
      <c r="BL83" s="226"/>
    </row>
    <row r="84" spans="2:64" ht="11.25" customHeight="1">
      <c r="B84" s="226"/>
      <c r="C84" s="226"/>
      <c r="D84" s="226"/>
      <c r="E84" s="226"/>
      <c r="F84" s="226"/>
      <c r="G84" s="226"/>
      <c r="H84" s="226"/>
      <c r="I84" s="226"/>
      <c r="J84" s="226"/>
      <c r="K84" s="226"/>
      <c r="L84" s="226"/>
      <c r="M84" s="226"/>
      <c r="N84" s="226"/>
      <c r="O84" s="226"/>
      <c r="P84" s="226"/>
      <c r="Q84" s="226"/>
      <c r="R84" s="226"/>
      <c r="S84" s="226"/>
      <c r="T84" s="226"/>
      <c r="U84" s="226"/>
      <c r="V84" s="226"/>
      <c r="W84" s="226"/>
      <c r="X84" s="226"/>
      <c r="Y84" s="226"/>
      <c r="Z84" s="226"/>
      <c r="AA84" s="226"/>
      <c r="AB84" s="226"/>
      <c r="AC84" s="226"/>
      <c r="AD84" s="226"/>
      <c r="AE84" s="226"/>
      <c r="AF84" s="226"/>
      <c r="AG84" s="226"/>
      <c r="AH84" s="226"/>
      <c r="AI84" s="226"/>
      <c r="AJ84" s="226"/>
      <c r="AK84" s="226"/>
      <c r="AL84" s="226"/>
      <c r="AM84" s="226"/>
      <c r="AN84" s="226"/>
      <c r="AO84" s="226"/>
      <c r="AP84" s="226"/>
      <c r="AQ84" s="226"/>
      <c r="AR84" s="226"/>
      <c r="AS84" s="226"/>
      <c r="AT84" s="226"/>
      <c r="AU84" s="226"/>
      <c r="AV84" s="226"/>
      <c r="AW84" s="226"/>
      <c r="AX84" s="226"/>
      <c r="AY84" s="226"/>
      <c r="AZ84" s="226"/>
      <c r="BA84" s="226"/>
      <c r="BB84" s="226"/>
      <c r="BC84" s="226"/>
      <c r="BD84" s="226"/>
      <c r="BE84" s="226"/>
      <c r="BF84" s="226"/>
      <c r="BG84" s="226"/>
      <c r="BH84" s="226"/>
      <c r="BI84" s="226"/>
      <c r="BJ84" s="226"/>
      <c r="BK84" s="226"/>
      <c r="BL84" s="226"/>
    </row>
    <row r="85" spans="2:64" ht="11.25" customHeight="1">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c r="AA85" s="226"/>
      <c r="AB85" s="226"/>
      <c r="AC85" s="226"/>
      <c r="AD85" s="226"/>
      <c r="AE85" s="226"/>
      <c r="AF85" s="226"/>
      <c r="AG85" s="226"/>
      <c r="AH85" s="226"/>
      <c r="AI85" s="226"/>
      <c r="AJ85" s="226"/>
      <c r="AK85" s="226"/>
      <c r="AL85" s="226"/>
      <c r="AM85" s="226"/>
      <c r="AN85" s="226"/>
      <c r="AO85" s="226"/>
      <c r="AP85" s="226"/>
      <c r="AQ85" s="226"/>
      <c r="AR85" s="226"/>
      <c r="AS85" s="226"/>
      <c r="AT85" s="226"/>
      <c r="AU85" s="226"/>
      <c r="AV85" s="226"/>
      <c r="AW85" s="226"/>
      <c r="AX85" s="226"/>
      <c r="AY85" s="226"/>
      <c r="AZ85" s="226"/>
      <c r="BA85" s="226"/>
      <c r="BB85" s="226"/>
      <c r="BC85" s="226"/>
      <c r="BD85" s="226"/>
      <c r="BE85" s="226"/>
      <c r="BF85" s="226"/>
      <c r="BG85" s="226"/>
      <c r="BH85" s="226"/>
      <c r="BI85" s="226"/>
      <c r="BJ85" s="226"/>
      <c r="BK85" s="226"/>
      <c r="BL85" s="226"/>
    </row>
    <row r="86" spans="2:64" ht="11.25" customHeight="1">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226"/>
      <c r="AX86" s="226"/>
      <c r="AY86" s="226"/>
      <c r="AZ86" s="226"/>
      <c r="BA86" s="226"/>
      <c r="BB86" s="226"/>
      <c r="BC86" s="226"/>
      <c r="BD86" s="226"/>
      <c r="BE86" s="226"/>
      <c r="BF86" s="226"/>
      <c r="BG86" s="226"/>
      <c r="BH86" s="226"/>
      <c r="BI86" s="226"/>
      <c r="BJ86" s="226"/>
      <c r="BK86" s="226"/>
      <c r="BL86" s="226"/>
    </row>
    <row r="87" spans="2:64" ht="11.25" customHeight="1">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226"/>
      <c r="AC87" s="226"/>
      <c r="AD87" s="226"/>
      <c r="AE87" s="226"/>
      <c r="AF87" s="226"/>
      <c r="AG87" s="226"/>
      <c r="AH87" s="226"/>
      <c r="AI87" s="226"/>
      <c r="AJ87" s="226"/>
      <c r="AK87" s="226"/>
      <c r="AL87" s="226"/>
      <c r="AM87" s="226"/>
      <c r="AN87" s="226"/>
      <c r="AO87" s="226"/>
      <c r="AP87" s="226"/>
      <c r="AQ87" s="226"/>
      <c r="AR87" s="226"/>
      <c r="AS87" s="226"/>
      <c r="AT87" s="226"/>
      <c r="AU87" s="226"/>
      <c r="AV87" s="226"/>
      <c r="AW87" s="226"/>
      <c r="AX87" s="226"/>
      <c r="AY87" s="226"/>
      <c r="AZ87" s="226"/>
      <c r="BA87" s="226"/>
      <c r="BB87" s="226"/>
      <c r="BC87" s="226"/>
      <c r="BD87" s="226"/>
      <c r="BE87" s="226"/>
      <c r="BF87" s="226"/>
      <c r="BG87" s="226"/>
      <c r="BH87" s="226"/>
      <c r="BI87" s="226"/>
      <c r="BJ87" s="226"/>
      <c r="BK87" s="226"/>
      <c r="BL87" s="226"/>
    </row>
    <row r="88" spans="2:64" ht="11.25" customHeight="1">
      <c r="B88" s="226"/>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c r="AA88" s="226"/>
      <c r="AB88" s="226"/>
      <c r="AC88" s="226"/>
      <c r="AD88" s="226"/>
      <c r="AE88" s="226"/>
      <c r="AF88" s="226"/>
      <c r="AG88" s="226"/>
      <c r="AH88" s="226"/>
      <c r="AI88" s="226"/>
      <c r="AJ88" s="226"/>
      <c r="AK88" s="226"/>
      <c r="AL88" s="226"/>
      <c r="AM88" s="226"/>
      <c r="AN88" s="226"/>
      <c r="AO88" s="226"/>
      <c r="AP88" s="226"/>
      <c r="AQ88" s="226"/>
      <c r="AR88" s="226"/>
      <c r="AS88" s="226"/>
      <c r="AT88" s="226"/>
      <c r="AU88" s="226"/>
      <c r="AV88" s="226"/>
      <c r="AW88" s="226"/>
      <c r="AX88" s="226"/>
      <c r="AY88" s="226"/>
      <c r="AZ88" s="226"/>
      <c r="BA88" s="226"/>
      <c r="BB88" s="226"/>
      <c r="BC88" s="226"/>
      <c r="BD88" s="226"/>
      <c r="BE88" s="226"/>
      <c r="BF88" s="226"/>
      <c r="BG88" s="226"/>
      <c r="BH88" s="226"/>
      <c r="BI88" s="226"/>
      <c r="BJ88" s="226"/>
      <c r="BK88" s="226"/>
      <c r="BL88" s="226"/>
    </row>
    <row r="89" spans="2:64" ht="11.25" customHeight="1">
      <c r="B89" s="226"/>
      <c r="C89" s="226"/>
      <c r="D89" s="226"/>
      <c r="E89" s="226"/>
      <c r="F89" s="226"/>
      <c r="G89" s="226"/>
      <c r="H89" s="226"/>
      <c r="I89" s="226"/>
      <c r="J89" s="226"/>
      <c r="K89" s="226"/>
      <c r="L89" s="226"/>
      <c r="M89" s="226"/>
      <c r="N89" s="226"/>
      <c r="O89" s="226"/>
      <c r="P89" s="226"/>
      <c r="Q89" s="226"/>
      <c r="R89" s="226"/>
      <c r="S89" s="226"/>
      <c r="T89" s="226"/>
      <c r="U89" s="226"/>
      <c r="V89" s="226"/>
      <c r="W89" s="226"/>
      <c r="X89" s="226"/>
      <c r="Y89" s="226"/>
      <c r="Z89" s="226"/>
      <c r="AA89" s="226"/>
      <c r="AB89" s="226"/>
      <c r="AC89" s="226"/>
      <c r="AD89" s="226"/>
      <c r="AE89" s="226"/>
      <c r="AF89" s="226"/>
      <c r="AG89" s="226"/>
      <c r="AH89" s="226"/>
      <c r="AI89" s="226"/>
      <c r="AJ89" s="226"/>
      <c r="AK89" s="226"/>
      <c r="AL89" s="226"/>
      <c r="AM89" s="226"/>
      <c r="AN89" s="226"/>
      <c r="AO89" s="226"/>
      <c r="AP89" s="226"/>
      <c r="AQ89" s="226"/>
      <c r="AR89" s="226"/>
      <c r="AS89" s="226"/>
      <c r="AT89" s="226"/>
      <c r="AU89" s="226"/>
      <c r="AV89" s="226"/>
      <c r="AW89" s="226"/>
      <c r="AX89" s="226"/>
      <c r="AY89" s="226"/>
      <c r="AZ89" s="226"/>
      <c r="BA89" s="226"/>
      <c r="BB89" s="226"/>
      <c r="BC89" s="226"/>
      <c r="BD89" s="226"/>
      <c r="BE89" s="226"/>
      <c r="BF89" s="226"/>
      <c r="BG89" s="226"/>
      <c r="BH89" s="226"/>
      <c r="BI89" s="226"/>
      <c r="BJ89" s="226"/>
      <c r="BK89" s="226"/>
      <c r="BL89" s="226"/>
    </row>
    <row r="90" spans="2:64" ht="11.25" customHeight="1">
      <c r="B90" s="226"/>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226"/>
      <c r="AG90" s="226"/>
      <c r="AH90" s="226"/>
      <c r="AI90" s="226"/>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row>
    <row r="91" spans="2:64" ht="11.25" customHeight="1">
      <c r="B91" s="226"/>
      <c r="C91" s="226"/>
      <c r="D91" s="226"/>
      <c r="E91" s="226"/>
      <c r="F91" s="226"/>
      <c r="G91" s="226"/>
      <c r="H91" s="226"/>
      <c r="I91" s="226"/>
      <c r="J91" s="226"/>
      <c r="K91" s="226"/>
      <c r="L91" s="226"/>
      <c r="M91" s="226"/>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c r="AZ91" s="226"/>
      <c r="BA91" s="226"/>
      <c r="BB91" s="226"/>
      <c r="BC91" s="226"/>
      <c r="BD91" s="226"/>
      <c r="BE91" s="226"/>
      <c r="BF91" s="226"/>
      <c r="BG91" s="226"/>
      <c r="BH91" s="226"/>
      <c r="BI91" s="226"/>
      <c r="BJ91" s="226"/>
      <c r="BK91" s="226"/>
      <c r="BL91" s="226"/>
    </row>
    <row r="92" spans="2:64" ht="11.25" customHeight="1">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226"/>
      <c r="BL92" s="226"/>
    </row>
    <row r="93" spans="2:64" ht="11.25" customHeight="1">
      <c r="B93" s="226"/>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226"/>
      <c r="BL93" s="226"/>
    </row>
    <row r="94" spans="2:64" ht="11.25" customHeight="1">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c r="BK94" s="226"/>
      <c r="BL94" s="226"/>
    </row>
    <row r="95" spans="2:64" ht="11.25" customHeight="1">
      <c r="B95" s="226"/>
      <c r="C95" s="226"/>
      <c r="D95" s="226"/>
      <c r="E95" s="226"/>
      <c r="F95" s="226"/>
      <c r="G95" s="226"/>
      <c r="H95" s="226"/>
      <c r="I95" s="226"/>
      <c r="J95" s="226"/>
      <c r="K95" s="226"/>
      <c r="L95" s="226"/>
      <c r="M95" s="226"/>
      <c r="N95" s="226"/>
      <c r="O95" s="226"/>
      <c r="P95" s="226"/>
      <c r="Q95" s="226"/>
      <c r="R95" s="226"/>
      <c r="S95" s="226"/>
      <c r="T95" s="226"/>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c r="BA95" s="226"/>
      <c r="BB95" s="226"/>
      <c r="BC95" s="226"/>
      <c r="BD95" s="226"/>
      <c r="BE95" s="226"/>
      <c r="BF95" s="226"/>
      <c r="BG95" s="226"/>
      <c r="BH95" s="226"/>
      <c r="BI95" s="226"/>
      <c r="BJ95" s="226"/>
      <c r="BK95" s="226"/>
      <c r="BL95" s="226"/>
    </row>
    <row r="96" spans="2:64" ht="11.25" customHeight="1">
      <c r="B96" s="226"/>
      <c r="C96" s="226"/>
      <c r="D96" s="226"/>
      <c r="E96" s="226"/>
      <c r="F96" s="226"/>
      <c r="G96" s="226"/>
      <c r="H96" s="226"/>
      <c r="I96" s="226"/>
      <c r="J96" s="226"/>
      <c r="K96" s="226"/>
      <c r="L96" s="226"/>
      <c r="M96" s="226"/>
      <c r="N96" s="226"/>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226"/>
      <c r="BL96" s="226"/>
    </row>
    <row r="97" spans="2:64" ht="11.25" customHeight="1">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c r="BE97" s="226"/>
      <c r="BF97" s="226"/>
      <c r="BG97" s="226"/>
      <c r="BH97" s="226"/>
      <c r="BI97" s="226"/>
      <c r="BJ97" s="226"/>
      <c r="BK97" s="226"/>
      <c r="BL97" s="226"/>
    </row>
    <row r="98" spans="2:64" ht="11.25" customHeight="1">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26"/>
      <c r="BF98" s="226"/>
      <c r="BG98" s="226"/>
      <c r="BH98" s="226"/>
      <c r="BI98" s="226"/>
      <c r="BJ98" s="226"/>
      <c r="BK98" s="226"/>
      <c r="BL98" s="226"/>
    </row>
    <row r="99" spans="2:64" ht="11.25" customHeight="1">
      <c r="B99" s="226"/>
      <c r="C99" s="226"/>
      <c r="D99" s="226"/>
      <c r="E99" s="226"/>
      <c r="F99" s="226"/>
      <c r="G99" s="226"/>
      <c r="H99" s="226"/>
      <c r="I99" s="226"/>
      <c r="J99" s="226"/>
      <c r="K99" s="226"/>
      <c r="L99" s="226"/>
      <c r="M99" s="226"/>
      <c r="N99" s="226"/>
      <c r="O99" s="226"/>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226"/>
      <c r="BL99" s="226"/>
    </row>
    <row r="100" spans="2:64" ht="11.25" customHeight="1">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c r="BK100" s="226"/>
      <c r="BL100" s="226"/>
    </row>
    <row r="101" spans="2:64" ht="11.25" customHeight="1">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c r="AZ101" s="226"/>
      <c r="BA101" s="226"/>
      <c r="BB101" s="226"/>
      <c r="BC101" s="226"/>
      <c r="BD101" s="226"/>
      <c r="BE101" s="226"/>
      <c r="BF101" s="226"/>
      <c r="BG101" s="226"/>
      <c r="BH101" s="226"/>
      <c r="BI101" s="226"/>
      <c r="BJ101" s="226"/>
      <c r="BK101" s="226"/>
      <c r="BL101" s="226"/>
    </row>
    <row r="102" spans="2:64" ht="11.25" customHeight="1">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c r="BK102" s="226"/>
      <c r="BL102" s="226"/>
    </row>
    <row r="103" spans="2:64" ht="11.25" customHeight="1">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26"/>
      <c r="BK103" s="226"/>
      <c r="BL103" s="226"/>
    </row>
    <row r="104" spans="2:64" ht="11.25" customHeight="1">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226"/>
      <c r="BL104" s="226"/>
    </row>
    <row r="105" spans="2:64" ht="11.25" customHeight="1">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c r="AO105" s="226"/>
      <c r="AP105" s="226"/>
      <c r="AQ105" s="226"/>
      <c r="AR105" s="226"/>
      <c r="AS105" s="226"/>
      <c r="AT105" s="226"/>
      <c r="AU105" s="226"/>
      <c r="AV105" s="226"/>
      <c r="AW105" s="226"/>
      <c r="AX105" s="226"/>
      <c r="AY105" s="226"/>
      <c r="AZ105" s="226"/>
      <c r="BA105" s="226"/>
      <c r="BB105" s="226"/>
      <c r="BC105" s="226"/>
      <c r="BD105" s="226"/>
      <c r="BE105" s="226"/>
      <c r="BF105" s="226"/>
      <c r="BG105" s="226"/>
      <c r="BH105" s="226"/>
      <c r="BI105" s="226"/>
      <c r="BJ105" s="226"/>
      <c r="BK105" s="226"/>
      <c r="BL105" s="226"/>
    </row>
    <row r="106" spans="2:64" ht="11.25" customHeight="1">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c r="BE106" s="226"/>
      <c r="BF106" s="226"/>
      <c r="BG106" s="226"/>
      <c r="BH106" s="226"/>
      <c r="BI106" s="226"/>
      <c r="BJ106" s="226"/>
      <c r="BK106" s="226"/>
      <c r="BL106" s="226"/>
    </row>
    <row r="107" spans="2:64" ht="11.25" customHeight="1">
      <c r="B107" s="226"/>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c r="BA107" s="226"/>
      <c r="BB107" s="226"/>
      <c r="BC107" s="226"/>
      <c r="BD107" s="226"/>
      <c r="BE107" s="226"/>
      <c r="BF107" s="226"/>
      <c r="BG107" s="226"/>
      <c r="BH107" s="226"/>
      <c r="BI107" s="226"/>
      <c r="BJ107" s="226"/>
      <c r="BK107" s="226"/>
      <c r="BL107" s="226"/>
    </row>
    <row r="108" spans="2:64" ht="11.25" customHeight="1">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row>
    <row r="109" spans="2:64" ht="11.25" customHeight="1">
      <c r="B109" s="226"/>
      <c r="C109" s="226"/>
      <c r="D109" s="226"/>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c r="BE109" s="226"/>
      <c r="BF109" s="226"/>
      <c r="BG109" s="226"/>
      <c r="BH109" s="226"/>
      <c r="BI109" s="226"/>
      <c r="BJ109" s="226"/>
      <c r="BK109" s="226"/>
      <c r="BL109" s="226"/>
    </row>
    <row r="110" spans="2:64" ht="11.25" customHeight="1">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226"/>
      <c r="BL110" s="226"/>
    </row>
    <row r="111" spans="2:64" ht="11.25" customHeight="1">
      <c r="B111" s="226"/>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226"/>
      <c r="AX111" s="226"/>
      <c r="AY111" s="226"/>
      <c r="AZ111" s="226"/>
      <c r="BA111" s="226"/>
      <c r="BB111" s="226"/>
      <c r="BC111" s="226"/>
      <c r="BD111" s="226"/>
      <c r="BE111" s="226"/>
      <c r="BF111" s="226"/>
      <c r="BG111" s="226"/>
      <c r="BH111" s="226"/>
      <c r="BI111" s="226"/>
      <c r="BJ111" s="226"/>
      <c r="BK111" s="226"/>
      <c r="BL111" s="226"/>
    </row>
    <row r="112" spans="2:64" ht="11.25" customHeight="1">
      <c r="B112" s="226"/>
      <c r="C112" s="226"/>
      <c r="D112" s="226"/>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226"/>
      <c r="AL112" s="226"/>
      <c r="AM112" s="226"/>
      <c r="AN112" s="226"/>
      <c r="AO112" s="226"/>
      <c r="AP112" s="226"/>
      <c r="AQ112" s="226"/>
      <c r="AR112" s="226"/>
      <c r="AS112" s="226"/>
      <c r="AT112" s="226"/>
      <c r="AU112" s="226"/>
      <c r="AV112" s="226"/>
      <c r="AW112" s="226"/>
      <c r="AX112" s="226"/>
      <c r="AY112" s="226"/>
      <c r="AZ112" s="226"/>
      <c r="BA112" s="226"/>
      <c r="BB112" s="226"/>
      <c r="BC112" s="226"/>
      <c r="BD112" s="226"/>
      <c r="BE112" s="226"/>
      <c r="BF112" s="226"/>
      <c r="BG112" s="226"/>
      <c r="BH112" s="226"/>
      <c r="BI112" s="226"/>
      <c r="BJ112" s="226"/>
      <c r="BK112" s="226"/>
      <c r="BL112" s="226"/>
    </row>
    <row r="113" spans="2:64" ht="11.25" customHeight="1">
      <c r="B113" s="226"/>
      <c r="C113" s="226"/>
      <c r="D113" s="226"/>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26"/>
      <c r="AS113" s="226"/>
      <c r="AT113" s="226"/>
      <c r="AU113" s="226"/>
      <c r="AV113" s="226"/>
      <c r="AW113" s="226"/>
      <c r="AX113" s="226"/>
      <c r="AY113" s="226"/>
      <c r="AZ113" s="226"/>
      <c r="BA113" s="226"/>
      <c r="BB113" s="226"/>
      <c r="BC113" s="226"/>
      <c r="BD113" s="226"/>
      <c r="BE113" s="226"/>
      <c r="BF113" s="226"/>
      <c r="BG113" s="226"/>
      <c r="BH113" s="226"/>
      <c r="BI113" s="226"/>
      <c r="BJ113" s="226"/>
      <c r="BK113" s="226"/>
      <c r="BL113" s="226"/>
    </row>
    <row r="114" spans="2:64" ht="11.25" customHeight="1">
      <c r="B114" s="226"/>
      <c r="C114" s="226"/>
      <c r="D114" s="226"/>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c r="AO114" s="226"/>
      <c r="AP114" s="226"/>
      <c r="AQ114" s="226"/>
      <c r="AR114" s="226"/>
      <c r="AS114" s="226"/>
      <c r="AT114" s="226"/>
      <c r="AU114" s="226"/>
      <c r="AV114" s="226"/>
      <c r="AW114" s="226"/>
      <c r="AX114" s="226"/>
      <c r="AY114" s="226"/>
      <c r="AZ114" s="226"/>
      <c r="BA114" s="226"/>
      <c r="BB114" s="226"/>
      <c r="BC114" s="226"/>
      <c r="BD114" s="226"/>
      <c r="BE114" s="226"/>
      <c r="BF114" s="226"/>
      <c r="BG114" s="226"/>
      <c r="BH114" s="226"/>
      <c r="BI114" s="226"/>
      <c r="BJ114" s="226"/>
      <c r="BK114" s="226"/>
      <c r="BL114" s="226"/>
    </row>
    <row r="115" spans="2:64" ht="11.25" customHeight="1">
      <c r="B115" s="226"/>
      <c r="C115" s="226"/>
      <c r="D115" s="226"/>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c r="AT115" s="226"/>
      <c r="AU115" s="226"/>
      <c r="AV115" s="226"/>
      <c r="AW115" s="226"/>
      <c r="AX115" s="226"/>
      <c r="AY115" s="226"/>
      <c r="AZ115" s="226"/>
      <c r="BA115" s="226"/>
      <c r="BB115" s="226"/>
      <c r="BC115" s="226"/>
      <c r="BD115" s="226"/>
      <c r="BE115" s="226"/>
      <c r="BF115" s="226"/>
      <c r="BG115" s="226"/>
      <c r="BH115" s="226"/>
      <c r="BI115" s="226"/>
      <c r="BJ115" s="226"/>
      <c r="BK115" s="226"/>
      <c r="BL115" s="226"/>
    </row>
    <row r="116" spans="2:64" ht="11.25" customHeight="1">
      <c r="B116" s="226"/>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c r="BF116" s="226"/>
      <c r="BG116" s="226"/>
      <c r="BH116" s="226"/>
      <c r="BI116" s="226"/>
      <c r="BJ116" s="226"/>
      <c r="BK116" s="226"/>
      <c r="BL116" s="226"/>
    </row>
    <row r="117" spans="2:64" ht="11.25" customHeight="1">
      <c r="B117" s="226"/>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c r="AT117" s="226"/>
      <c r="AU117" s="226"/>
      <c r="AV117" s="226"/>
      <c r="AW117" s="226"/>
      <c r="AX117" s="226"/>
      <c r="AY117" s="226"/>
      <c r="AZ117" s="226"/>
      <c r="BA117" s="226"/>
      <c r="BB117" s="226"/>
      <c r="BC117" s="226"/>
      <c r="BD117" s="226"/>
      <c r="BE117" s="226"/>
      <c r="BF117" s="226"/>
      <c r="BG117" s="226"/>
      <c r="BH117" s="226"/>
      <c r="BI117" s="226"/>
      <c r="BJ117" s="226"/>
      <c r="BK117" s="226"/>
      <c r="BL117" s="226"/>
    </row>
    <row r="118" spans="2:64" ht="11.25" customHeight="1">
      <c r="B118" s="226"/>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c r="AG118" s="226"/>
      <c r="AH118" s="226"/>
      <c r="AI118" s="226"/>
      <c r="AJ118" s="226"/>
      <c r="AK118" s="226"/>
      <c r="AL118" s="226"/>
      <c r="AM118" s="226"/>
      <c r="AN118" s="226"/>
      <c r="AO118" s="226"/>
      <c r="AP118" s="226"/>
      <c r="AQ118" s="226"/>
      <c r="AR118" s="226"/>
      <c r="AS118" s="226"/>
      <c r="AT118" s="226"/>
      <c r="AU118" s="226"/>
      <c r="AV118" s="226"/>
      <c r="AW118" s="226"/>
      <c r="AX118" s="226"/>
      <c r="AY118" s="226"/>
      <c r="AZ118" s="226"/>
      <c r="BA118" s="226"/>
      <c r="BB118" s="226"/>
      <c r="BC118" s="226"/>
      <c r="BD118" s="226"/>
      <c r="BE118" s="226"/>
      <c r="BF118" s="226"/>
      <c r="BG118" s="226"/>
      <c r="BH118" s="226"/>
      <c r="BI118" s="226"/>
      <c r="BJ118" s="226"/>
      <c r="BK118" s="226"/>
      <c r="BL118" s="226"/>
    </row>
    <row r="119" spans="2:64" ht="11.25" customHeight="1">
      <c r="B119" s="226"/>
      <c r="C119" s="226"/>
      <c r="D119" s="226"/>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c r="AG119" s="226"/>
      <c r="AH119" s="226"/>
      <c r="AI119" s="226"/>
      <c r="AJ119" s="226"/>
      <c r="AK119" s="226"/>
      <c r="AL119" s="226"/>
      <c r="AM119" s="226"/>
      <c r="AN119" s="226"/>
      <c r="AO119" s="226"/>
      <c r="AP119" s="226"/>
      <c r="AQ119" s="226"/>
      <c r="AR119" s="226"/>
      <c r="AS119" s="226"/>
      <c r="AT119" s="226"/>
      <c r="AU119" s="226"/>
      <c r="AV119" s="226"/>
      <c r="AW119" s="226"/>
      <c r="AX119" s="226"/>
      <c r="AY119" s="226"/>
      <c r="AZ119" s="226"/>
      <c r="BA119" s="226"/>
      <c r="BB119" s="226"/>
      <c r="BC119" s="226"/>
      <c r="BD119" s="226"/>
      <c r="BE119" s="226"/>
      <c r="BF119" s="226"/>
      <c r="BG119" s="226"/>
      <c r="BH119" s="226"/>
      <c r="BI119" s="226"/>
      <c r="BJ119" s="226"/>
      <c r="BK119" s="226"/>
      <c r="BL119" s="226"/>
    </row>
    <row r="120" spans="2:64" ht="11.25" customHeight="1">
      <c r="B120" s="226"/>
      <c r="C120" s="226"/>
      <c r="D120" s="226"/>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c r="AB120" s="226"/>
      <c r="AC120" s="226"/>
      <c r="AD120" s="226"/>
      <c r="AE120" s="226"/>
      <c r="AF120" s="226"/>
      <c r="AG120" s="226"/>
      <c r="AH120" s="226"/>
      <c r="AI120" s="226"/>
      <c r="AJ120" s="226"/>
      <c r="AK120" s="226"/>
      <c r="AL120" s="226"/>
      <c r="AM120" s="226"/>
      <c r="AN120" s="226"/>
      <c r="AO120" s="226"/>
      <c r="AP120" s="226"/>
      <c r="AQ120" s="226"/>
      <c r="AR120" s="226"/>
      <c r="AS120" s="226"/>
      <c r="AT120" s="226"/>
      <c r="AU120" s="226"/>
      <c r="AV120" s="226"/>
      <c r="AW120" s="226"/>
      <c r="AX120" s="226"/>
      <c r="AY120" s="226"/>
      <c r="AZ120" s="226"/>
      <c r="BA120" s="226"/>
      <c r="BB120" s="226"/>
      <c r="BC120" s="226"/>
      <c r="BD120" s="226"/>
      <c r="BE120" s="226"/>
      <c r="BF120" s="226"/>
      <c r="BG120" s="226"/>
      <c r="BH120" s="226"/>
      <c r="BI120" s="226"/>
      <c r="BJ120" s="226"/>
      <c r="BK120" s="226"/>
      <c r="BL120" s="226"/>
    </row>
    <row r="121" spans="2:64" ht="11.25" customHeight="1">
      <c r="B121" s="226"/>
      <c r="C121" s="226"/>
      <c r="D121" s="226"/>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c r="BA121" s="226"/>
      <c r="BB121" s="226"/>
      <c r="BC121" s="226"/>
      <c r="BD121" s="226"/>
      <c r="BE121" s="226"/>
      <c r="BF121" s="226"/>
      <c r="BG121" s="226"/>
      <c r="BH121" s="226"/>
      <c r="BI121" s="226"/>
      <c r="BJ121" s="226"/>
      <c r="BK121" s="226"/>
      <c r="BL121" s="226"/>
    </row>
    <row r="122" spans="2:64" ht="11.25" customHeight="1">
      <c r="B122" s="226"/>
      <c r="C122" s="226"/>
      <c r="D122" s="226"/>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c r="AG122" s="226"/>
      <c r="AH122" s="226"/>
      <c r="AI122" s="226"/>
      <c r="AJ122" s="226"/>
      <c r="AK122" s="226"/>
      <c r="AL122" s="226"/>
      <c r="AM122" s="226"/>
      <c r="AN122" s="226"/>
      <c r="AO122" s="226"/>
      <c r="AP122" s="226"/>
      <c r="AQ122" s="226"/>
      <c r="AR122" s="226"/>
      <c r="AS122" s="226"/>
      <c r="AT122" s="226"/>
      <c r="AU122" s="226"/>
      <c r="AV122" s="226"/>
      <c r="AW122" s="226"/>
      <c r="AX122" s="226"/>
      <c r="AY122" s="226"/>
      <c r="AZ122" s="226"/>
      <c r="BA122" s="226"/>
      <c r="BB122" s="226"/>
      <c r="BC122" s="226"/>
      <c r="BD122" s="226"/>
      <c r="BE122" s="226"/>
      <c r="BF122" s="226"/>
      <c r="BG122" s="226"/>
      <c r="BH122" s="226"/>
      <c r="BI122" s="226"/>
      <c r="BJ122" s="226"/>
      <c r="BK122" s="226"/>
      <c r="BL122" s="226"/>
    </row>
    <row r="123" spans="2:64" ht="11.25" customHeight="1">
      <c r="B123" s="226"/>
      <c r="C123" s="226"/>
      <c r="D123" s="226"/>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c r="AG123" s="226"/>
      <c r="AH123" s="226"/>
      <c r="AI123" s="226"/>
      <c r="AJ123" s="226"/>
      <c r="AK123" s="226"/>
      <c r="AL123" s="226"/>
      <c r="AM123" s="226"/>
      <c r="AN123" s="226"/>
      <c r="AO123" s="226"/>
      <c r="AP123" s="226"/>
      <c r="AQ123" s="226"/>
      <c r="AR123" s="226"/>
      <c r="AS123" s="226"/>
      <c r="AT123" s="226"/>
      <c r="AU123" s="226"/>
      <c r="AV123" s="226"/>
      <c r="AW123" s="226"/>
      <c r="AX123" s="226"/>
      <c r="AY123" s="226"/>
      <c r="AZ123" s="226"/>
      <c r="BA123" s="226"/>
      <c r="BB123" s="226"/>
      <c r="BC123" s="226"/>
      <c r="BD123" s="226"/>
      <c r="BE123" s="226"/>
      <c r="BF123" s="226"/>
      <c r="BG123" s="226"/>
      <c r="BH123" s="226"/>
      <c r="BI123" s="226"/>
      <c r="BJ123" s="226"/>
      <c r="BK123" s="226"/>
      <c r="BL123" s="226"/>
    </row>
    <row r="124" spans="2:64" ht="11.25" customHeight="1">
      <c r="B124" s="226"/>
      <c r="C124" s="226"/>
      <c r="D124" s="226"/>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c r="AG124" s="226"/>
      <c r="AH124" s="226"/>
      <c r="AI124" s="226"/>
      <c r="AJ124" s="226"/>
      <c r="AK124" s="226"/>
      <c r="AL124" s="226"/>
      <c r="AM124" s="226"/>
      <c r="AN124" s="226"/>
      <c r="AO124" s="226"/>
      <c r="AP124" s="226"/>
      <c r="AQ124" s="226"/>
      <c r="AR124" s="226"/>
      <c r="AS124" s="226"/>
      <c r="AT124" s="226"/>
      <c r="AU124" s="226"/>
      <c r="AV124" s="226"/>
      <c r="AW124" s="226"/>
      <c r="AX124" s="226"/>
      <c r="AY124" s="226"/>
      <c r="AZ124" s="226"/>
      <c r="BA124" s="226"/>
      <c r="BB124" s="226"/>
      <c r="BC124" s="226"/>
      <c r="BD124" s="226"/>
      <c r="BE124" s="226"/>
      <c r="BF124" s="226"/>
      <c r="BG124" s="226"/>
      <c r="BH124" s="226"/>
      <c r="BI124" s="226"/>
      <c r="BJ124" s="226"/>
      <c r="BK124" s="226"/>
      <c r="BL124" s="226"/>
    </row>
    <row r="125" spans="2:64" ht="11.25" customHeight="1">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c r="BK125" s="226"/>
      <c r="BL125" s="226"/>
    </row>
    <row r="126" spans="2:64" ht="11.25" customHeight="1">
      <c r="B126" s="226"/>
      <c r="C126" s="226"/>
      <c r="D126" s="226"/>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226"/>
      <c r="BL126" s="226"/>
    </row>
    <row r="127" spans="2:64" ht="11.25" customHeight="1">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226"/>
      <c r="BL127" s="226"/>
    </row>
    <row r="128" spans="2:64" ht="11.25" customHeight="1">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c r="BK128" s="226"/>
      <c r="BL128" s="226"/>
    </row>
    <row r="129" spans="2:64" ht="11.25" customHeight="1">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6"/>
      <c r="BD129" s="226"/>
      <c r="BE129" s="226"/>
      <c r="BF129" s="226"/>
      <c r="BG129" s="226"/>
      <c r="BH129" s="226"/>
      <c r="BI129" s="226"/>
      <c r="BJ129" s="226"/>
      <c r="BK129" s="226"/>
      <c r="BL129" s="226"/>
    </row>
    <row r="130" spans="2:64" ht="11.25" customHeight="1">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c r="AG130" s="226"/>
      <c r="AH130" s="226"/>
      <c r="AI130" s="226"/>
      <c r="AJ130" s="226"/>
      <c r="AK130" s="226"/>
      <c r="AL130" s="226"/>
      <c r="AM130" s="226"/>
      <c r="AN130" s="226"/>
      <c r="AO130" s="226"/>
      <c r="AP130" s="226"/>
      <c r="AQ130" s="226"/>
      <c r="AR130" s="226"/>
      <c r="AS130" s="226"/>
      <c r="AT130" s="226"/>
      <c r="AU130" s="226"/>
      <c r="AV130" s="226"/>
      <c r="AW130" s="226"/>
      <c r="AX130" s="226"/>
      <c r="AY130" s="226"/>
      <c r="AZ130" s="226"/>
      <c r="BA130" s="226"/>
      <c r="BB130" s="226"/>
      <c r="BC130" s="226"/>
      <c r="BD130" s="226"/>
      <c r="BE130" s="226"/>
      <c r="BF130" s="226"/>
      <c r="BG130" s="226"/>
      <c r="BH130" s="226"/>
      <c r="BI130" s="226"/>
      <c r="BJ130" s="226"/>
      <c r="BK130" s="226"/>
      <c r="BL130" s="226"/>
    </row>
    <row r="131" spans="2:64" ht="11.25" customHeight="1">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226"/>
      <c r="AO131" s="226"/>
      <c r="AP131" s="226"/>
      <c r="AQ131" s="226"/>
      <c r="AR131" s="226"/>
      <c r="AS131" s="226"/>
      <c r="AT131" s="226"/>
      <c r="AU131" s="226"/>
      <c r="AV131" s="226"/>
      <c r="AW131" s="226"/>
      <c r="AX131" s="226"/>
      <c r="AY131" s="226"/>
      <c r="AZ131" s="226"/>
      <c r="BA131" s="226"/>
      <c r="BB131" s="226"/>
      <c r="BC131" s="226"/>
      <c r="BD131" s="226"/>
      <c r="BE131" s="226"/>
      <c r="BF131" s="226"/>
      <c r="BG131" s="226"/>
      <c r="BH131" s="226"/>
      <c r="BI131" s="226"/>
      <c r="BJ131" s="226"/>
      <c r="BK131" s="226"/>
      <c r="BL131" s="226"/>
    </row>
    <row r="132" spans="2:64" ht="11.25" customHeight="1">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226"/>
      <c r="AO132" s="226"/>
      <c r="AP132" s="226"/>
      <c r="AQ132" s="226"/>
      <c r="AR132" s="226"/>
      <c r="AS132" s="226"/>
      <c r="AT132" s="226"/>
      <c r="AU132" s="226"/>
      <c r="AV132" s="226"/>
      <c r="AW132" s="226"/>
      <c r="AX132" s="226"/>
      <c r="AY132" s="226"/>
      <c r="AZ132" s="226"/>
      <c r="BA132" s="226"/>
      <c r="BB132" s="226"/>
      <c r="BC132" s="226"/>
      <c r="BD132" s="226"/>
      <c r="BE132" s="226"/>
      <c r="BF132" s="226"/>
      <c r="BG132" s="226"/>
      <c r="BH132" s="226"/>
      <c r="BI132" s="226"/>
      <c r="BJ132" s="226"/>
      <c r="BK132" s="226"/>
      <c r="BL132" s="226"/>
    </row>
    <row r="133" spans="2:64" ht="11.25" customHeight="1">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c r="BE133" s="226"/>
      <c r="BF133" s="226"/>
      <c r="BG133" s="226"/>
      <c r="BH133" s="226"/>
      <c r="BI133" s="226"/>
      <c r="BJ133" s="226"/>
      <c r="BK133" s="226"/>
      <c r="BL133" s="226"/>
    </row>
    <row r="134" spans="2:64" ht="11.25" customHeight="1">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c r="BA134" s="226"/>
      <c r="BB134" s="226"/>
      <c r="BC134" s="226"/>
      <c r="BD134" s="226"/>
      <c r="BE134" s="226"/>
      <c r="BF134" s="226"/>
      <c r="BG134" s="226"/>
      <c r="BH134" s="226"/>
      <c r="BI134" s="226"/>
      <c r="BJ134" s="226"/>
      <c r="BK134" s="226"/>
      <c r="BL134" s="226"/>
    </row>
    <row r="135" spans="2:64" ht="11.25" customHeight="1">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6"/>
      <c r="AE135" s="226"/>
      <c r="AF135" s="226"/>
      <c r="AG135" s="226"/>
      <c r="AH135" s="226"/>
      <c r="AI135" s="226"/>
      <c r="AJ135" s="226"/>
      <c r="AK135" s="226"/>
      <c r="AL135" s="226"/>
      <c r="AM135" s="226"/>
      <c r="AN135" s="226"/>
      <c r="AO135" s="226"/>
      <c r="AP135" s="226"/>
      <c r="AQ135" s="226"/>
      <c r="AR135" s="226"/>
      <c r="AS135" s="226"/>
      <c r="AT135" s="226"/>
      <c r="AU135" s="226"/>
      <c r="AV135" s="226"/>
      <c r="AW135" s="226"/>
      <c r="AX135" s="226"/>
      <c r="AY135" s="226"/>
      <c r="AZ135" s="226"/>
      <c r="BA135" s="226"/>
      <c r="BB135" s="226"/>
      <c r="BC135" s="226"/>
      <c r="BD135" s="226"/>
      <c r="BE135" s="226"/>
      <c r="BF135" s="226"/>
      <c r="BG135" s="226"/>
      <c r="BH135" s="226"/>
      <c r="BI135" s="226"/>
      <c r="BJ135" s="226"/>
      <c r="BK135" s="226"/>
      <c r="BL135" s="226"/>
    </row>
    <row r="136" spans="2:64" ht="11.25" customHeight="1">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c r="BI136" s="226"/>
      <c r="BJ136" s="226"/>
      <c r="BK136" s="226"/>
      <c r="BL136" s="226"/>
    </row>
    <row r="137" spans="2:64" ht="11.25" customHeight="1">
      <c r="B137" s="226"/>
      <c r="C137" s="226"/>
      <c r="D137" s="226"/>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26"/>
      <c r="BK137" s="226"/>
      <c r="BL137" s="226"/>
    </row>
    <row r="138" spans="2:64" ht="11.25" customHeight="1">
      <c r="B138" s="226"/>
      <c r="C138" s="226"/>
      <c r="D138" s="226"/>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row>
    <row r="139" spans="2:64" ht="11.25" customHeight="1">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c r="BF139" s="226"/>
      <c r="BG139" s="226"/>
      <c r="BH139" s="226"/>
      <c r="BI139" s="226"/>
      <c r="BJ139" s="226"/>
      <c r="BK139" s="226"/>
      <c r="BL139" s="226"/>
    </row>
    <row r="140" spans="2:64" ht="11.25" customHeight="1">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26"/>
      <c r="BL140" s="226"/>
    </row>
    <row r="141" spans="2:64" ht="11.25" customHeight="1">
      <c r="B141" s="226"/>
      <c r="C141" s="226"/>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row>
    <row r="142" spans="2:64" ht="11.25" customHeight="1">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row>
    <row r="143" spans="2:64" ht="11.25" customHeight="1">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c r="AA143" s="226"/>
      <c r="AB143" s="226"/>
      <c r="AC143" s="226"/>
      <c r="AD143" s="226"/>
      <c r="AE143" s="226"/>
      <c r="AF143" s="226"/>
      <c r="AG143" s="226"/>
      <c r="AH143" s="226"/>
      <c r="AI143" s="226"/>
      <c r="AJ143" s="226"/>
      <c r="AK143" s="226"/>
      <c r="AL143" s="226"/>
      <c r="AM143" s="226"/>
      <c r="AN143" s="226"/>
      <c r="AO143" s="226"/>
      <c r="AP143" s="226"/>
      <c r="AQ143" s="226"/>
      <c r="AR143" s="226"/>
      <c r="AS143" s="226"/>
      <c r="AT143" s="226"/>
      <c r="AU143" s="226"/>
      <c r="AV143" s="226"/>
      <c r="AW143" s="226"/>
      <c r="AX143" s="226"/>
      <c r="AY143" s="226"/>
      <c r="AZ143" s="226"/>
      <c r="BA143" s="226"/>
      <c r="BB143" s="226"/>
      <c r="BC143" s="226"/>
      <c r="BD143" s="226"/>
      <c r="BE143" s="226"/>
      <c r="BF143" s="226"/>
      <c r="BG143" s="226"/>
      <c r="BH143" s="226"/>
      <c r="BI143" s="226"/>
      <c r="BJ143" s="226"/>
      <c r="BK143" s="226"/>
      <c r="BL143" s="226"/>
    </row>
    <row r="144" spans="2:64" ht="11.25" customHeight="1">
      <c r="B144" s="226"/>
      <c r="C144" s="226"/>
      <c r="D144" s="226"/>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c r="AA144" s="226"/>
      <c r="AB144" s="226"/>
      <c r="AC144" s="226"/>
      <c r="AD144" s="226"/>
      <c r="AE144" s="226"/>
      <c r="AF144" s="226"/>
      <c r="AG144" s="226"/>
      <c r="AH144" s="226"/>
      <c r="AI144" s="226"/>
      <c r="AJ144" s="226"/>
      <c r="AK144" s="226"/>
      <c r="AL144" s="226"/>
      <c r="AM144" s="226"/>
      <c r="AN144" s="226"/>
      <c r="AO144" s="226"/>
      <c r="AP144" s="226"/>
      <c r="AQ144" s="226"/>
      <c r="AR144" s="226"/>
      <c r="AS144" s="226"/>
      <c r="AT144" s="226"/>
      <c r="AU144" s="226"/>
      <c r="AV144" s="226"/>
      <c r="AW144" s="226"/>
      <c r="AX144" s="226"/>
      <c r="AY144" s="226"/>
      <c r="AZ144" s="226"/>
      <c r="BA144" s="226"/>
      <c r="BB144" s="226"/>
      <c r="BC144" s="226"/>
      <c r="BD144" s="226"/>
      <c r="BE144" s="226"/>
      <c r="BF144" s="226"/>
      <c r="BG144" s="226"/>
      <c r="BH144" s="226"/>
      <c r="BI144" s="226"/>
      <c r="BJ144" s="226"/>
      <c r="BK144" s="226"/>
      <c r="BL144" s="226"/>
    </row>
    <row r="145" spans="2:64" ht="11.25" customHeight="1">
      <c r="B145" s="226"/>
      <c r="C145" s="226"/>
      <c r="D145" s="226"/>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6"/>
      <c r="AB145" s="226"/>
      <c r="AC145" s="226"/>
      <c r="AD145" s="226"/>
      <c r="AE145" s="226"/>
      <c r="AF145" s="226"/>
      <c r="AG145" s="226"/>
      <c r="AH145" s="226"/>
      <c r="AI145" s="226"/>
      <c r="AJ145" s="226"/>
      <c r="AK145" s="226"/>
      <c r="AL145" s="226"/>
      <c r="AM145" s="226"/>
      <c r="AN145" s="226"/>
      <c r="AO145" s="226"/>
      <c r="AP145" s="226"/>
      <c r="AQ145" s="226"/>
      <c r="AR145" s="226"/>
      <c r="AS145" s="226"/>
      <c r="AT145" s="226"/>
      <c r="AU145" s="226"/>
      <c r="AV145" s="226"/>
      <c r="AW145" s="226"/>
      <c r="AX145" s="226"/>
      <c r="AY145" s="226"/>
      <c r="AZ145" s="226"/>
      <c r="BA145" s="226"/>
      <c r="BB145" s="226"/>
      <c r="BC145" s="226"/>
      <c r="BD145" s="226"/>
      <c r="BE145" s="226"/>
      <c r="BF145" s="226"/>
      <c r="BG145" s="226"/>
      <c r="BH145" s="226"/>
      <c r="BI145" s="226"/>
      <c r="BJ145" s="226"/>
      <c r="BK145" s="226"/>
      <c r="BL145" s="226"/>
    </row>
    <row r="146" spans="2:64" ht="11.25" customHeight="1">
      <c r="B146" s="226"/>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6"/>
      <c r="AH146" s="226"/>
      <c r="AI146" s="226"/>
      <c r="AJ146" s="226"/>
      <c r="AK146" s="226"/>
      <c r="AL146" s="226"/>
      <c r="AM146" s="226"/>
      <c r="AN146" s="226"/>
      <c r="AO146" s="226"/>
      <c r="AP146" s="226"/>
      <c r="AQ146" s="226"/>
      <c r="AR146" s="226"/>
      <c r="AS146" s="226"/>
      <c r="AT146" s="226"/>
      <c r="AU146" s="226"/>
      <c r="AV146" s="226"/>
      <c r="AW146" s="226"/>
      <c r="AX146" s="226"/>
      <c r="AY146" s="226"/>
      <c r="AZ146" s="226"/>
      <c r="BA146" s="226"/>
      <c r="BB146" s="226"/>
      <c r="BC146" s="226"/>
      <c r="BD146" s="226"/>
      <c r="BE146" s="226"/>
      <c r="BF146" s="226"/>
      <c r="BG146" s="226"/>
      <c r="BH146" s="226"/>
      <c r="BI146" s="226"/>
      <c r="BJ146" s="226"/>
      <c r="BK146" s="226"/>
      <c r="BL146" s="226"/>
    </row>
    <row r="147" spans="2:64" ht="11.25" customHeight="1">
      <c r="B147" s="226"/>
      <c r="C147" s="226"/>
      <c r="D147" s="226"/>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c r="BA147" s="226"/>
      <c r="BB147" s="226"/>
      <c r="BC147" s="226"/>
      <c r="BD147" s="226"/>
      <c r="BE147" s="226"/>
      <c r="BF147" s="226"/>
      <c r="BG147" s="226"/>
      <c r="BH147" s="226"/>
      <c r="BI147" s="226"/>
      <c r="BJ147" s="226"/>
      <c r="BK147" s="226"/>
      <c r="BL147" s="226"/>
    </row>
    <row r="148" spans="2:64" ht="11.25" customHeight="1">
      <c r="B148" s="226"/>
      <c r="C148" s="226"/>
      <c r="D148" s="226"/>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c r="AA148" s="226"/>
      <c r="AB148" s="226"/>
      <c r="AC148" s="226"/>
      <c r="AD148" s="226"/>
      <c r="AE148" s="226"/>
      <c r="AF148" s="226"/>
      <c r="AG148" s="226"/>
      <c r="AH148" s="226"/>
      <c r="AI148" s="226"/>
      <c r="AJ148" s="226"/>
      <c r="AK148" s="226"/>
      <c r="AL148" s="226"/>
      <c r="AM148" s="226"/>
      <c r="AN148" s="226"/>
      <c r="AO148" s="226"/>
      <c r="AP148" s="226"/>
      <c r="AQ148" s="226"/>
      <c r="AR148" s="226"/>
      <c r="AS148" s="226"/>
      <c r="AT148" s="226"/>
      <c r="AU148" s="226"/>
      <c r="AV148" s="226"/>
      <c r="AW148" s="226"/>
      <c r="AX148" s="226"/>
      <c r="AY148" s="226"/>
      <c r="AZ148" s="226"/>
      <c r="BA148" s="226"/>
      <c r="BB148" s="226"/>
      <c r="BC148" s="226"/>
      <c r="BD148" s="226"/>
      <c r="BE148" s="226"/>
      <c r="BF148" s="226"/>
      <c r="BG148" s="226"/>
      <c r="BH148" s="226"/>
      <c r="BI148" s="226"/>
      <c r="BJ148" s="226"/>
      <c r="BK148" s="226"/>
      <c r="BL148" s="226"/>
    </row>
    <row r="149" spans="2:64" ht="11.25" customHeight="1">
      <c r="B149" s="226"/>
      <c r="C149" s="226"/>
      <c r="D149" s="226"/>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c r="AA149" s="226"/>
      <c r="AB149" s="226"/>
      <c r="AC149" s="226"/>
      <c r="AD149" s="226"/>
      <c r="AE149" s="226"/>
      <c r="AF149" s="226"/>
      <c r="AG149" s="226"/>
      <c r="AH149" s="226"/>
      <c r="AI149" s="226"/>
      <c r="AJ149" s="226"/>
      <c r="AK149" s="226"/>
      <c r="AL149" s="226"/>
      <c r="AM149" s="226"/>
      <c r="AN149" s="226"/>
      <c r="AO149" s="226"/>
      <c r="AP149" s="226"/>
      <c r="AQ149" s="226"/>
      <c r="AR149" s="226"/>
      <c r="AS149" s="226"/>
      <c r="AT149" s="226"/>
      <c r="AU149" s="226"/>
      <c r="AV149" s="226"/>
      <c r="AW149" s="226"/>
      <c r="AX149" s="226"/>
      <c r="AY149" s="226"/>
      <c r="AZ149" s="226"/>
      <c r="BA149" s="226"/>
      <c r="BB149" s="226"/>
      <c r="BC149" s="226"/>
      <c r="BD149" s="226"/>
      <c r="BE149" s="226"/>
      <c r="BF149" s="226"/>
      <c r="BG149" s="226"/>
      <c r="BH149" s="226"/>
      <c r="BI149" s="226"/>
      <c r="BJ149" s="226"/>
      <c r="BK149" s="226"/>
      <c r="BL149" s="226"/>
    </row>
    <row r="150" spans="2:64" ht="11.25" customHeight="1">
      <c r="B150" s="226"/>
      <c r="C150" s="226"/>
      <c r="D150" s="226"/>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226"/>
      <c r="AG150" s="226"/>
      <c r="AH150" s="226"/>
      <c r="AI150" s="226"/>
      <c r="AJ150" s="226"/>
      <c r="AK150" s="226"/>
      <c r="AL150" s="226"/>
      <c r="AM150" s="226"/>
      <c r="AN150" s="226"/>
      <c r="AO150" s="226"/>
      <c r="AP150" s="226"/>
      <c r="AQ150" s="226"/>
      <c r="AR150" s="226"/>
      <c r="AS150" s="226"/>
      <c r="AT150" s="226"/>
      <c r="AU150" s="226"/>
      <c r="AV150" s="226"/>
      <c r="AW150" s="226"/>
      <c r="AX150" s="226"/>
      <c r="AY150" s="226"/>
      <c r="AZ150" s="226"/>
      <c r="BA150" s="226"/>
      <c r="BB150" s="226"/>
      <c r="BC150" s="226"/>
      <c r="BD150" s="226"/>
      <c r="BE150" s="226"/>
      <c r="BF150" s="226"/>
      <c r="BG150" s="226"/>
      <c r="BH150" s="226"/>
      <c r="BI150" s="226"/>
      <c r="BJ150" s="226"/>
      <c r="BK150" s="226"/>
      <c r="BL150" s="226"/>
    </row>
    <row r="151" spans="2:64" ht="11.25" customHeight="1">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c r="AG151" s="226"/>
      <c r="AH151" s="226"/>
      <c r="AI151" s="226"/>
      <c r="AJ151" s="226"/>
      <c r="AK151" s="226"/>
      <c r="AL151" s="226"/>
      <c r="AM151" s="226"/>
      <c r="AN151" s="226"/>
      <c r="AO151" s="226"/>
      <c r="AP151" s="226"/>
      <c r="AQ151" s="226"/>
      <c r="AR151" s="226"/>
      <c r="AS151" s="226"/>
      <c r="AT151" s="226"/>
      <c r="AU151" s="226"/>
      <c r="AV151" s="226"/>
      <c r="AW151" s="226"/>
      <c r="AX151" s="226"/>
      <c r="AY151" s="226"/>
      <c r="AZ151" s="226"/>
      <c r="BA151" s="226"/>
      <c r="BB151" s="226"/>
      <c r="BC151" s="226"/>
      <c r="BD151" s="226"/>
      <c r="BE151" s="226"/>
      <c r="BF151" s="226"/>
      <c r="BG151" s="226"/>
      <c r="BH151" s="226"/>
      <c r="BI151" s="226"/>
      <c r="BJ151" s="226"/>
      <c r="BK151" s="226"/>
      <c r="BL151" s="226"/>
    </row>
    <row r="152" spans="2:64" ht="11.25" customHeight="1">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c r="AG152" s="226"/>
      <c r="AH152" s="226"/>
      <c r="AI152" s="226"/>
      <c r="AJ152" s="226"/>
      <c r="AK152" s="226"/>
      <c r="AL152" s="226"/>
      <c r="AM152" s="226"/>
      <c r="AN152" s="226"/>
      <c r="AO152" s="226"/>
      <c r="AP152" s="226"/>
      <c r="AQ152" s="226"/>
      <c r="AR152" s="226"/>
      <c r="AS152" s="226"/>
      <c r="AT152" s="226"/>
      <c r="AU152" s="226"/>
      <c r="AV152" s="226"/>
      <c r="AW152" s="226"/>
      <c r="AX152" s="226"/>
      <c r="AY152" s="226"/>
      <c r="AZ152" s="226"/>
      <c r="BA152" s="226"/>
      <c r="BB152" s="226"/>
      <c r="BC152" s="226"/>
      <c r="BD152" s="226"/>
      <c r="BE152" s="226"/>
      <c r="BF152" s="226"/>
      <c r="BG152" s="226"/>
      <c r="BH152" s="226"/>
      <c r="BI152" s="226"/>
      <c r="BJ152" s="226"/>
      <c r="BK152" s="226"/>
      <c r="BL152" s="226"/>
    </row>
    <row r="153" spans="2:64" ht="11.25" customHeight="1">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6"/>
      <c r="AX153" s="226"/>
      <c r="AY153" s="226"/>
      <c r="AZ153" s="226"/>
      <c r="BA153" s="226"/>
      <c r="BB153" s="226"/>
      <c r="BC153" s="226"/>
      <c r="BD153" s="226"/>
      <c r="BE153" s="226"/>
      <c r="BF153" s="226"/>
      <c r="BG153" s="226"/>
      <c r="BH153" s="226"/>
      <c r="BI153" s="226"/>
      <c r="BJ153" s="226"/>
      <c r="BK153" s="226"/>
      <c r="BL153" s="226"/>
    </row>
    <row r="154" spans="2:64" ht="11.25" customHeight="1">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c r="AG154" s="226"/>
      <c r="AH154" s="226"/>
      <c r="AI154" s="226"/>
      <c r="AJ154" s="226"/>
      <c r="AK154" s="226"/>
      <c r="AL154" s="226"/>
      <c r="AM154" s="226"/>
      <c r="AN154" s="226"/>
      <c r="AO154" s="226"/>
      <c r="AP154" s="226"/>
      <c r="AQ154" s="226"/>
      <c r="AR154" s="226"/>
      <c r="AS154" s="226"/>
      <c r="AT154" s="226"/>
      <c r="AU154" s="226"/>
      <c r="AV154" s="226"/>
      <c r="AW154" s="226"/>
      <c r="AX154" s="226"/>
      <c r="AY154" s="226"/>
      <c r="AZ154" s="226"/>
      <c r="BA154" s="226"/>
      <c r="BB154" s="226"/>
      <c r="BC154" s="226"/>
      <c r="BD154" s="226"/>
      <c r="BE154" s="226"/>
      <c r="BF154" s="226"/>
      <c r="BG154" s="226"/>
      <c r="BH154" s="226"/>
      <c r="BI154" s="226"/>
      <c r="BJ154" s="226"/>
      <c r="BK154" s="226"/>
      <c r="BL154" s="226"/>
    </row>
    <row r="155" spans="2:64" ht="11.25" customHeight="1">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row>
    <row r="156" spans="2:64" ht="11.25" customHeight="1">
      <c r="B156" s="226"/>
      <c r="C156" s="226"/>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6"/>
      <c r="AN156" s="226"/>
      <c r="AO156" s="226"/>
      <c r="AP156" s="226"/>
      <c r="AQ156" s="226"/>
      <c r="AR156" s="226"/>
      <c r="AS156" s="226"/>
      <c r="AT156" s="226"/>
      <c r="AU156" s="226"/>
      <c r="AV156" s="226"/>
      <c r="AW156" s="226"/>
      <c r="AX156" s="226"/>
      <c r="AY156" s="226"/>
      <c r="AZ156" s="226"/>
      <c r="BA156" s="226"/>
      <c r="BB156" s="226"/>
      <c r="BC156" s="226"/>
      <c r="BD156" s="226"/>
      <c r="BE156" s="226"/>
      <c r="BF156" s="226"/>
      <c r="BG156" s="226"/>
      <c r="BH156" s="226"/>
      <c r="BI156" s="226"/>
      <c r="BJ156" s="226"/>
      <c r="BK156" s="226"/>
      <c r="BL156" s="226"/>
    </row>
    <row r="157" spans="2:64" ht="11.25" customHeight="1">
      <c r="B157" s="226"/>
      <c r="C157" s="226"/>
      <c r="D157" s="226"/>
      <c r="E157" s="226"/>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c r="AL157" s="226"/>
      <c r="AM157" s="226"/>
      <c r="AN157" s="226"/>
      <c r="AO157" s="226"/>
      <c r="AP157" s="226"/>
      <c r="AQ157" s="226"/>
      <c r="AR157" s="226"/>
      <c r="AS157" s="226"/>
      <c r="AT157" s="226"/>
      <c r="AU157" s="226"/>
      <c r="AV157" s="226"/>
      <c r="AW157" s="226"/>
      <c r="AX157" s="226"/>
      <c r="AY157" s="226"/>
      <c r="AZ157" s="226"/>
      <c r="BA157" s="226"/>
      <c r="BB157" s="226"/>
      <c r="BC157" s="226"/>
      <c r="BD157" s="226"/>
      <c r="BE157" s="226"/>
      <c r="BF157" s="226"/>
      <c r="BG157" s="226"/>
      <c r="BH157" s="226"/>
      <c r="BI157" s="226"/>
      <c r="BJ157" s="226"/>
      <c r="BK157" s="226"/>
      <c r="BL157" s="226"/>
    </row>
    <row r="158" spans="2:64" ht="11.25" customHeight="1">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c r="AZ158" s="226"/>
      <c r="BA158" s="226"/>
      <c r="BB158" s="226"/>
      <c r="BC158" s="226"/>
      <c r="BD158" s="226"/>
      <c r="BE158" s="226"/>
      <c r="BF158" s="226"/>
      <c r="BG158" s="226"/>
      <c r="BH158" s="226"/>
      <c r="BI158" s="226"/>
      <c r="BJ158" s="226"/>
      <c r="BK158" s="226"/>
      <c r="BL158" s="226"/>
    </row>
    <row r="159" spans="2:64" ht="11.25" customHeight="1">
      <c r="B159" s="226"/>
      <c r="C159" s="226"/>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c r="AA159" s="226"/>
      <c r="AB159" s="226"/>
      <c r="AC159" s="226"/>
      <c r="AD159" s="226"/>
      <c r="AE159" s="226"/>
      <c r="AF159" s="226"/>
      <c r="AG159" s="226"/>
      <c r="AH159" s="226"/>
      <c r="AI159" s="226"/>
      <c r="AJ159" s="226"/>
      <c r="AK159" s="226"/>
      <c r="AL159" s="226"/>
      <c r="AM159" s="226"/>
      <c r="AN159" s="226"/>
      <c r="AO159" s="226"/>
      <c r="AP159" s="226"/>
      <c r="AQ159" s="226"/>
      <c r="AR159" s="226"/>
      <c r="AS159" s="226"/>
      <c r="AT159" s="226"/>
      <c r="AU159" s="226"/>
      <c r="AV159" s="226"/>
      <c r="AW159" s="226"/>
      <c r="AX159" s="226"/>
      <c r="AY159" s="226"/>
      <c r="AZ159" s="226"/>
      <c r="BA159" s="226"/>
      <c r="BB159" s="226"/>
      <c r="BC159" s="226"/>
      <c r="BD159" s="226"/>
      <c r="BE159" s="226"/>
      <c r="BF159" s="226"/>
      <c r="BG159" s="226"/>
      <c r="BH159" s="226"/>
      <c r="BI159" s="226"/>
      <c r="BJ159" s="226"/>
      <c r="BK159" s="226"/>
      <c r="BL159" s="226"/>
    </row>
    <row r="160" spans="2:64" ht="11.25" customHeight="1">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226"/>
      <c r="BE160" s="226"/>
      <c r="BF160" s="226"/>
      <c r="BG160" s="226"/>
      <c r="BH160" s="226"/>
      <c r="BI160" s="226"/>
      <c r="BJ160" s="226"/>
      <c r="BK160" s="226"/>
      <c r="BL160" s="226"/>
    </row>
    <row r="161" spans="2:64" ht="11.25" customHeight="1">
      <c r="B161" s="226"/>
      <c r="C161" s="226"/>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c r="AA161" s="226"/>
      <c r="AB161" s="226"/>
      <c r="AC161" s="226"/>
      <c r="AD161" s="226"/>
      <c r="AE161" s="226"/>
      <c r="AF161" s="226"/>
      <c r="AG161" s="226"/>
      <c r="AH161" s="226"/>
      <c r="AI161" s="226"/>
      <c r="AJ161" s="226"/>
      <c r="AK161" s="226"/>
      <c r="AL161" s="226"/>
      <c r="AM161" s="226"/>
      <c r="AN161" s="226"/>
      <c r="AO161" s="226"/>
      <c r="AP161" s="226"/>
      <c r="AQ161" s="226"/>
      <c r="AR161" s="226"/>
      <c r="AS161" s="226"/>
      <c r="AT161" s="226"/>
      <c r="AU161" s="226"/>
      <c r="AV161" s="226"/>
      <c r="AW161" s="226"/>
      <c r="AX161" s="226"/>
      <c r="AY161" s="226"/>
      <c r="AZ161" s="226"/>
      <c r="BA161" s="226"/>
      <c r="BB161" s="226"/>
      <c r="BC161" s="226"/>
      <c r="BD161" s="226"/>
      <c r="BE161" s="226"/>
      <c r="BF161" s="226"/>
      <c r="BG161" s="226"/>
      <c r="BH161" s="226"/>
      <c r="BI161" s="226"/>
      <c r="BJ161" s="226"/>
      <c r="BK161" s="226"/>
      <c r="BL161" s="226"/>
    </row>
    <row r="162" spans="2:64" ht="11.25" customHeight="1">
      <c r="B162" s="226"/>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c r="BE162" s="226"/>
      <c r="BF162" s="226"/>
      <c r="BG162" s="226"/>
      <c r="BH162" s="226"/>
      <c r="BI162" s="226"/>
      <c r="BJ162" s="226"/>
      <c r="BK162" s="226"/>
      <c r="BL162" s="226"/>
    </row>
    <row r="163" spans="2:64" ht="11.25" customHeight="1">
      <c r="B163" s="226"/>
      <c r="C163" s="226"/>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c r="AG163" s="226"/>
      <c r="AH163" s="226"/>
      <c r="AI163" s="226"/>
      <c r="AJ163" s="226"/>
      <c r="AK163" s="226"/>
      <c r="AL163" s="226"/>
      <c r="AM163" s="226"/>
      <c r="AN163" s="226"/>
      <c r="AO163" s="226"/>
      <c r="AP163" s="226"/>
      <c r="AQ163" s="226"/>
      <c r="AR163" s="226"/>
      <c r="AS163" s="226"/>
      <c r="AT163" s="226"/>
      <c r="AU163" s="226"/>
      <c r="AV163" s="226"/>
      <c r="AW163" s="226"/>
      <c r="AX163" s="226"/>
      <c r="AY163" s="226"/>
      <c r="AZ163" s="226"/>
      <c r="BA163" s="226"/>
      <c r="BB163" s="226"/>
      <c r="BC163" s="226"/>
      <c r="BD163" s="226"/>
      <c r="BE163" s="226"/>
      <c r="BF163" s="226"/>
      <c r="BG163" s="226"/>
      <c r="BH163" s="226"/>
      <c r="BI163" s="226"/>
      <c r="BJ163" s="226"/>
      <c r="BK163" s="226"/>
      <c r="BL163" s="226"/>
    </row>
    <row r="164" spans="2:64" ht="11.25" customHeight="1">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c r="BF164" s="226"/>
      <c r="BG164" s="226"/>
      <c r="BH164" s="226"/>
      <c r="BI164" s="226"/>
      <c r="BJ164" s="226"/>
      <c r="BK164" s="226"/>
      <c r="BL164" s="226"/>
    </row>
    <row r="165" spans="2:64" ht="11.25" customHeight="1">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26"/>
      <c r="BK165" s="226"/>
      <c r="BL165" s="226"/>
    </row>
    <row r="166" spans="2:64" ht="11.25" customHeight="1">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c r="AG166" s="226"/>
      <c r="AH166" s="226"/>
      <c r="AI166" s="226"/>
      <c r="AJ166" s="226"/>
      <c r="AK166" s="226"/>
      <c r="AL166" s="226"/>
      <c r="AM166" s="226"/>
      <c r="AN166" s="226"/>
      <c r="AO166" s="226"/>
      <c r="AP166" s="226"/>
      <c r="AQ166" s="226"/>
      <c r="AR166" s="226"/>
      <c r="AS166" s="226"/>
      <c r="AT166" s="226"/>
      <c r="AU166" s="226"/>
      <c r="AV166" s="226"/>
      <c r="AW166" s="226"/>
      <c r="AX166" s="226"/>
      <c r="AY166" s="226"/>
      <c r="AZ166" s="226"/>
      <c r="BA166" s="226"/>
      <c r="BB166" s="226"/>
      <c r="BC166" s="226"/>
      <c r="BD166" s="226"/>
      <c r="BE166" s="226"/>
      <c r="BF166" s="226"/>
      <c r="BG166" s="226"/>
      <c r="BH166" s="226"/>
      <c r="BI166" s="226"/>
      <c r="BJ166" s="226"/>
      <c r="BK166" s="226"/>
      <c r="BL166" s="226"/>
    </row>
    <row r="167" spans="2:64" ht="11.25" customHeight="1">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c r="BF167" s="226"/>
      <c r="BG167" s="226"/>
      <c r="BH167" s="226"/>
      <c r="BI167" s="226"/>
      <c r="BJ167" s="226"/>
      <c r="BK167" s="226"/>
      <c r="BL167" s="226"/>
    </row>
    <row r="168" spans="2:64" ht="11.25" customHeight="1">
      <c r="B168" s="226"/>
      <c r="C168" s="226"/>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c r="BE168" s="226"/>
      <c r="BF168" s="226"/>
      <c r="BG168" s="226"/>
      <c r="BH168" s="226"/>
      <c r="BI168" s="226"/>
      <c r="BJ168" s="226"/>
      <c r="BK168" s="226"/>
      <c r="BL168" s="226"/>
    </row>
    <row r="169" spans="2:64" ht="11.25" customHeight="1">
      <c r="B169" s="226"/>
      <c r="C169" s="226"/>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c r="AZ169" s="226"/>
      <c r="BA169" s="226"/>
      <c r="BB169" s="226"/>
      <c r="BC169" s="226"/>
      <c r="BD169" s="226"/>
      <c r="BE169" s="226"/>
      <c r="BF169" s="226"/>
      <c r="BG169" s="226"/>
      <c r="BH169" s="226"/>
      <c r="BI169" s="226"/>
      <c r="BJ169" s="226"/>
      <c r="BK169" s="226"/>
      <c r="BL169" s="226"/>
    </row>
    <row r="170" spans="2:64" ht="11.25" customHeight="1">
      <c r="B170" s="226"/>
      <c r="C170" s="226"/>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c r="BE170" s="226"/>
      <c r="BF170" s="226"/>
      <c r="BG170" s="226"/>
      <c r="BH170" s="226"/>
      <c r="BI170" s="226"/>
      <c r="BJ170" s="226"/>
      <c r="BK170" s="226"/>
      <c r="BL170" s="226"/>
    </row>
    <row r="171" spans="2:64" ht="11.25" customHeight="1">
      <c r="B171" s="226"/>
      <c r="C171" s="226"/>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c r="AZ171" s="226"/>
      <c r="BA171" s="226"/>
      <c r="BB171" s="226"/>
      <c r="BC171" s="226"/>
      <c r="BD171" s="226"/>
      <c r="BE171" s="226"/>
      <c r="BF171" s="226"/>
      <c r="BG171" s="226"/>
      <c r="BH171" s="226"/>
      <c r="BI171" s="226"/>
      <c r="BJ171" s="226"/>
      <c r="BK171" s="226"/>
      <c r="BL171" s="226"/>
    </row>
    <row r="172" spans="2:64" ht="11.25" customHeight="1">
      <c r="B172" s="226"/>
      <c r="C172" s="226"/>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row>
    <row r="173" spans="2:64" ht="11.25" customHeight="1">
      <c r="B173" s="226"/>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row>
    <row r="174" spans="2:64" ht="11.25" customHeight="1">
      <c r="B174" s="226"/>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row>
    <row r="175" spans="2:64" ht="11.25" customHeight="1">
      <c r="B175" s="226"/>
      <c r="C175" s="226"/>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26"/>
      <c r="BL175" s="226"/>
    </row>
    <row r="176" spans="2:64" ht="11.25" customHeight="1">
      <c r="B176" s="226"/>
      <c r="C176" s="226"/>
      <c r="D176" s="226"/>
      <c r="E176" s="226"/>
      <c r="F176" s="226"/>
      <c r="G176" s="226"/>
      <c r="H176" s="226"/>
      <c r="I176" s="226"/>
      <c r="J176" s="226"/>
      <c r="K176" s="226"/>
      <c r="L176" s="226"/>
      <c r="M176" s="226"/>
      <c r="N176" s="226"/>
      <c r="O176" s="226"/>
      <c r="P176" s="226"/>
      <c r="Q176" s="226"/>
      <c r="R176" s="226"/>
      <c r="S176" s="226"/>
      <c r="T176" s="226"/>
      <c r="U176" s="226"/>
      <c r="V176" s="226"/>
      <c r="W176" s="226"/>
      <c r="X176" s="226"/>
      <c r="Y176" s="226"/>
      <c r="Z176" s="226"/>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row>
    <row r="177" spans="2:64" ht="11.25" customHeight="1">
      <c r="B177" s="226"/>
      <c r="C177" s="226"/>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c r="AZ177" s="226"/>
      <c r="BA177" s="226"/>
      <c r="BB177" s="226"/>
      <c r="BC177" s="226"/>
      <c r="BD177" s="226"/>
      <c r="BE177" s="226"/>
      <c r="BF177" s="226"/>
      <c r="BG177" s="226"/>
      <c r="BH177" s="226"/>
      <c r="BI177" s="226"/>
      <c r="BJ177" s="226"/>
      <c r="BK177" s="226"/>
      <c r="BL177" s="226"/>
    </row>
    <row r="178" spans="2:64" ht="11.25" customHeight="1">
      <c r="B178" s="226"/>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c r="AZ178" s="226"/>
      <c r="BA178" s="226"/>
      <c r="BB178" s="226"/>
      <c r="BC178" s="226"/>
      <c r="BD178" s="226"/>
      <c r="BE178" s="226"/>
      <c r="BF178" s="226"/>
      <c r="BG178" s="226"/>
      <c r="BH178" s="226"/>
      <c r="BI178" s="226"/>
      <c r="BJ178" s="226"/>
      <c r="BK178" s="226"/>
      <c r="BL178" s="226"/>
    </row>
    <row r="179" spans="2:64" ht="11.25" customHeight="1">
      <c r="B179" s="226"/>
      <c r="C179" s="226"/>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26"/>
      <c r="AW179" s="226"/>
      <c r="AX179" s="226"/>
      <c r="AY179" s="226"/>
      <c r="AZ179" s="226"/>
      <c r="BA179" s="226"/>
      <c r="BB179" s="226"/>
      <c r="BC179" s="226"/>
      <c r="BD179" s="226"/>
      <c r="BE179" s="226"/>
      <c r="BF179" s="226"/>
      <c r="BG179" s="226"/>
      <c r="BH179" s="226"/>
      <c r="BI179" s="226"/>
      <c r="BJ179" s="226"/>
      <c r="BK179" s="226"/>
      <c r="BL179" s="226"/>
    </row>
    <row r="180" spans="2:64" ht="11.25" customHeight="1">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c r="AA180" s="226"/>
      <c r="AB180" s="226"/>
      <c r="AC180" s="226"/>
      <c r="AD180" s="226"/>
      <c r="AE180" s="226"/>
      <c r="AF180" s="226"/>
      <c r="AG180" s="226"/>
      <c r="AH180" s="226"/>
      <c r="AI180" s="226"/>
      <c r="AJ180" s="226"/>
      <c r="AK180" s="226"/>
      <c r="AL180" s="226"/>
      <c r="AM180" s="226"/>
      <c r="AN180" s="226"/>
      <c r="AO180" s="226"/>
      <c r="AP180" s="226"/>
      <c r="AQ180" s="226"/>
      <c r="AR180" s="226"/>
      <c r="AS180" s="226"/>
      <c r="AT180" s="226"/>
      <c r="AU180" s="226"/>
      <c r="AV180" s="226"/>
      <c r="AW180" s="226"/>
      <c r="AX180" s="226"/>
      <c r="AY180" s="226"/>
      <c r="AZ180" s="226"/>
      <c r="BA180" s="226"/>
      <c r="BB180" s="226"/>
      <c r="BC180" s="226"/>
      <c r="BD180" s="226"/>
      <c r="BE180" s="226"/>
      <c r="BF180" s="226"/>
      <c r="BG180" s="226"/>
      <c r="BH180" s="226"/>
      <c r="BI180" s="226"/>
      <c r="BJ180" s="226"/>
      <c r="BK180" s="226"/>
      <c r="BL180" s="226"/>
    </row>
    <row r="181" spans="2:64" ht="11.25" customHeight="1">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c r="AZ181" s="226"/>
      <c r="BA181" s="226"/>
      <c r="BB181" s="226"/>
      <c r="BC181" s="226"/>
      <c r="BD181" s="226"/>
      <c r="BE181" s="226"/>
      <c r="BF181" s="226"/>
      <c r="BG181" s="226"/>
      <c r="BH181" s="226"/>
      <c r="BI181" s="226"/>
      <c r="BJ181" s="226"/>
      <c r="BK181" s="226"/>
      <c r="BL181" s="226"/>
    </row>
    <row r="182" spans="2:64" ht="11.25" customHeight="1">
      <c r="B182" s="226"/>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26"/>
      <c r="BK182" s="226"/>
      <c r="BL182" s="226"/>
    </row>
    <row r="183" spans="2:64" ht="11.25" customHeight="1">
      <c r="B183" s="226"/>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6"/>
      <c r="AW183" s="226"/>
      <c r="AX183" s="226"/>
      <c r="AY183" s="226"/>
      <c r="AZ183" s="226"/>
      <c r="BA183" s="226"/>
      <c r="BB183" s="226"/>
      <c r="BC183" s="226"/>
      <c r="BD183" s="226"/>
      <c r="BE183" s="226"/>
      <c r="BF183" s="226"/>
      <c r="BG183" s="226"/>
      <c r="BH183" s="226"/>
      <c r="BI183" s="226"/>
      <c r="BJ183" s="226"/>
      <c r="BK183" s="226"/>
      <c r="BL183" s="226"/>
    </row>
    <row r="184" spans="2:64" ht="11.25" customHeight="1">
      <c r="B184" s="226"/>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c r="BF184" s="226"/>
      <c r="BG184" s="226"/>
      <c r="BH184" s="226"/>
      <c r="BI184" s="226"/>
      <c r="BJ184" s="226"/>
      <c r="BK184" s="226"/>
      <c r="BL184" s="226"/>
    </row>
    <row r="185" spans="2:64" ht="11.25" customHeight="1">
      <c r="B185" s="226"/>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c r="BF185" s="226"/>
      <c r="BG185" s="226"/>
      <c r="BH185" s="226"/>
      <c r="BI185" s="226"/>
      <c r="BJ185" s="226"/>
      <c r="BK185" s="226"/>
      <c r="BL185" s="226"/>
    </row>
    <row r="186" spans="2:64" ht="11.25" customHeight="1">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26"/>
      <c r="BK186" s="226"/>
      <c r="BL186" s="226"/>
    </row>
    <row r="187" spans="2:64" ht="11.25" customHeight="1">
      <c r="B187" s="226"/>
      <c r="C187" s="226"/>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c r="AG187" s="226"/>
      <c r="AH187" s="226"/>
      <c r="AI187" s="226"/>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c r="BF187" s="226"/>
      <c r="BG187" s="226"/>
      <c r="BH187" s="226"/>
      <c r="BI187" s="226"/>
      <c r="BJ187" s="226"/>
      <c r="BK187" s="226"/>
      <c r="BL187" s="226"/>
    </row>
    <row r="188" spans="2:64" ht="11.25" customHeight="1">
      <c r="B188" s="226"/>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226"/>
      <c r="BL188" s="226"/>
    </row>
    <row r="189" spans="2:64" ht="11.25" customHeight="1">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c r="BF189" s="226"/>
      <c r="BG189" s="226"/>
      <c r="BH189" s="226"/>
      <c r="BI189" s="226"/>
      <c r="BJ189" s="226"/>
      <c r="BK189" s="226"/>
      <c r="BL189" s="226"/>
    </row>
    <row r="190" spans="2:64" ht="11.25" customHeight="1">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c r="BK190" s="226"/>
      <c r="BL190" s="226"/>
    </row>
    <row r="191" spans="2:64" ht="11.25" customHeight="1">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c r="BF191" s="226"/>
      <c r="BG191" s="226"/>
      <c r="BH191" s="226"/>
      <c r="BI191" s="226"/>
      <c r="BJ191" s="226"/>
      <c r="BK191" s="226"/>
      <c r="BL191" s="226"/>
    </row>
    <row r="192" spans="2:64" ht="11.25" customHeight="1">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c r="BF192" s="226"/>
      <c r="BG192" s="226"/>
      <c r="BH192" s="226"/>
      <c r="BI192" s="226"/>
      <c r="BJ192" s="226"/>
      <c r="BK192" s="226"/>
      <c r="BL192" s="226"/>
    </row>
    <row r="193" spans="2:64" ht="11.25" customHeight="1">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c r="AA193" s="226"/>
      <c r="AB193" s="226"/>
      <c r="AC193" s="226"/>
      <c r="AD193" s="226"/>
      <c r="AE193" s="226"/>
      <c r="AF193" s="226"/>
      <c r="AG193" s="226"/>
      <c r="AH193" s="226"/>
      <c r="AI193" s="226"/>
      <c r="AJ193" s="226"/>
      <c r="AK193" s="226"/>
      <c r="AL193" s="226"/>
      <c r="AM193" s="226"/>
      <c r="AN193" s="226"/>
      <c r="AO193" s="226"/>
      <c r="AP193" s="226"/>
      <c r="AQ193" s="226"/>
      <c r="AR193" s="226"/>
      <c r="AS193" s="226"/>
      <c r="AT193" s="226"/>
      <c r="AU193" s="226"/>
      <c r="AV193" s="226"/>
      <c r="AW193" s="226"/>
      <c r="AX193" s="226"/>
      <c r="AY193" s="226"/>
      <c r="AZ193" s="226"/>
      <c r="BA193" s="226"/>
      <c r="BB193" s="226"/>
      <c r="BC193" s="226"/>
      <c r="BD193" s="226"/>
      <c r="BE193" s="226"/>
      <c r="BF193" s="226"/>
      <c r="BG193" s="226"/>
      <c r="BH193" s="226"/>
      <c r="BI193" s="226"/>
      <c r="BJ193" s="226"/>
      <c r="BK193" s="226"/>
      <c r="BL193" s="226"/>
    </row>
    <row r="194" spans="2:64" ht="11.25" customHeight="1">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c r="BE194" s="226"/>
      <c r="BF194" s="226"/>
      <c r="BG194" s="226"/>
      <c r="BH194" s="226"/>
      <c r="BI194" s="226"/>
      <c r="BJ194" s="226"/>
      <c r="BK194" s="226"/>
      <c r="BL194" s="226"/>
    </row>
    <row r="195" spans="2:64" ht="11.25" customHeight="1">
      <c r="B195" s="226"/>
      <c r="C195" s="226"/>
      <c r="D195" s="226"/>
      <c r="E195" s="226"/>
      <c r="F195" s="226"/>
      <c r="G195" s="226"/>
      <c r="H195" s="226"/>
      <c r="I195" s="226"/>
      <c r="J195" s="226"/>
      <c r="K195" s="226"/>
      <c r="L195" s="226"/>
      <c r="M195" s="226"/>
      <c r="N195" s="226"/>
      <c r="O195" s="226"/>
      <c r="P195" s="226"/>
      <c r="Q195" s="226"/>
      <c r="R195" s="226"/>
      <c r="S195" s="226"/>
      <c r="T195" s="226"/>
      <c r="U195" s="226"/>
      <c r="V195" s="226"/>
      <c r="W195" s="226"/>
      <c r="X195" s="226"/>
      <c r="Y195" s="226"/>
      <c r="Z195" s="226"/>
      <c r="AA195" s="226"/>
      <c r="AB195" s="226"/>
      <c r="AC195" s="226"/>
      <c r="AD195" s="226"/>
      <c r="AE195" s="226"/>
      <c r="AF195" s="226"/>
      <c r="AG195" s="226"/>
      <c r="AH195" s="226"/>
      <c r="AI195" s="226"/>
      <c r="AJ195" s="226"/>
      <c r="AK195" s="226"/>
      <c r="AL195" s="226"/>
      <c r="AM195" s="226"/>
      <c r="AN195" s="226"/>
      <c r="AO195" s="226"/>
      <c r="AP195" s="226"/>
      <c r="AQ195" s="226"/>
      <c r="AR195" s="226"/>
      <c r="AS195" s="226"/>
      <c r="AT195" s="226"/>
      <c r="AU195" s="226"/>
      <c r="AV195" s="226"/>
      <c r="AW195" s="226"/>
      <c r="AX195" s="226"/>
      <c r="AY195" s="226"/>
      <c r="AZ195" s="226"/>
      <c r="BA195" s="226"/>
      <c r="BB195" s="226"/>
      <c r="BC195" s="226"/>
      <c r="BD195" s="226"/>
      <c r="BE195" s="226"/>
      <c r="BF195" s="226"/>
      <c r="BG195" s="226"/>
      <c r="BH195" s="226"/>
      <c r="BI195" s="226"/>
      <c r="BJ195" s="226"/>
      <c r="BK195" s="226"/>
      <c r="BL195" s="226"/>
    </row>
    <row r="196" spans="2:64" ht="11.25" customHeight="1">
      <c r="B196" s="226"/>
      <c r="C196" s="226"/>
      <c r="D196" s="226"/>
      <c r="E196" s="226"/>
      <c r="F196" s="226"/>
      <c r="G196" s="226"/>
      <c r="H196" s="226"/>
      <c r="I196" s="226"/>
      <c r="J196" s="226"/>
      <c r="K196" s="226"/>
      <c r="L196" s="226"/>
      <c r="M196" s="226"/>
      <c r="N196" s="226"/>
      <c r="O196" s="226"/>
      <c r="P196" s="226"/>
      <c r="Q196" s="226"/>
      <c r="R196" s="226"/>
      <c r="S196" s="226"/>
      <c r="T196" s="226"/>
      <c r="U196" s="226"/>
      <c r="V196" s="226"/>
      <c r="W196" s="226"/>
      <c r="X196" s="226"/>
      <c r="Y196" s="226"/>
      <c r="Z196" s="226"/>
      <c r="AA196" s="226"/>
      <c r="AB196" s="226"/>
      <c r="AC196" s="226"/>
      <c r="AD196" s="226"/>
      <c r="AE196" s="226"/>
      <c r="AF196" s="226"/>
      <c r="AG196" s="226"/>
      <c r="AH196" s="226"/>
      <c r="AI196" s="226"/>
      <c r="AJ196" s="226"/>
      <c r="AK196" s="226"/>
      <c r="AL196" s="226"/>
      <c r="AM196" s="226"/>
      <c r="AN196" s="226"/>
      <c r="AO196" s="226"/>
      <c r="AP196" s="226"/>
      <c r="AQ196" s="226"/>
      <c r="AR196" s="226"/>
      <c r="AS196" s="226"/>
      <c r="AT196" s="226"/>
      <c r="AU196" s="226"/>
      <c r="AV196" s="226"/>
      <c r="AW196" s="226"/>
      <c r="AX196" s="226"/>
      <c r="AY196" s="226"/>
      <c r="AZ196" s="226"/>
      <c r="BA196" s="226"/>
      <c r="BB196" s="226"/>
      <c r="BC196" s="226"/>
      <c r="BD196" s="226"/>
      <c r="BE196" s="226"/>
      <c r="BF196" s="226"/>
      <c r="BG196" s="226"/>
      <c r="BH196" s="226"/>
      <c r="BI196" s="226"/>
      <c r="BJ196" s="226"/>
      <c r="BK196" s="226"/>
      <c r="BL196" s="226"/>
    </row>
    <row r="197" spans="2:64" ht="11.25" customHeight="1">
      <c r="B197" s="226"/>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c r="AA197" s="226"/>
      <c r="AB197" s="226"/>
      <c r="AC197" s="226"/>
      <c r="AD197" s="226"/>
      <c r="AE197" s="226"/>
      <c r="AF197" s="226"/>
      <c r="AG197" s="226"/>
      <c r="AH197" s="226"/>
      <c r="AI197" s="226"/>
      <c r="AJ197" s="226"/>
      <c r="AK197" s="226"/>
      <c r="AL197" s="226"/>
      <c r="AM197" s="226"/>
      <c r="AN197" s="226"/>
      <c r="AO197" s="226"/>
      <c r="AP197" s="226"/>
      <c r="AQ197" s="226"/>
      <c r="AR197" s="226"/>
      <c r="AS197" s="226"/>
      <c r="AT197" s="226"/>
      <c r="AU197" s="226"/>
      <c r="AV197" s="226"/>
      <c r="AW197" s="226"/>
      <c r="AX197" s="226"/>
      <c r="AY197" s="226"/>
      <c r="AZ197" s="226"/>
      <c r="BA197" s="226"/>
      <c r="BB197" s="226"/>
      <c r="BC197" s="226"/>
      <c r="BD197" s="226"/>
      <c r="BE197" s="226"/>
      <c r="BF197" s="226"/>
      <c r="BG197" s="226"/>
      <c r="BH197" s="226"/>
      <c r="BI197" s="226"/>
      <c r="BJ197" s="226"/>
      <c r="BK197" s="226"/>
      <c r="BL197" s="226"/>
    </row>
    <row r="198" spans="2:64" ht="11.25" customHeight="1">
      <c r="B198" s="226"/>
      <c r="C198" s="226"/>
      <c r="D198" s="226"/>
      <c r="E198" s="226"/>
      <c r="F198" s="226"/>
      <c r="G198" s="226"/>
      <c r="H198" s="226"/>
      <c r="I198" s="226"/>
      <c r="J198" s="226"/>
      <c r="K198" s="226"/>
      <c r="L198" s="226"/>
      <c r="M198" s="226"/>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26"/>
      <c r="BK198" s="226"/>
      <c r="BL198" s="226"/>
    </row>
    <row r="199" spans="2:64" ht="11.25" customHeight="1">
      <c r="B199" s="226"/>
      <c r="C199" s="226"/>
      <c r="D199" s="226"/>
      <c r="E199" s="226"/>
      <c r="F199" s="226"/>
      <c r="G199" s="226"/>
      <c r="H199" s="226"/>
      <c r="I199" s="226"/>
      <c r="J199" s="226"/>
      <c r="K199" s="226"/>
      <c r="L199" s="226"/>
      <c r="M199" s="226"/>
      <c r="N199" s="226"/>
      <c r="O199" s="226"/>
      <c r="P199" s="226"/>
      <c r="Q199" s="226"/>
      <c r="R199" s="226"/>
      <c r="S199" s="226"/>
      <c r="T199" s="226"/>
      <c r="U199" s="226"/>
      <c r="V199" s="226"/>
      <c r="W199" s="226"/>
      <c r="X199" s="226"/>
      <c r="Y199" s="226"/>
      <c r="Z199" s="226"/>
      <c r="AA199" s="226"/>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6"/>
      <c r="BC199" s="226"/>
      <c r="BD199" s="226"/>
      <c r="BE199" s="226"/>
      <c r="BF199" s="226"/>
      <c r="BG199" s="226"/>
      <c r="BH199" s="226"/>
      <c r="BI199" s="226"/>
      <c r="BJ199" s="226"/>
      <c r="BK199" s="226"/>
      <c r="BL199" s="226"/>
    </row>
    <row r="200" spans="2:64" ht="11.25" customHeight="1">
      <c r="B200" s="226"/>
      <c r="C200" s="226"/>
      <c r="D200" s="226"/>
      <c r="E200" s="226"/>
      <c r="F200" s="226"/>
      <c r="G200" s="226"/>
      <c r="H200" s="226"/>
      <c r="I200" s="226"/>
      <c r="J200" s="226"/>
      <c r="K200" s="226"/>
      <c r="L200" s="226"/>
      <c r="M200" s="226"/>
      <c r="N200" s="226"/>
      <c r="O200" s="226"/>
      <c r="P200" s="226"/>
      <c r="Q200" s="226"/>
      <c r="R200" s="226"/>
      <c r="S200" s="226"/>
      <c r="T200" s="226"/>
      <c r="U200" s="226"/>
      <c r="V200" s="226"/>
      <c r="W200" s="226"/>
      <c r="X200" s="226"/>
      <c r="Y200" s="226"/>
      <c r="Z200" s="226"/>
      <c r="AA200" s="226"/>
      <c r="AB200" s="226"/>
      <c r="AC200" s="226"/>
      <c r="AD200" s="226"/>
      <c r="AE200" s="226"/>
      <c r="AF200" s="226"/>
      <c r="AG200" s="226"/>
      <c r="AH200" s="226"/>
      <c r="AI200" s="226"/>
      <c r="AJ200" s="226"/>
      <c r="AK200" s="226"/>
      <c r="AL200" s="226"/>
      <c r="AM200" s="226"/>
      <c r="AN200" s="226"/>
      <c r="AO200" s="226"/>
      <c r="AP200" s="226"/>
      <c r="AQ200" s="226"/>
      <c r="AR200" s="226"/>
      <c r="AS200" s="226"/>
      <c r="AT200" s="226"/>
      <c r="AU200" s="226"/>
      <c r="AV200" s="226"/>
      <c r="AW200" s="226"/>
      <c r="AX200" s="226"/>
      <c r="AY200" s="226"/>
      <c r="AZ200" s="226"/>
      <c r="BA200" s="226"/>
      <c r="BB200" s="226"/>
      <c r="BC200" s="226"/>
      <c r="BD200" s="226"/>
      <c r="BE200" s="226"/>
      <c r="BF200" s="226"/>
      <c r="BG200" s="226"/>
      <c r="BH200" s="226"/>
      <c r="BI200" s="226"/>
      <c r="BJ200" s="226"/>
      <c r="BK200" s="226"/>
      <c r="BL200" s="226"/>
    </row>
    <row r="201" spans="2:64" ht="11.25" customHeight="1">
      <c r="B201" s="226"/>
      <c r="C201" s="226"/>
      <c r="D201" s="226"/>
      <c r="E201" s="226"/>
      <c r="F201" s="226"/>
      <c r="G201" s="226"/>
      <c r="H201" s="226"/>
      <c r="I201" s="226"/>
      <c r="J201" s="226"/>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c r="BF201" s="226"/>
      <c r="BG201" s="226"/>
      <c r="BH201" s="226"/>
      <c r="BI201" s="226"/>
      <c r="BJ201" s="226"/>
      <c r="BK201" s="226"/>
      <c r="BL201" s="226"/>
    </row>
    <row r="202" spans="2:64" ht="11.25" customHeight="1">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226"/>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c r="AS202" s="226"/>
      <c r="AT202" s="226"/>
      <c r="AU202" s="226"/>
      <c r="AV202" s="226"/>
      <c r="AW202" s="226"/>
      <c r="AX202" s="226"/>
      <c r="AY202" s="226"/>
      <c r="AZ202" s="226"/>
      <c r="BA202" s="226"/>
      <c r="BB202" s="226"/>
      <c r="BC202" s="226"/>
      <c r="BD202" s="226"/>
      <c r="BE202" s="226"/>
      <c r="BF202" s="226"/>
      <c r="BG202" s="226"/>
      <c r="BH202" s="226"/>
      <c r="BI202" s="226"/>
      <c r="BJ202" s="226"/>
      <c r="BK202" s="226"/>
      <c r="BL202" s="226"/>
    </row>
    <row r="203" spans="2:64" ht="11.25" customHeight="1">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c r="AS203" s="226"/>
      <c r="AT203" s="226"/>
      <c r="AU203" s="226"/>
      <c r="AV203" s="226"/>
      <c r="AW203" s="226"/>
      <c r="AX203" s="226"/>
      <c r="AY203" s="226"/>
      <c r="AZ203" s="226"/>
      <c r="BA203" s="226"/>
      <c r="BB203" s="226"/>
      <c r="BC203" s="226"/>
      <c r="BD203" s="226"/>
      <c r="BE203" s="226"/>
      <c r="BF203" s="226"/>
      <c r="BG203" s="226"/>
      <c r="BH203" s="226"/>
      <c r="BI203" s="226"/>
      <c r="BJ203" s="226"/>
      <c r="BK203" s="226"/>
      <c r="BL203" s="226"/>
    </row>
    <row r="204" spans="2:64" ht="11.25" customHeight="1">
      <c r="B204" s="226"/>
      <c r="C204" s="226"/>
      <c r="D204" s="226"/>
      <c r="E204" s="226"/>
      <c r="F204" s="226"/>
      <c r="G204" s="226"/>
      <c r="H204" s="226"/>
      <c r="I204" s="226"/>
      <c r="J204" s="226"/>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26"/>
      <c r="BD204" s="226"/>
      <c r="BE204" s="226"/>
      <c r="BF204" s="226"/>
      <c r="BG204" s="226"/>
      <c r="BH204" s="226"/>
      <c r="BI204" s="226"/>
      <c r="BJ204" s="226"/>
      <c r="BK204" s="226"/>
      <c r="BL204" s="226"/>
    </row>
    <row r="205" spans="2:64" ht="11.25" customHeight="1">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c r="BF205" s="226"/>
      <c r="BG205" s="226"/>
      <c r="BH205" s="226"/>
      <c r="BI205" s="226"/>
      <c r="BJ205" s="226"/>
      <c r="BK205" s="226"/>
      <c r="BL205" s="226"/>
    </row>
    <row r="206" spans="2:64" ht="11.25" customHeight="1">
      <c r="B206" s="226"/>
      <c r="C206" s="226"/>
      <c r="D206" s="226"/>
      <c r="E206" s="226"/>
      <c r="F206" s="226"/>
      <c r="G206" s="226"/>
      <c r="H206" s="226"/>
      <c r="I206" s="226"/>
      <c r="J206" s="226"/>
      <c r="K206" s="226"/>
      <c r="L206" s="226"/>
      <c r="M206" s="226"/>
      <c r="N206" s="226"/>
      <c r="O206" s="226"/>
      <c r="P206" s="226"/>
      <c r="Q206" s="226"/>
      <c r="R206" s="226"/>
      <c r="S206" s="226"/>
      <c r="T206" s="226"/>
      <c r="U206" s="226"/>
      <c r="V206" s="226"/>
      <c r="W206" s="226"/>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c r="AS206" s="226"/>
      <c r="AT206" s="226"/>
      <c r="AU206" s="226"/>
      <c r="AV206" s="226"/>
      <c r="AW206" s="226"/>
      <c r="AX206" s="226"/>
      <c r="AY206" s="226"/>
      <c r="AZ206" s="226"/>
      <c r="BA206" s="226"/>
      <c r="BB206" s="226"/>
      <c r="BC206" s="226"/>
      <c r="BD206" s="226"/>
      <c r="BE206" s="226"/>
      <c r="BF206" s="226"/>
      <c r="BG206" s="226"/>
      <c r="BH206" s="226"/>
      <c r="BI206" s="226"/>
      <c r="BJ206" s="226"/>
      <c r="BK206" s="226"/>
      <c r="BL206" s="226"/>
    </row>
    <row r="207" spans="2:64" ht="11.25" customHeight="1">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c r="AS207" s="226"/>
      <c r="AT207" s="226"/>
      <c r="AU207" s="226"/>
      <c r="AV207" s="226"/>
      <c r="AW207" s="226"/>
      <c r="AX207" s="226"/>
      <c r="AY207" s="226"/>
      <c r="AZ207" s="226"/>
      <c r="BA207" s="226"/>
      <c r="BB207" s="226"/>
      <c r="BC207" s="226"/>
      <c r="BD207" s="226"/>
      <c r="BE207" s="226"/>
      <c r="BF207" s="226"/>
      <c r="BG207" s="226"/>
      <c r="BH207" s="226"/>
      <c r="BI207" s="226"/>
      <c r="BJ207" s="226"/>
      <c r="BK207" s="226"/>
      <c r="BL207" s="226"/>
    </row>
    <row r="208" spans="2:64" ht="11.25" customHeight="1">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6"/>
      <c r="BH208" s="226"/>
      <c r="BI208" s="226"/>
      <c r="BJ208" s="226"/>
      <c r="BK208" s="226"/>
      <c r="BL208" s="226"/>
    </row>
    <row r="209" spans="2:64" ht="11.25" customHeight="1">
      <c r="B209" s="226"/>
      <c r="C209" s="226"/>
      <c r="D209" s="226"/>
      <c r="E209" s="226"/>
      <c r="F209" s="226"/>
      <c r="G209" s="226"/>
      <c r="H209" s="226"/>
      <c r="I209" s="226"/>
      <c r="J209" s="226"/>
      <c r="K209" s="226"/>
      <c r="L209" s="226"/>
      <c r="M209" s="226"/>
      <c r="N209" s="226"/>
      <c r="O209" s="226"/>
      <c r="P209" s="226"/>
      <c r="Q209" s="226"/>
      <c r="R209" s="226"/>
      <c r="S209" s="226"/>
      <c r="T209" s="226"/>
      <c r="U209" s="226"/>
      <c r="V209" s="226"/>
      <c r="W209" s="226"/>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c r="BE209" s="226"/>
      <c r="BF209" s="226"/>
      <c r="BG209" s="226"/>
      <c r="BH209" s="226"/>
      <c r="BI209" s="226"/>
      <c r="BJ209" s="226"/>
      <c r="BK209" s="226"/>
      <c r="BL209" s="226"/>
    </row>
    <row r="210" spans="2:64" ht="11.25" customHeight="1">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26"/>
      <c r="BL210" s="226"/>
    </row>
    <row r="211" spans="2:64" ht="11.25" customHeight="1">
      <c r="B211" s="226"/>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c r="AS211" s="226"/>
      <c r="AT211" s="226"/>
      <c r="AU211" s="226"/>
      <c r="AV211" s="226"/>
      <c r="AW211" s="226"/>
      <c r="AX211" s="226"/>
      <c r="AY211" s="226"/>
      <c r="AZ211" s="226"/>
      <c r="BA211" s="226"/>
      <c r="BB211" s="226"/>
      <c r="BC211" s="226"/>
      <c r="BD211" s="226"/>
      <c r="BE211" s="226"/>
      <c r="BF211" s="226"/>
      <c r="BG211" s="226"/>
      <c r="BH211" s="226"/>
      <c r="BI211" s="226"/>
      <c r="BJ211" s="226"/>
      <c r="BK211" s="226"/>
      <c r="BL211" s="226"/>
    </row>
    <row r="212" spans="2:64" ht="11.25" customHeight="1">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226"/>
      <c r="BE212" s="226"/>
      <c r="BF212" s="226"/>
      <c r="BG212" s="226"/>
      <c r="BH212" s="226"/>
      <c r="BI212" s="226"/>
      <c r="BJ212" s="226"/>
      <c r="BK212" s="226"/>
      <c r="BL212" s="226"/>
    </row>
    <row r="213" spans="2:64" ht="11.25" customHeight="1">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c r="AS213" s="226"/>
      <c r="AT213" s="226"/>
      <c r="AU213" s="226"/>
      <c r="AV213" s="226"/>
      <c r="AW213" s="226"/>
      <c r="AX213" s="226"/>
      <c r="AY213" s="226"/>
      <c r="AZ213" s="226"/>
      <c r="BA213" s="226"/>
      <c r="BB213" s="226"/>
      <c r="BC213" s="226"/>
      <c r="BD213" s="226"/>
      <c r="BE213" s="226"/>
      <c r="BF213" s="226"/>
      <c r="BG213" s="226"/>
      <c r="BH213" s="226"/>
      <c r="BI213" s="226"/>
      <c r="BJ213" s="226"/>
      <c r="BK213" s="226"/>
      <c r="BL213" s="226"/>
    </row>
    <row r="214" spans="2:64" ht="11.25" customHeight="1">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c r="AS214" s="226"/>
      <c r="AT214" s="226"/>
      <c r="AU214" s="226"/>
      <c r="AV214" s="226"/>
      <c r="AW214" s="226"/>
      <c r="AX214" s="226"/>
      <c r="AY214" s="226"/>
      <c r="AZ214" s="226"/>
      <c r="BA214" s="226"/>
      <c r="BB214" s="226"/>
      <c r="BC214" s="226"/>
      <c r="BD214" s="226"/>
      <c r="BE214" s="226"/>
      <c r="BF214" s="226"/>
      <c r="BG214" s="226"/>
      <c r="BH214" s="226"/>
      <c r="BI214" s="226"/>
      <c r="BJ214" s="226"/>
      <c r="BK214" s="226"/>
      <c r="BL214" s="226"/>
    </row>
    <row r="215" spans="2:64" ht="11.25" customHeight="1">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c r="BA215" s="226"/>
      <c r="BB215" s="226"/>
      <c r="BC215" s="226"/>
      <c r="BD215" s="226"/>
      <c r="BE215" s="226"/>
      <c r="BF215" s="226"/>
      <c r="BG215" s="226"/>
      <c r="BH215" s="226"/>
      <c r="BI215" s="226"/>
      <c r="BJ215" s="226"/>
      <c r="BK215" s="226"/>
      <c r="BL215" s="226"/>
    </row>
    <row r="216" spans="2:64" ht="11.25" customHeight="1">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c r="BF216" s="226"/>
      <c r="BG216" s="226"/>
      <c r="BH216" s="226"/>
      <c r="BI216" s="226"/>
      <c r="BJ216" s="226"/>
      <c r="BK216" s="226"/>
      <c r="BL216" s="226"/>
    </row>
    <row r="217" spans="2:64" ht="11.25" customHeight="1">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c r="AS217" s="226"/>
      <c r="AT217" s="226"/>
      <c r="AU217" s="226"/>
      <c r="AV217" s="226"/>
      <c r="AW217" s="226"/>
      <c r="AX217" s="226"/>
      <c r="AY217" s="226"/>
      <c r="AZ217" s="226"/>
      <c r="BA217" s="226"/>
      <c r="BB217" s="226"/>
      <c r="BC217" s="226"/>
      <c r="BD217" s="226"/>
      <c r="BE217" s="226"/>
      <c r="BF217" s="226"/>
      <c r="BG217" s="226"/>
      <c r="BH217" s="226"/>
      <c r="BI217" s="226"/>
      <c r="BJ217" s="226"/>
      <c r="BK217" s="226"/>
      <c r="BL217" s="226"/>
    </row>
    <row r="218" spans="2:64" ht="11.25" customHeight="1">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c r="BE218" s="226"/>
      <c r="BF218" s="226"/>
      <c r="BG218" s="226"/>
      <c r="BH218" s="226"/>
      <c r="BI218" s="226"/>
      <c r="BJ218" s="226"/>
      <c r="BK218" s="226"/>
      <c r="BL218" s="226"/>
    </row>
    <row r="219" spans="2:64" ht="11.25" customHeight="1">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c r="AS219" s="226"/>
      <c r="AT219" s="226"/>
      <c r="AU219" s="226"/>
      <c r="AV219" s="226"/>
      <c r="AW219" s="226"/>
      <c r="AX219" s="226"/>
      <c r="AY219" s="226"/>
      <c r="AZ219" s="226"/>
      <c r="BA219" s="226"/>
      <c r="BB219" s="226"/>
      <c r="BC219" s="226"/>
      <c r="BD219" s="226"/>
      <c r="BE219" s="226"/>
      <c r="BF219" s="226"/>
      <c r="BG219" s="226"/>
      <c r="BH219" s="226"/>
      <c r="BI219" s="226"/>
      <c r="BJ219" s="226"/>
      <c r="BK219" s="226"/>
      <c r="BL219" s="226"/>
    </row>
    <row r="220" spans="2:64" ht="11.25" customHeight="1">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AV220" s="226"/>
      <c r="AW220" s="226"/>
      <c r="AX220" s="226"/>
      <c r="AY220" s="226"/>
      <c r="AZ220" s="226"/>
      <c r="BA220" s="226"/>
      <c r="BB220" s="226"/>
      <c r="BC220" s="226"/>
      <c r="BD220" s="226"/>
      <c r="BE220" s="226"/>
      <c r="BF220" s="226"/>
      <c r="BG220" s="226"/>
      <c r="BH220" s="226"/>
      <c r="BI220" s="226"/>
      <c r="BJ220" s="226"/>
      <c r="BK220" s="226"/>
      <c r="BL220" s="226"/>
    </row>
    <row r="221" spans="2:64" ht="11.25" customHeight="1">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AV221" s="226"/>
      <c r="AW221" s="226"/>
      <c r="AX221" s="226"/>
      <c r="AY221" s="226"/>
      <c r="AZ221" s="226"/>
      <c r="BA221" s="226"/>
      <c r="BB221" s="226"/>
      <c r="BC221" s="226"/>
      <c r="BD221" s="226"/>
      <c r="BE221" s="226"/>
      <c r="BF221" s="226"/>
      <c r="BG221" s="226"/>
      <c r="BH221" s="226"/>
      <c r="BI221" s="226"/>
      <c r="BJ221" s="226"/>
      <c r="BK221" s="226"/>
      <c r="BL221" s="226"/>
    </row>
    <row r="222" spans="2:64" ht="11.25" customHeight="1">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c r="AS222" s="226"/>
      <c r="AT222" s="226"/>
      <c r="AU222" s="226"/>
      <c r="AV222" s="226"/>
      <c r="AW222" s="226"/>
      <c r="AX222" s="226"/>
      <c r="AY222" s="226"/>
      <c r="AZ222" s="226"/>
      <c r="BA222" s="226"/>
      <c r="BB222" s="226"/>
      <c r="BC222" s="226"/>
      <c r="BD222" s="226"/>
      <c r="BE222" s="226"/>
      <c r="BF222" s="226"/>
      <c r="BG222" s="226"/>
      <c r="BH222" s="226"/>
      <c r="BI222" s="226"/>
      <c r="BJ222" s="226"/>
      <c r="BK222" s="226"/>
      <c r="BL222" s="226"/>
    </row>
    <row r="223" spans="2:64" ht="11.25" customHeight="1">
      <c r="B223" s="226"/>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c r="AS223" s="226"/>
      <c r="AT223" s="226"/>
      <c r="AU223" s="226"/>
      <c r="AV223" s="226"/>
      <c r="AW223" s="226"/>
      <c r="AX223" s="226"/>
      <c r="AY223" s="226"/>
      <c r="AZ223" s="226"/>
      <c r="BA223" s="226"/>
      <c r="BB223" s="226"/>
      <c r="BC223" s="226"/>
      <c r="BD223" s="226"/>
      <c r="BE223" s="226"/>
      <c r="BF223" s="226"/>
      <c r="BG223" s="226"/>
      <c r="BH223" s="226"/>
      <c r="BI223" s="226"/>
      <c r="BJ223" s="226"/>
      <c r="BK223" s="226"/>
      <c r="BL223" s="226"/>
    </row>
    <row r="224" spans="2:64" ht="11.25" customHeight="1">
      <c r="B224" s="226"/>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c r="AS224" s="226"/>
      <c r="AT224" s="226"/>
      <c r="AU224" s="226"/>
      <c r="AV224" s="226"/>
      <c r="AW224" s="226"/>
      <c r="AX224" s="226"/>
      <c r="AY224" s="226"/>
      <c r="AZ224" s="226"/>
      <c r="BA224" s="226"/>
      <c r="BB224" s="226"/>
      <c r="BC224" s="226"/>
      <c r="BD224" s="226"/>
      <c r="BE224" s="226"/>
      <c r="BF224" s="226"/>
      <c r="BG224" s="226"/>
      <c r="BH224" s="226"/>
      <c r="BI224" s="226"/>
      <c r="BJ224" s="226"/>
      <c r="BK224" s="226"/>
      <c r="BL224" s="226"/>
    </row>
    <row r="225" spans="2:64" ht="11.25" customHeight="1">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226"/>
      <c r="BE225" s="226"/>
      <c r="BF225" s="226"/>
      <c r="BG225" s="226"/>
      <c r="BH225" s="226"/>
      <c r="BI225" s="226"/>
      <c r="BJ225" s="226"/>
      <c r="BK225" s="226"/>
      <c r="BL225" s="226"/>
    </row>
    <row r="226" spans="2:64" ht="11.25" customHeight="1">
      <c r="B226" s="226"/>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c r="AS226" s="226"/>
      <c r="AT226" s="226"/>
      <c r="AU226" s="226"/>
      <c r="AV226" s="226"/>
      <c r="AW226" s="226"/>
      <c r="AX226" s="226"/>
      <c r="AY226" s="226"/>
      <c r="AZ226" s="226"/>
      <c r="BA226" s="226"/>
      <c r="BB226" s="226"/>
      <c r="BC226" s="226"/>
      <c r="BD226" s="226"/>
      <c r="BE226" s="226"/>
      <c r="BF226" s="226"/>
      <c r="BG226" s="226"/>
      <c r="BH226" s="226"/>
      <c r="BI226" s="226"/>
      <c r="BJ226" s="226"/>
      <c r="BK226" s="226"/>
      <c r="BL226" s="226"/>
    </row>
    <row r="227" spans="2:64" ht="11.25" customHeight="1">
      <c r="B227" s="226"/>
      <c r="C227" s="226"/>
      <c r="D227" s="226"/>
      <c r="E227" s="226"/>
      <c r="F227" s="226"/>
      <c r="G227" s="226"/>
      <c r="H227" s="226"/>
      <c r="I227" s="226"/>
      <c r="J227" s="226"/>
      <c r="K227" s="226"/>
      <c r="L227" s="226"/>
      <c r="M227" s="226"/>
      <c r="N227" s="226"/>
      <c r="O227" s="226"/>
      <c r="P227" s="226"/>
      <c r="Q227" s="226"/>
      <c r="R227" s="226"/>
      <c r="S227" s="226"/>
      <c r="T227" s="226"/>
      <c r="U227" s="226"/>
      <c r="V227" s="226"/>
      <c r="W227" s="226"/>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c r="AS227" s="226"/>
      <c r="AT227" s="226"/>
      <c r="AU227" s="226"/>
      <c r="AV227" s="226"/>
      <c r="AW227" s="226"/>
      <c r="AX227" s="226"/>
      <c r="AY227" s="226"/>
      <c r="AZ227" s="226"/>
      <c r="BA227" s="226"/>
      <c r="BB227" s="226"/>
      <c r="BC227" s="226"/>
      <c r="BD227" s="226"/>
      <c r="BE227" s="226"/>
      <c r="BF227" s="226"/>
      <c r="BG227" s="226"/>
      <c r="BH227" s="226"/>
      <c r="BI227" s="226"/>
      <c r="BJ227" s="226"/>
      <c r="BK227" s="226"/>
      <c r="BL227" s="226"/>
    </row>
    <row r="228" spans="2:64" ht="11.25" customHeight="1">
      <c r="B228" s="226"/>
      <c r="C228" s="226"/>
      <c r="D228" s="226"/>
      <c r="E228" s="226"/>
      <c r="F228" s="226"/>
      <c r="G228" s="226"/>
      <c r="H228" s="226"/>
      <c r="I228" s="226"/>
      <c r="J228" s="226"/>
      <c r="K228" s="226"/>
      <c r="L228" s="226"/>
      <c r="M228" s="226"/>
      <c r="N228" s="226"/>
      <c r="O228" s="226"/>
      <c r="P228" s="226"/>
      <c r="Q228" s="226"/>
      <c r="R228" s="226"/>
      <c r="S228" s="226"/>
      <c r="T228" s="226"/>
      <c r="U228" s="226"/>
      <c r="V228" s="226"/>
      <c r="W228" s="226"/>
      <c r="X228" s="226"/>
      <c r="Y228" s="226"/>
      <c r="Z228" s="226"/>
      <c r="AA228" s="226"/>
      <c r="AB228" s="226"/>
      <c r="AC228" s="226"/>
      <c r="AD228" s="226"/>
      <c r="AE228" s="226"/>
      <c r="AF228" s="226"/>
      <c r="AG228" s="226"/>
      <c r="AH228" s="226"/>
      <c r="AI228" s="226"/>
      <c r="AJ228" s="226"/>
      <c r="AK228" s="226"/>
      <c r="AL228" s="226"/>
      <c r="AM228" s="226"/>
      <c r="AN228" s="226"/>
      <c r="AO228" s="226"/>
      <c r="AP228" s="226"/>
      <c r="AQ228" s="226"/>
      <c r="AR228" s="226"/>
      <c r="AS228" s="226"/>
      <c r="AT228" s="226"/>
      <c r="AU228" s="226"/>
      <c r="AV228" s="226"/>
      <c r="AW228" s="226"/>
      <c r="AX228" s="226"/>
      <c r="AY228" s="226"/>
      <c r="AZ228" s="226"/>
      <c r="BA228" s="226"/>
      <c r="BB228" s="226"/>
      <c r="BC228" s="226"/>
      <c r="BD228" s="226"/>
      <c r="BE228" s="226"/>
      <c r="BF228" s="226"/>
      <c r="BG228" s="226"/>
      <c r="BH228" s="226"/>
      <c r="BI228" s="226"/>
      <c r="BJ228" s="226"/>
      <c r="BK228" s="226"/>
      <c r="BL228" s="226"/>
    </row>
    <row r="229" spans="2:64" ht="11.25" customHeight="1">
      <c r="B229" s="226"/>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c r="AS229" s="226"/>
      <c r="AT229" s="226"/>
      <c r="AU229" s="226"/>
      <c r="AV229" s="226"/>
      <c r="AW229" s="226"/>
      <c r="AX229" s="226"/>
      <c r="AY229" s="226"/>
      <c r="AZ229" s="226"/>
      <c r="BA229" s="226"/>
      <c r="BB229" s="226"/>
      <c r="BC229" s="226"/>
      <c r="BD229" s="226"/>
      <c r="BE229" s="226"/>
      <c r="BF229" s="226"/>
      <c r="BG229" s="226"/>
      <c r="BH229" s="226"/>
      <c r="BI229" s="226"/>
      <c r="BJ229" s="226"/>
      <c r="BK229" s="226"/>
      <c r="BL229" s="226"/>
    </row>
    <row r="230" spans="2:64" ht="11.25" customHeight="1">
      <c r="B230" s="226"/>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c r="AS230" s="226"/>
      <c r="AT230" s="226"/>
      <c r="AU230" s="226"/>
      <c r="AV230" s="226"/>
      <c r="AW230" s="226"/>
      <c r="AX230" s="226"/>
      <c r="AY230" s="226"/>
      <c r="AZ230" s="226"/>
      <c r="BA230" s="226"/>
      <c r="BB230" s="226"/>
      <c r="BC230" s="226"/>
      <c r="BD230" s="226"/>
      <c r="BE230" s="226"/>
      <c r="BF230" s="226"/>
      <c r="BG230" s="226"/>
      <c r="BH230" s="226"/>
      <c r="BI230" s="226"/>
      <c r="BJ230" s="226"/>
      <c r="BK230" s="226"/>
      <c r="BL230" s="226"/>
    </row>
    <row r="231" spans="2:64" ht="11.25" customHeight="1">
      <c r="B231" s="226"/>
      <c r="C231" s="226"/>
      <c r="D231" s="226"/>
      <c r="E231" s="226"/>
      <c r="F231" s="226"/>
      <c r="G231" s="226"/>
      <c r="H231" s="226"/>
      <c r="I231" s="226"/>
      <c r="J231" s="226"/>
      <c r="K231" s="226"/>
      <c r="L231" s="226"/>
      <c r="M231" s="226"/>
      <c r="N231" s="226"/>
      <c r="O231" s="226"/>
      <c r="P231" s="226"/>
      <c r="Q231" s="226"/>
      <c r="R231" s="226"/>
      <c r="S231" s="226"/>
      <c r="T231" s="226"/>
      <c r="U231" s="226"/>
      <c r="V231" s="226"/>
      <c r="W231" s="226"/>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226"/>
      <c r="BH231" s="226"/>
      <c r="BI231" s="226"/>
      <c r="BJ231" s="226"/>
      <c r="BK231" s="226"/>
      <c r="BL231" s="226"/>
    </row>
    <row r="232" spans="2:64" ht="11.25" customHeight="1">
      <c r="B232" s="226"/>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c r="AS232" s="226"/>
      <c r="AT232" s="226"/>
      <c r="AU232" s="226"/>
      <c r="AV232" s="226"/>
      <c r="AW232" s="226"/>
      <c r="AX232" s="226"/>
      <c r="AY232" s="226"/>
      <c r="AZ232" s="226"/>
      <c r="BA232" s="226"/>
      <c r="BB232" s="226"/>
      <c r="BC232" s="226"/>
      <c r="BD232" s="226"/>
      <c r="BE232" s="226"/>
      <c r="BF232" s="226"/>
      <c r="BG232" s="226"/>
      <c r="BH232" s="226"/>
      <c r="BI232" s="226"/>
      <c r="BJ232" s="226"/>
      <c r="BK232" s="226"/>
      <c r="BL232" s="226"/>
    </row>
    <row r="233" spans="2:64" ht="11.25" customHeight="1">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6"/>
      <c r="AT233" s="226"/>
      <c r="AU233" s="226"/>
      <c r="AV233" s="226"/>
      <c r="AW233" s="226"/>
      <c r="AX233" s="226"/>
      <c r="AY233" s="226"/>
      <c r="AZ233" s="226"/>
      <c r="BA233" s="226"/>
      <c r="BB233" s="226"/>
      <c r="BC233" s="226"/>
      <c r="BD233" s="226"/>
      <c r="BE233" s="226"/>
      <c r="BF233" s="226"/>
      <c r="BG233" s="226"/>
      <c r="BH233" s="226"/>
      <c r="BI233" s="226"/>
      <c r="BJ233" s="226"/>
      <c r="BK233" s="226"/>
      <c r="BL233" s="226"/>
    </row>
    <row r="234" spans="2:64" ht="11.25" customHeight="1">
      <c r="B234" s="226"/>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c r="AS234" s="226"/>
      <c r="AT234" s="226"/>
      <c r="AU234" s="226"/>
      <c r="AV234" s="226"/>
      <c r="AW234" s="226"/>
      <c r="AX234" s="226"/>
      <c r="AY234" s="226"/>
      <c r="AZ234" s="226"/>
      <c r="BA234" s="226"/>
      <c r="BB234" s="226"/>
      <c r="BC234" s="226"/>
      <c r="BD234" s="226"/>
      <c r="BE234" s="226"/>
      <c r="BF234" s="226"/>
      <c r="BG234" s="226"/>
      <c r="BH234" s="226"/>
      <c r="BI234" s="226"/>
      <c r="BJ234" s="226"/>
      <c r="BK234" s="226"/>
      <c r="BL234" s="226"/>
    </row>
    <row r="235" spans="2:64" ht="11.25" customHeight="1">
      <c r="B235" s="226"/>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c r="Y235" s="226"/>
      <c r="Z235" s="226"/>
      <c r="AA235" s="226"/>
      <c r="AB235" s="226"/>
      <c r="AC235" s="226"/>
      <c r="AD235" s="226"/>
      <c r="AE235" s="226"/>
      <c r="AF235" s="226"/>
      <c r="AG235" s="226"/>
      <c r="AH235" s="226"/>
      <c r="AI235" s="226"/>
      <c r="AJ235" s="226"/>
      <c r="AK235" s="226"/>
      <c r="AL235" s="226"/>
      <c r="AM235" s="226"/>
      <c r="AN235" s="226"/>
      <c r="AO235" s="226"/>
      <c r="AP235" s="226"/>
      <c r="AQ235" s="226"/>
      <c r="AR235" s="226"/>
      <c r="AS235" s="226"/>
      <c r="AT235" s="226"/>
      <c r="AU235" s="226"/>
      <c r="AV235" s="226"/>
      <c r="AW235" s="226"/>
      <c r="AX235" s="226"/>
      <c r="AY235" s="226"/>
      <c r="AZ235" s="226"/>
      <c r="BA235" s="226"/>
      <c r="BB235" s="226"/>
      <c r="BC235" s="226"/>
      <c r="BD235" s="226"/>
      <c r="BE235" s="226"/>
      <c r="BF235" s="226"/>
      <c r="BG235" s="226"/>
      <c r="BH235" s="226"/>
      <c r="BI235" s="226"/>
      <c r="BJ235" s="226"/>
      <c r="BK235" s="226"/>
      <c r="BL235" s="226"/>
    </row>
    <row r="236" spans="2:64" ht="11.25" customHeight="1">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6"/>
      <c r="AT236" s="226"/>
      <c r="AU236" s="226"/>
      <c r="AV236" s="226"/>
      <c r="AW236" s="226"/>
      <c r="AX236" s="226"/>
      <c r="AY236" s="226"/>
      <c r="AZ236" s="226"/>
      <c r="BA236" s="226"/>
      <c r="BB236" s="226"/>
      <c r="BC236" s="226"/>
      <c r="BD236" s="226"/>
      <c r="BE236" s="226"/>
      <c r="BF236" s="226"/>
      <c r="BG236" s="226"/>
      <c r="BH236" s="226"/>
      <c r="BI236" s="226"/>
      <c r="BJ236" s="226"/>
      <c r="BK236" s="226"/>
      <c r="BL236" s="226"/>
    </row>
    <row r="237" spans="2:64" ht="11.25" customHeight="1">
      <c r="B237" s="226"/>
      <c r="C237" s="226"/>
      <c r="D237" s="226"/>
      <c r="E237" s="226"/>
      <c r="F237" s="226"/>
      <c r="G237" s="226"/>
      <c r="H237" s="226"/>
      <c r="I237" s="226"/>
      <c r="J237" s="226"/>
      <c r="K237" s="226"/>
      <c r="L237" s="226"/>
      <c r="M237" s="226"/>
      <c r="N237" s="226"/>
      <c r="O237" s="226"/>
      <c r="P237" s="226"/>
      <c r="Q237" s="226"/>
      <c r="R237" s="226"/>
      <c r="S237" s="226"/>
      <c r="T237" s="226"/>
      <c r="U237" s="226"/>
      <c r="V237" s="226"/>
      <c r="W237" s="226"/>
      <c r="X237" s="226"/>
      <c r="Y237" s="226"/>
      <c r="Z237" s="226"/>
      <c r="AA237" s="226"/>
      <c r="AB237" s="226"/>
      <c r="AC237" s="226"/>
      <c r="AD237" s="226"/>
      <c r="AE237" s="226"/>
      <c r="AF237" s="226"/>
      <c r="AG237" s="226"/>
      <c r="AH237" s="226"/>
      <c r="AI237" s="226"/>
      <c r="AJ237" s="226"/>
      <c r="AK237" s="226"/>
      <c r="AL237" s="226"/>
      <c r="AM237" s="226"/>
      <c r="AN237" s="226"/>
      <c r="AO237" s="226"/>
      <c r="AP237" s="226"/>
      <c r="AQ237" s="226"/>
      <c r="AR237" s="226"/>
      <c r="AS237" s="226"/>
      <c r="AT237" s="226"/>
      <c r="AU237" s="226"/>
      <c r="AV237" s="226"/>
      <c r="AW237" s="226"/>
      <c r="AX237" s="226"/>
      <c r="AY237" s="226"/>
      <c r="AZ237" s="226"/>
      <c r="BA237" s="226"/>
      <c r="BB237" s="226"/>
      <c r="BC237" s="226"/>
      <c r="BD237" s="226"/>
      <c r="BE237" s="226"/>
      <c r="BF237" s="226"/>
      <c r="BG237" s="226"/>
      <c r="BH237" s="226"/>
      <c r="BI237" s="226"/>
      <c r="BJ237" s="226"/>
      <c r="BK237" s="226"/>
      <c r="BL237" s="226"/>
    </row>
    <row r="238" spans="2:64" ht="11.25" customHeight="1">
      <c r="B238" s="226"/>
      <c r="C238" s="226"/>
      <c r="D238" s="226"/>
      <c r="E238" s="226"/>
      <c r="F238" s="226"/>
      <c r="G238" s="226"/>
      <c r="H238" s="226"/>
      <c r="I238" s="226"/>
      <c r="J238" s="226"/>
      <c r="K238" s="226"/>
      <c r="L238" s="226"/>
      <c r="M238" s="226"/>
      <c r="N238" s="226"/>
      <c r="O238" s="226"/>
      <c r="P238" s="226"/>
      <c r="Q238" s="226"/>
      <c r="R238" s="226"/>
      <c r="S238" s="226"/>
      <c r="T238" s="226"/>
      <c r="U238" s="226"/>
      <c r="V238" s="226"/>
      <c r="W238" s="226"/>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c r="BF238" s="226"/>
      <c r="BG238" s="226"/>
      <c r="BH238" s="226"/>
      <c r="BI238" s="226"/>
      <c r="BJ238" s="226"/>
      <c r="BK238" s="226"/>
      <c r="BL238" s="226"/>
    </row>
    <row r="239" spans="2:64" ht="11.25" customHeight="1">
      <c r="B239" s="226"/>
      <c r="C239" s="226"/>
      <c r="D239" s="226"/>
      <c r="E239" s="226"/>
      <c r="F239" s="226"/>
      <c r="G239" s="226"/>
      <c r="H239" s="226"/>
      <c r="I239" s="226"/>
      <c r="J239" s="226"/>
      <c r="K239" s="226"/>
      <c r="L239" s="226"/>
      <c r="M239" s="226"/>
      <c r="N239" s="226"/>
      <c r="O239" s="226"/>
      <c r="P239" s="226"/>
      <c r="Q239" s="226"/>
      <c r="R239" s="226"/>
      <c r="S239" s="226"/>
      <c r="T239" s="226"/>
      <c r="U239" s="226"/>
      <c r="V239" s="226"/>
      <c r="W239" s="226"/>
      <c r="X239" s="226"/>
      <c r="Y239" s="226"/>
      <c r="Z239" s="226"/>
      <c r="AA239" s="226"/>
      <c r="AB239" s="226"/>
      <c r="AC239" s="226"/>
      <c r="AD239" s="226"/>
      <c r="AE239" s="226"/>
      <c r="AF239" s="226"/>
      <c r="AG239" s="226"/>
      <c r="AH239" s="226"/>
      <c r="AI239" s="226"/>
      <c r="AJ239" s="226"/>
      <c r="AK239" s="226"/>
      <c r="AL239" s="226"/>
      <c r="AM239" s="226"/>
      <c r="AN239" s="226"/>
      <c r="AO239" s="226"/>
      <c r="AP239" s="226"/>
      <c r="AQ239" s="226"/>
      <c r="AR239" s="226"/>
      <c r="AS239" s="226"/>
      <c r="AT239" s="226"/>
      <c r="AU239" s="226"/>
      <c r="AV239" s="226"/>
      <c r="AW239" s="226"/>
      <c r="AX239" s="226"/>
      <c r="AY239" s="226"/>
      <c r="AZ239" s="226"/>
      <c r="BA239" s="226"/>
      <c r="BB239" s="226"/>
      <c r="BC239" s="226"/>
      <c r="BD239" s="226"/>
      <c r="BE239" s="226"/>
      <c r="BF239" s="226"/>
      <c r="BG239" s="226"/>
      <c r="BH239" s="226"/>
      <c r="BI239" s="226"/>
      <c r="BJ239" s="226"/>
      <c r="BK239" s="226"/>
      <c r="BL239" s="226"/>
    </row>
    <row r="240" spans="2:64" ht="11.25" customHeight="1">
      <c r="B240" s="226"/>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AX240" s="226"/>
      <c r="AY240" s="226"/>
      <c r="AZ240" s="226"/>
      <c r="BA240" s="226"/>
      <c r="BB240" s="226"/>
      <c r="BC240" s="226"/>
      <c r="BD240" s="226"/>
      <c r="BE240" s="226"/>
      <c r="BF240" s="226"/>
      <c r="BG240" s="226"/>
      <c r="BH240" s="226"/>
      <c r="BI240" s="226"/>
      <c r="BJ240" s="226"/>
      <c r="BK240" s="226"/>
      <c r="BL240" s="226"/>
    </row>
    <row r="241" spans="2:64" ht="11.25" customHeight="1">
      <c r="B241" s="226"/>
      <c r="C241" s="226"/>
      <c r="D241" s="226"/>
      <c r="E241" s="226"/>
      <c r="F241" s="226"/>
      <c r="G241" s="226"/>
      <c r="H241" s="226"/>
      <c r="I241" s="226"/>
      <c r="J241" s="226"/>
      <c r="K241" s="226"/>
      <c r="L241" s="226"/>
      <c r="M241" s="226"/>
      <c r="N241" s="226"/>
      <c r="O241" s="226"/>
      <c r="P241" s="226"/>
      <c r="Q241" s="226"/>
      <c r="R241" s="226"/>
      <c r="S241" s="226"/>
      <c r="T241" s="226"/>
      <c r="U241" s="226"/>
      <c r="V241" s="226"/>
      <c r="W241" s="226"/>
      <c r="X241" s="226"/>
      <c r="Y241" s="226"/>
      <c r="Z241" s="226"/>
      <c r="AA241" s="226"/>
      <c r="AB241" s="226"/>
      <c r="AC241" s="226"/>
      <c r="AD241" s="226"/>
      <c r="AE241" s="226"/>
      <c r="AF241" s="226"/>
      <c r="AG241" s="226"/>
      <c r="AH241" s="226"/>
      <c r="AI241" s="226"/>
      <c r="AJ241" s="226"/>
      <c r="AK241" s="226"/>
      <c r="AL241" s="226"/>
      <c r="AM241" s="226"/>
      <c r="AN241" s="226"/>
      <c r="AO241" s="226"/>
      <c r="AP241" s="226"/>
      <c r="AQ241" s="226"/>
      <c r="AR241" s="226"/>
      <c r="AS241" s="226"/>
      <c r="AT241" s="226"/>
      <c r="AU241" s="226"/>
      <c r="AV241" s="226"/>
      <c r="AW241" s="226"/>
      <c r="AX241" s="226"/>
      <c r="AY241" s="226"/>
      <c r="AZ241" s="226"/>
      <c r="BA241" s="226"/>
      <c r="BB241" s="226"/>
      <c r="BC241" s="226"/>
      <c r="BD241" s="226"/>
      <c r="BE241" s="226"/>
      <c r="BF241" s="226"/>
      <c r="BG241" s="226"/>
      <c r="BH241" s="226"/>
      <c r="BI241" s="226"/>
      <c r="BJ241" s="226"/>
      <c r="BK241" s="226"/>
      <c r="BL241" s="226"/>
    </row>
    <row r="242" spans="2:64" ht="11.25" customHeight="1">
      <c r="B242" s="226"/>
      <c r="C242" s="226"/>
      <c r="D242" s="226"/>
      <c r="E242" s="226"/>
      <c r="F242" s="226"/>
      <c r="G242" s="226"/>
      <c r="H242" s="226"/>
      <c r="I242" s="226"/>
      <c r="J242" s="226"/>
      <c r="K242" s="226"/>
      <c r="L242" s="226"/>
      <c r="M242" s="226"/>
      <c r="N242" s="226"/>
      <c r="O242" s="226"/>
      <c r="P242" s="226"/>
      <c r="Q242" s="226"/>
      <c r="R242" s="226"/>
      <c r="S242" s="226"/>
      <c r="T242" s="226"/>
      <c r="U242" s="226"/>
      <c r="V242" s="226"/>
      <c r="W242" s="226"/>
      <c r="X242" s="226"/>
      <c r="Y242" s="226"/>
      <c r="Z242" s="226"/>
      <c r="AA242" s="226"/>
      <c r="AB242" s="226"/>
      <c r="AC242" s="226"/>
      <c r="AD242" s="226"/>
      <c r="AE242" s="226"/>
      <c r="AF242" s="226"/>
      <c r="AG242" s="226"/>
      <c r="AH242" s="226"/>
      <c r="AI242" s="226"/>
      <c r="AJ242" s="226"/>
      <c r="AK242" s="226"/>
      <c r="AL242" s="226"/>
      <c r="AM242" s="226"/>
      <c r="AN242" s="226"/>
      <c r="AO242" s="226"/>
      <c r="AP242" s="226"/>
      <c r="AQ242" s="226"/>
      <c r="AR242" s="226"/>
      <c r="AS242" s="226"/>
      <c r="AT242" s="226"/>
      <c r="AU242" s="226"/>
      <c r="AV242" s="226"/>
      <c r="AW242" s="226"/>
      <c r="AX242" s="226"/>
      <c r="AY242" s="226"/>
      <c r="AZ242" s="226"/>
      <c r="BA242" s="226"/>
      <c r="BB242" s="226"/>
      <c r="BC242" s="226"/>
      <c r="BD242" s="226"/>
      <c r="BE242" s="226"/>
      <c r="BF242" s="226"/>
      <c r="BG242" s="226"/>
      <c r="BH242" s="226"/>
      <c r="BI242" s="226"/>
      <c r="BJ242" s="226"/>
      <c r="BK242" s="226"/>
      <c r="BL242" s="226"/>
    </row>
    <row r="243" spans="2:64" ht="11.25" customHeight="1">
      <c r="B243" s="226"/>
      <c r="C243" s="226"/>
      <c r="D243" s="226"/>
      <c r="E243" s="226"/>
      <c r="F243" s="226"/>
      <c r="G243" s="226"/>
      <c r="H243" s="226"/>
      <c r="I243" s="226"/>
      <c r="J243" s="226"/>
      <c r="K243" s="226"/>
      <c r="L243" s="226"/>
      <c r="M243" s="226"/>
      <c r="N243" s="226"/>
      <c r="O243" s="226"/>
      <c r="P243" s="226"/>
      <c r="Q243" s="226"/>
      <c r="R243" s="226"/>
      <c r="S243" s="226"/>
      <c r="T243" s="226"/>
      <c r="U243" s="226"/>
      <c r="V243" s="226"/>
      <c r="W243" s="226"/>
      <c r="X243" s="226"/>
      <c r="Y243" s="226"/>
      <c r="Z243" s="226"/>
      <c r="AA243" s="226"/>
      <c r="AB243" s="226"/>
      <c r="AC243" s="226"/>
      <c r="AD243" s="226"/>
      <c r="AE243" s="226"/>
      <c r="AF243" s="226"/>
      <c r="AG243" s="226"/>
      <c r="AH243" s="226"/>
      <c r="AI243" s="226"/>
      <c r="AJ243" s="226"/>
      <c r="AK243" s="226"/>
      <c r="AL243" s="226"/>
      <c r="AM243" s="226"/>
      <c r="AN243" s="226"/>
      <c r="AO243" s="226"/>
      <c r="AP243" s="226"/>
      <c r="AQ243" s="226"/>
      <c r="AR243" s="226"/>
      <c r="AS243" s="226"/>
      <c r="AT243" s="226"/>
      <c r="AU243" s="226"/>
      <c r="AV243" s="226"/>
      <c r="AW243" s="226"/>
      <c r="AX243" s="226"/>
      <c r="AY243" s="226"/>
      <c r="AZ243" s="226"/>
      <c r="BA243" s="226"/>
      <c r="BB243" s="226"/>
      <c r="BC243" s="226"/>
      <c r="BD243" s="226"/>
      <c r="BE243" s="226"/>
      <c r="BF243" s="226"/>
      <c r="BG243" s="226"/>
      <c r="BH243" s="226"/>
      <c r="BI243" s="226"/>
      <c r="BJ243" s="226"/>
      <c r="BK243" s="226"/>
      <c r="BL243" s="226"/>
    </row>
    <row r="244" spans="2:64" ht="11.25" customHeight="1">
      <c r="B244" s="226"/>
      <c r="C244" s="226"/>
      <c r="D244" s="226"/>
      <c r="E244" s="226"/>
      <c r="F244" s="226"/>
      <c r="G244" s="226"/>
      <c r="H244" s="226"/>
      <c r="I244" s="226"/>
      <c r="J244" s="226"/>
      <c r="K244" s="226"/>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c r="AZ244" s="226"/>
      <c r="BA244" s="226"/>
      <c r="BB244" s="226"/>
      <c r="BC244" s="226"/>
      <c r="BD244" s="226"/>
      <c r="BE244" s="226"/>
      <c r="BF244" s="226"/>
      <c r="BG244" s="226"/>
      <c r="BH244" s="226"/>
      <c r="BI244" s="226"/>
      <c r="BJ244" s="226"/>
      <c r="BK244" s="226"/>
      <c r="BL244" s="226"/>
    </row>
    <row r="245" spans="2:64" ht="11.25" customHeight="1">
      <c r="B245" s="226"/>
      <c r="C245" s="226"/>
      <c r="D245" s="226"/>
      <c r="E245" s="226"/>
      <c r="F245" s="226"/>
      <c r="G245" s="226"/>
      <c r="H245" s="226"/>
      <c r="I245" s="226"/>
      <c r="J245" s="226"/>
      <c r="K245" s="226"/>
      <c r="L245" s="226"/>
      <c r="M245" s="226"/>
      <c r="N245" s="226"/>
      <c r="O245" s="226"/>
      <c r="P245" s="226"/>
      <c r="Q245" s="226"/>
      <c r="R245" s="226"/>
      <c r="S245" s="226"/>
      <c r="T245" s="226"/>
      <c r="U245" s="226"/>
      <c r="V245" s="226"/>
      <c r="W245" s="226"/>
      <c r="X245" s="226"/>
      <c r="Y245" s="226"/>
      <c r="Z245" s="226"/>
      <c r="AA245" s="226"/>
      <c r="AB245" s="226"/>
      <c r="AC245" s="226"/>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226"/>
      <c r="BL245" s="226"/>
    </row>
    <row r="246" spans="2:64" ht="11.25" customHeight="1">
      <c r="B246" s="226"/>
      <c r="C246" s="226"/>
      <c r="D246" s="226"/>
      <c r="E246" s="226"/>
      <c r="F246" s="226"/>
      <c r="G246" s="226"/>
      <c r="H246" s="226"/>
      <c r="I246" s="226"/>
      <c r="J246" s="226"/>
      <c r="K246" s="226"/>
      <c r="L246" s="226"/>
      <c r="M246" s="226"/>
      <c r="N246" s="226"/>
      <c r="O246" s="226"/>
      <c r="P246" s="226"/>
      <c r="Q246" s="226"/>
      <c r="R246" s="226"/>
      <c r="S246" s="226"/>
      <c r="T246" s="226"/>
      <c r="U246" s="226"/>
      <c r="V246" s="226"/>
      <c r="W246" s="226"/>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AR246" s="226"/>
      <c r="AS246" s="226"/>
      <c r="AT246" s="226"/>
      <c r="AU246" s="226"/>
      <c r="AV246" s="226"/>
      <c r="AW246" s="226"/>
      <c r="AX246" s="226"/>
      <c r="AY246" s="226"/>
      <c r="AZ246" s="226"/>
      <c r="BA246" s="226"/>
      <c r="BB246" s="226"/>
      <c r="BC246" s="226"/>
      <c r="BD246" s="226"/>
      <c r="BE246" s="226"/>
      <c r="BF246" s="226"/>
      <c r="BG246" s="226"/>
      <c r="BH246" s="226"/>
      <c r="BI246" s="226"/>
      <c r="BJ246" s="226"/>
      <c r="BK246" s="226"/>
      <c r="BL246" s="226"/>
    </row>
    <row r="247" spans="2:64" ht="11.25" customHeight="1">
      <c r="B247" s="226"/>
      <c r="C247" s="226"/>
      <c r="D247" s="226"/>
      <c r="E247" s="226"/>
      <c r="F247" s="226"/>
      <c r="G247" s="226"/>
      <c r="H247" s="226"/>
      <c r="I247" s="226"/>
      <c r="J247" s="226"/>
      <c r="K247" s="226"/>
      <c r="L247" s="226"/>
      <c r="M247" s="226"/>
      <c r="N247" s="226"/>
      <c r="O247" s="226"/>
      <c r="P247" s="226"/>
      <c r="Q247" s="226"/>
      <c r="R247" s="226"/>
      <c r="S247" s="226"/>
      <c r="T247" s="226"/>
      <c r="U247" s="226"/>
      <c r="V247" s="226"/>
      <c r="W247" s="226"/>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c r="AS247" s="226"/>
      <c r="AT247" s="226"/>
      <c r="AU247" s="226"/>
      <c r="AV247" s="226"/>
      <c r="AW247" s="226"/>
      <c r="AX247" s="226"/>
      <c r="AY247" s="226"/>
      <c r="AZ247" s="226"/>
      <c r="BA247" s="226"/>
      <c r="BB247" s="226"/>
      <c r="BC247" s="226"/>
      <c r="BD247" s="226"/>
      <c r="BE247" s="226"/>
      <c r="BF247" s="226"/>
      <c r="BG247" s="226"/>
      <c r="BH247" s="226"/>
      <c r="BI247" s="226"/>
      <c r="BJ247" s="226"/>
      <c r="BK247" s="226"/>
      <c r="BL247" s="226"/>
    </row>
    <row r="248" spans="2:64" ht="11.25" customHeight="1">
      <c r="B248" s="226"/>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c r="AS248" s="226"/>
      <c r="AT248" s="226"/>
      <c r="AU248" s="226"/>
      <c r="AV248" s="226"/>
      <c r="AW248" s="226"/>
      <c r="AX248" s="226"/>
      <c r="AY248" s="226"/>
      <c r="AZ248" s="226"/>
      <c r="BA248" s="226"/>
      <c r="BB248" s="226"/>
      <c r="BC248" s="226"/>
      <c r="BD248" s="226"/>
      <c r="BE248" s="226"/>
      <c r="BF248" s="226"/>
      <c r="BG248" s="226"/>
      <c r="BH248" s="226"/>
      <c r="BI248" s="226"/>
      <c r="BJ248" s="226"/>
      <c r="BK248" s="226"/>
      <c r="BL248" s="226"/>
    </row>
    <row r="249" spans="2:64" ht="11.25" customHeight="1">
      <c r="B249" s="226"/>
      <c r="C249" s="226"/>
      <c r="D249" s="226"/>
      <c r="E249" s="226"/>
      <c r="F249" s="226"/>
      <c r="G249" s="226"/>
      <c r="H249" s="226"/>
      <c r="I249" s="226"/>
      <c r="J249" s="226"/>
      <c r="K249" s="226"/>
      <c r="L249" s="226"/>
      <c r="M249" s="226"/>
      <c r="N249" s="226"/>
      <c r="O249" s="226"/>
      <c r="P249" s="226"/>
      <c r="Q249" s="226"/>
      <c r="R249" s="226"/>
      <c r="S249" s="226"/>
      <c r="T249" s="226"/>
      <c r="U249" s="226"/>
      <c r="V249" s="226"/>
      <c r="W249" s="226"/>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c r="AS249" s="226"/>
      <c r="AT249" s="226"/>
      <c r="AU249" s="226"/>
      <c r="AV249" s="226"/>
      <c r="AW249" s="226"/>
      <c r="AX249" s="226"/>
      <c r="AY249" s="226"/>
      <c r="AZ249" s="226"/>
      <c r="BA249" s="226"/>
      <c r="BB249" s="226"/>
      <c r="BC249" s="226"/>
      <c r="BD249" s="226"/>
      <c r="BE249" s="226"/>
      <c r="BF249" s="226"/>
      <c r="BG249" s="226"/>
      <c r="BH249" s="226"/>
      <c r="BI249" s="226"/>
      <c r="BJ249" s="226"/>
      <c r="BK249" s="226"/>
      <c r="BL249" s="226"/>
    </row>
    <row r="250" spans="2:64" ht="11.25" customHeight="1">
      <c r="B250" s="226"/>
      <c r="C250" s="226"/>
      <c r="D250" s="226"/>
      <c r="E250" s="226"/>
      <c r="F250" s="226"/>
      <c r="G250" s="226"/>
      <c r="H250" s="226"/>
      <c r="I250" s="226"/>
      <c r="J250" s="226"/>
      <c r="K250" s="226"/>
      <c r="L250" s="226"/>
      <c r="M250" s="226"/>
      <c r="N250" s="226"/>
      <c r="O250" s="226"/>
      <c r="P250" s="226"/>
      <c r="Q250" s="226"/>
      <c r="R250" s="226"/>
      <c r="S250" s="226"/>
      <c r="T250" s="226"/>
      <c r="U250" s="226"/>
      <c r="V250" s="226"/>
      <c r="W250" s="226"/>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c r="AS250" s="226"/>
      <c r="AT250" s="226"/>
      <c r="AU250" s="226"/>
      <c r="AV250" s="226"/>
      <c r="AW250" s="226"/>
      <c r="AX250" s="226"/>
      <c r="AY250" s="226"/>
      <c r="AZ250" s="226"/>
      <c r="BA250" s="226"/>
      <c r="BB250" s="226"/>
      <c r="BC250" s="226"/>
      <c r="BD250" s="226"/>
      <c r="BE250" s="226"/>
      <c r="BF250" s="226"/>
      <c r="BG250" s="226"/>
      <c r="BH250" s="226"/>
      <c r="BI250" s="226"/>
      <c r="BJ250" s="226"/>
      <c r="BK250" s="226"/>
      <c r="BL250" s="226"/>
    </row>
    <row r="251" spans="2:64" ht="11.25" customHeight="1">
      <c r="B251" s="226"/>
      <c r="C251" s="226"/>
      <c r="D251" s="226"/>
      <c r="E251" s="226"/>
      <c r="F251" s="226"/>
      <c r="G251" s="226"/>
      <c r="H251" s="226"/>
      <c r="I251" s="226"/>
      <c r="J251" s="226"/>
      <c r="K251" s="226"/>
      <c r="L251" s="226"/>
      <c r="M251" s="226"/>
      <c r="N251" s="226"/>
      <c r="O251" s="226"/>
      <c r="P251" s="226"/>
      <c r="Q251" s="226"/>
      <c r="R251" s="226"/>
      <c r="S251" s="226"/>
      <c r="T251" s="226"/>
      <c r="U251" s="226"/>
      <c r="V251" s="226"/>
      <c r="W251" s="226"/>
      <c r="X251" s="226"/>
      <c r="Y251" s="226"/>
      <c r="Z251" s="226"/>
      <c r="AA251" s="226"/>
      <c r="AB251" s="226"/>
      <c r="AC251" s="226"/>
      <c r="AD251" s="226"/>
      <c r="AE251" s="226"/>
      <c r="AF251" s="226"/>
      <c r="AG251" s="226"/>
      <c r="AH251" s="226"/>
      <c r="AI251" s="226"/>
      <c r="AJ251" s="226"/>
      <c r="AK251" s="226"/>
      <c r="AL251" s="226"/>
      <c r="AM251" s="226"/>
      <c r="AN251" s="226"/>
      <c r="AO251" s="226"/>
      <c r="AP251" s="226"/>
      <c r="AQ251" s="226"/>
      <c r="AR251" s="226"/>
      <c r="AS251" s="226"/>
      <c r="AT251" s="226"/>
      <c r="AU251" s="226"/>
      <c r="AV251" s="226"/>
      <c r="AW251" s="226"/>
      <c r="AX251" s="226"/>
      <c r="AY251" s="226"/>
      <c r="AZ251" s="226"/>
      <c r="BA251" s="226"/>
      <c r="BB251" s="226"/>
      <c r="BC251" s="226"/>
      <c r="BD251" s="226"/>
      <c r="BE251" s="226"/>
      <c r="BF251" s="226"/>
      <c r="BG251" s="226"/>
      <c r="BH251" s="226"/>
      <c r="BI251" s="226"/>
      <c r="BJ251" s="226"/>
      <c r="BK251" s="226"/>
      <c r="BL251" s="226"/>
    </row>
    <row r="252" spans="2:64" ht="11.25" customHeight="1">
      <c r="B252" s="226"/>
      <c r="C252" s="226"/>
      <c r="D252" s="226"/>
      <c r="E252" s="226"/>
      <c r="F252" s="226"/>
      <c r="G252" s="226"/>
      <c r="H252" s="226"/>
      <c r="I252" s="226"/>
      <c r="J252" s="226"/>
      <c r="K252" s="226"/>
      <c r="L252" s="226"/>
      <c r="M252" s="226"/>
      <c r="N252" s="226"/>
      <c r="O252" s="226"/>
      <c r="P252" s="226"/>
      <c r="Q252" s="226"/>
      <c r="R252" s="226"/>
      <c r="S252" s="226"/>
      <c r="T252" s="226"/>
      <c r="U252" s="226"/>
      <c r="V252" s="226"/>
      <c r="W252" s="226"/>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c r="AS252" s="226"/>
      <c r="AT252" s="226"/>
      <c r="AU252" s="226"/>
      <c r="AV252" s="226"/>
      <c r="AW252" s="226"/>
      <c r="AX252" s="226"/>
      <c r="AY252" s="226"/>
      <c r="AZ252" s="226"/>
      <c r="BA252" s="226"/>
      <c r="BB252" s="226"/>
      <c r="BC252" s="226"/>
      <c r="BD252" s="226"/>
      <c r="BE252" s="226"/>
      <c r="BF252" s="226"/>
      <c r="BG252" s="226"/>
      <c r="BH252" s="226"/>
      <c r="BI252" s="226"/>
      <c r="BJ252" s="226"/>
      <c r="BK252" s="226"/>
      <c r="BL252" s="226"/>
    </row>
    <row r="253" spans="2:64" ht="11.25" customHeight="1">
      <c r="B253" s="226"/>
      <c r="C253" s="226"/>
      <c r="D253" s="226"/>
      <c r="E253" s="226"/>
      <c r="F253" s="226"/>
      <c r="G253" s="226"/>
      <c r="H253" s="226"/>
      <c r="I253" s="226"/>
      <c r="J253" s="226"/>
      <c r="K253" s="226"/>
      <c r="L253" s="226"/>
      <c r="M253" s="226"/>
      <c r="N253" s="226"/>
      <c r="O253" s="226"/>
      <c r="P253" s="226"/>
      <c r="Q253" s="226"/>
      <c r="R253" s="226"/>
      <c r="S253" s="226"/>
      <c r="T253" s="226"/>
      <c r="U253" s="226"/>
      <c r="V253" s="226"/>
      <c r="W253" s="226"/>
      <c r="X253" s="226"/>
      <c r="Y253" s="226"/>
      <c r="Z253" s="226"/>
      <c r="AA253" s="226"/>
      <c r="AB253" s="226"/>
      <c r="AC253" s="226"/>
      <c r="AD253" s="226"/>
      <c r="AE253" s="226"/>
      <c r="AF253" s="226"/>
      <c r="AG253" s="226"/>
      <c r="AH253" s="226"/>
      <c r="AI253" s="226"/>
      <c r="AJ253" s="226"/>
      <c r="AK253" s="226"/>
      <c r="AL253" s="226"/>
      <c r="AM253" s="226"/>
      <c r="AN253" s="226"/>
      <c r="AO253" s="226"/>
      <c r="AP253" s="226"/>
      <c r="AQ253" s="226"/>
      <c r="AR253" s="226"/>
      <c r="AS253" s="226"/>
      <c r="AT253" s="226"/>
      <c r="AU253" s="226"/>
      <c r="AV253" s="226"/>
      <c r="AW253" s="226"/>
      <c r="AX253" s="226"/>
      <c r="AY253" s="226"/>
      <c r="AZ253" s="226"/>
      <c r="BA253" s="226"/>
      <c r="BB253" s="226"/>
      <c r="BC253" s="226"/>
      <c r="BD253" s="226"/>
      <c r="BE253" s="226"/>
      <c r="BF253" s="226"/>
      <c r="BG253" s="226"/>
      <c r="BH253" s="226"/>
      <c r="BI253" s="226"/>
      <c r="BJ253" s="226"/>
      <c r="BK253" s="226"/>
      <c r="BL253" s="226"/>
    </row>
    <row r="254" spans="2:64" ht="11.25" customHeight="1">
      <c r="B254" s="226"/>
      <c r="C254" s="226"/>
      <c r="D254" s="226"/>
      <c r="E254" s="226"/>
      <c r="F254" s="226"/>
      <c r="G254" s="226"/>
      <c r="H254" s="226"/>
      <c r="I254" s="226"/>
      <c r="J254" s="226"/>
      <c r="K254" s="226"/>
      <c r="L254" s="226"/>
      <c r="M254" s="226"/>
      <c r="N254" s="226"/>
      <c r="O254" s="226"/>
      <c r="P254" s="226"/>
      <c r="Q254" s="226"/>
      <c r="R254" s="226"/>
      <c r="S254" s="226"/>
      <c r="T254" s="226"/>
      <c r="U254" s="226"/>
      <c r="V254" s="226"/>
      <c r="W254" s="226"/>
      <c r="X254" s="226"/>
      <c r="Y254" s="226"/>
      <c r="Z254" s="226"/>
      <c r="AA254" s="226"/>
      <c r="AB254" s="226"/>
      <c r="AC254" s="226"/>
      <c r="AD254" s="226"/>
      <c r="AE254" s="226"/>
      <c r="AF254" s="226"/>
      <c r="AG254" s="226"/>
      <c r="AH254" s="226"/>
      <c r="AI254" s="226"/>
      <c r="AJ254" s="226"/>
      <c r="AK254" s="226"/>
      <c r="AL254" s="226"/>
      <c r="AM254" s="226"/>
      <c r="AN254" s="226"/>
      <c r="AO254" s="226"/>
      <c r="AP254" s="226"/>
      <c r="AQ254" s="226"/>
      <c r="AR254" s="226"/>
      <c r="AS254" s="226"/>
      <c r="AT254" s="226"/>
      <c r="AU254" s="226"/>
      <c r="AV254" s="226"/>
      <c r="AW254" s="226"/>
      <c r="AX254" s="226"/>
      <c r="AY254" s="226"/>
      <c r="AZ254" s="226"/>
      <c r="BA254" s="226"/>
      <c r="BB254" s="226"/>
      <c r="BC254" s="226"/>
      <c r="BD254" s="226"/>
      <c r="BE254" s="226"/>
      <c r="BF254" s="226"/>
      <c r="BG254" s="226"/>
      <c r="BH254" s="226"/>
      <c r="BI254" s="226"/>
      <c r="BJ254" s="226"/>
      <c r="BK254" s="226"/>
      <c r="BL254" s="226"/>
    </row>
    <row r="255" spans="2:64" ht="11.25" customHeight="1">
      <c r="B255" s="226"/>
      <c r="C255" s="226"/>
      <c r="D255" s="226"/>
      <c r="E255" s="226"/>
      <c r="F255" s="226"/>
      <c r="G255" s="226"/>
      <c r="H255" s="226"/>
      <c r="I255" s="226"/>
      <c r="J255" s="226"/>
      <c r="K255" s="226"/>
      <c r="L255" s="226"/>
      <c r="M255" s="226"/>
      <c r="N255" s="226"/>
      <c r="O255" s="226"/>
      <c r="P255" s="226"/>
      <c r="Q255" s="226"/>
      <c r="R255" s="226"/>
      <c r="S255" s="226"/>
      <c r="T255" s="226"/>
      <c r="U255" s="226"/>
      <c r="V255" s="226"/>
      <c r="W255" s="226"/>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c r="AS255" s="226"/>
      <c r="AT255" s="226"/>
      <c r="AU255" s="226"/>
      <c r="AV255" s="226"/>
      <c r="AW255" s="226"/>
      <c r="AX255" s="226"/>
      <c r="AY255" s="226"/>
      <c r="AZ255" s="226"/>
      <c r="BA255" s="226"/>
      <c r="BB255" s="226"/>
      <c r="BC255" s="226"/>
      <c r="BD255" s="226"/>
      <c r="BE255" s="226"/>
      <c r="BF255" s="226"/>
      <c r="BG255" s="226"/>
      <c r="BH255" s="226"/>
      <c r="BI255" s="226"/>
      <c r="BJ255" s="226"/>
      <c r="BK255" s="226"/>
      <c r="BL255" s="226"/>
    </row>
    <row r="256" spans="2:64" ht="11.25" customHeight="1">
      <c r="B256" s="226"/>
      <c r="C256" s="226"/>
      <c r="D256" s="226"/>
      <c r="E256" s="226"/>
      <c r="F256" s="226"/>
      <c r="G256" s="226"/>
      <c r="H256" s="226"/>
      <c r="I256" s="226"/>
      <c r="J256" s="226"/>
      <c r="K256" s="226"/>
      <c r="L256" s="226"/>
      <c r="M256" s="226"/>
      <c r="N256" s="226"/>
      <c r="O256" s="226"/>
      <c r="P256" s="226"/>
      <c r="Q256" s="226"/>
      <c r="R256" s="226"/>
      <c r="S256" s="226"/>
      <c r="T256" s="226"/>
      <c r="U256" s="226"/>
      <c r="V256" s="226"/>
      <c r="W256" s="226"/>
      <c r="X256" s="226"/>
      <c r="Y256" s="226"/>
      <c r="Z256" s="226"/>
      <c r="AA256" s="226"/>
      <c r="AB256" s="226"/>
      <c r="AC256" s="226"/>
      <c r="AD256" s="226"/>
      <c r="AE256" s="226"/>
      <c r="AF256" s="226"/>
      <c r="AG256" s="226"/>
      <c r="AH256" s="226"/>
      <c r="AI256" s="226"/>
      <c r="AJ256" s="226"/>
      <c r="AK256" s="226"/>
      <c r="AL256" s="226"/>
      <c r="AM256" s="226"/>
      <c r="AN256" s="226"/>
      <c r="AO256" s="226"/>
      <c r="AP256" s="226"/>
      <c r="AQ256" s="226"/>
      <c r="AR256" s="226"/>
      <c r="AS256" s="226"/>
      <c r="AT256" s="226"/>
      <c r="AU256" s="226"/>
      <c r="AV256" s="226"/>
      <c r="AW256" s="226"/>
      <c r="AX256" s="226"/>
      <c r="AY256" s="226"/>
      <c r="AZ256" s="226"/>
      <c r="BA256" s="226"/>
      <c r="BB256" s="226"/>
      <c r="BC256" s="226"/>
      <c r="BD256" s="226"/>
      <c r="BE256" s="226"/>
      <c r="BF256" s="226"/>
      <c r="BG256" s="226"/>
      <c r="BH256" s="226"/>
      <c r="BI256" s="226"/>
      <c r="BJ256" s="226"/>
      <c r="BK256" s="226"/>
      <c r="BL256" s="226"/>
    </row>
    <row r="257" spans="2:64" ht="11.25" customHeight="1">
      <c r="B257" s="226"/>
      <c r="C257" s="226"/>
      <c r="D257" s="226"/>
      <c r="E257" s="226"/>
      <c r="F257" s="226"/>
      <c r="G257" s="226"/>
      <c r="H257" s="226"/>
      <c r="I257" s="226"/>
      <c r="J257" s="226"/>
      <c r="K257" s="226"/>
      <c r="L257" s="226"/>
      <c r="M257" s="226"/>
      <c r="N257" s="226"/>
      <c r="O257" s="226"/>
      <c r="P257" s="226"/>
      <c r="Q257" s="226"/>
      <c r="R257" s="226"/>
      <c r="S257" s="226"/>
      <c r="T257" s="226"/>
      <c r="U257" s="226"/>
      <c r="V257" s="226"/>
      <c r="W257" s="226"/>
      <c r="X257" s="226"/>
      <c r="Y257" s="226"/>
      <c r="Z257" s="226"/>
      <c r="AA257" s="226"/>
      <c r="AB257" s="226"/>
      <c r="AC257" s="226"/>
      <c r="AD257" s="226"/>
      <c r="AE257" s="226"/>
      <c r="AF257" s="226"/>
      <c r="AG257" s="226"/>
      <c r="AH257" s="226"/>
      <c r="AI257" s="226"/>
      <c r="AJ257" s="226"/>
      <c r="AK257" s="226"/>
      <c r="AL257" s="226"/>
      <c r="AM257" s="226"/>
      <c r="AN257" s="226"/>
      <c r="AO257" s="226"/>
      <c r="AP257" s="226"/>
      <c r="AQ257" s="226"/>
      <c r="AR257" s="226"/>
      <c r="AS257" s="226"/>
      <c r="AT257" s="226"/>
      <c r="AU257" s="226"/>
      <c r="AV257" s="226"/>
      <c r="AW257" s="226"/>
      <c r="AX257" s="226"/>
      <c r="AY257" s="226"/>
      <c r="AZ257" s="226"/>
      <c r="BA257" s="226"/>
      <c r="BB257" s="226"/>
      <c r="BC257" s="226"/>
      <c r="BD257" s="226"/>
      <c r="BE257" s="226"/>
      <c r="BF257" s="226"/>
      <c r="BG257" s="226"/>
      <c r="BH257" s="226"/>
      <c r="BI257" s="226"/>
      <c r="BJ257" s="226"/>
      <c r="BK257" s="226"/>
      <c r="BL257" s="226"/>
    </row>
    <row r="258" spans="2:64" ht="11.25" customHeight="1">
      <c r="B258" s="226"/>
      <c r="C258" s="226"/>
      <c r="D258" s="226"/>
      <c r="E258" s="226"/>
      <c r="F258" s="226"/>
      <c r="G258" s="226"/>
      <c r="H258" s="226"/>
      <c r="I258" s="226"/>
      <c r="J258" s="226"/>
      <c r="K258" s="226"/>
      <c r="L258" s="226"/>
      <c r="M258" s="226"/>
      <c r="N258" s="226"/>
      <c r="O258" s="226"/>
      <c r="P258" s="226"/>
      <c r="Q258" s="226"/>
      <c r="R258" s="226"/>
      <c r="S258" s="226"/>
      <c r="T258" s="226"/>
      <c r="U258" s="226"/>
      <c r="V258" s="226"/>
      <c r="W258" s="226"/>
      <c r="X258" s="226"/>
      <c r="Y258" s="226"/>
      <c r="Z258" s="226"/>
      <c r="AA258" s="226"/>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6"/>
      <c r="AW258" s="226"/>
      <c r="AX258" s="226"/>
      <c r="AY258" s="226"/>
      <c r="AZ258" s="226"/>
      <c r="BA258" s="226"/>
      <c r="BB258" s="226"/>
      <c r="BC258" s="226"/>
      <c r="BD258" s="226"/>
      <c r="BE258" s="226"/>
      <c r="BF258" s="226"/>
      <c r="BG258" s="226"/>
      <c r="BH258" s="226"/>
      <c r="BI258" s="226"/>
      <c r="BJ258" s="226"/>
      <c r="BK258" s="226"/>
      <c r="BL258" s="226"/>
    </row>
    <row r="259" spans="2:64" ht="11.25" customHeight="1">
      <c r="B259" s="226"/>
      <c r="C259" s="226"/>
      <c r="D259" s="226"/>
      <c r="E259" s="226"/>
      <c r="F259" s="226"/>
      <c r="G259" s="226"/>
      <c r="H259" s="226"/>
      <c r="I259" s="226"/>
      <c r="J259" s="226"/>
      <c r="K259" s="226"/>
      <c r="L259" s="226"/>
      <c r="M259" s="226"/>
      <c r="N259" s="226"/>
      <c r="O259" s="226"/>
      <c r="P259" s="226"/>
      <c r="Q259" s="226"/>
      <c r="R259" s="226"/>
      <c r="S259" s="226"/>
      <c r="T259" s="226"/>
      <c r="U259" s="226"/>
      <c r="V259" s="226"/>
      <c r="W259" s="226"/>
      <c r="X259" s="226"/>
      <c r="Y259" s="226"/>
      <c r="Z259" s="226"/>
      <c r="AA259" s="226"/>
      <c r="AB259" s="226"/>
      <c r="AC259" s="226"/>
      <c r="AD259" s="226"/>
      <c r="AE259" s="226"/>
      <c r="AF259" s="226"/>
      <c r="AG259" s="226"/>
      <c r="AH259" s="226"/>
      <c r="AI259" s="226"/>
      <c r="AJ259" s="226"/>
      <c r="AK259" s="226"/>
      <c r="AL259" s="226"/>
      <c r="AM259" s="226"/>
      <c r="AN259" s="226"/>
      <c r="AO259" s="226"/>
      <c r="AP259" s="226"/>
      <c r="AQ259" s="226"/>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row>
    <row r="260" spans="2:64" ht="11.25" customHeight="1">
      <c r="B260" s="226"/>
      <c r="C260" s="226"/>
      <c r="D260" s="226"/>
      <c r="E260" s="226"/>
      <c r="F260" s="226"/>
      <c r="G260" s="226"/>
      <c r="H260" s="226"/>
      <c r="I260" s="226"/>
      <c r="J260" s="226"/>
      <c r="K260" s="226"/>
      <c r="L260" s="226"/>
      <c r="M260" s="226"/>
      <c r="N260" s="226"/>
      <c r="O260" s="226"/>
      <c r="P260" s="226"/>
      <c r="Q260" s="226"/>
      <c r="R260" s="226"/>
      <c r="S260" s="226"/>
      <c r="T260" s="226"/>
      <c r="U260" s="226"/>
      <c r="V260" s="226"/>
      <c r="W260" s="226"/>
      <c r="X260" s="226"/>
      <c r="Y260" s="226"/>
      <c r="Z260" s="226"/>
      <c r="AA260" s="226"/>
      <c r="AB260" s="226"/>
      <c r="AC260" s="226"/>
      <c r="AD260" s="226"/>
      <c r="AE260" s="226"/>
      <c r="AF260" s="226"/>
      <c r="AG260" s="226"/>
      <c r="AH260" s="226"/>
      <c r="AI260" s="226"/>
      <c r="AJ260" s="226"/>
      <c r="AK260" s="226"/>
      <c r="AL260" s="226"/>
      <c r="AM260" s="226"/>
      <c r="AN260" s="226"/>
      <c r="AO260" s="226"/>
      <c r="AP260" s="226"/>
      <c r="AQ260" s="226"/>
      <c r="AR260" s="226"/>
      <c r="AS260" s="226"/>
      <c r="AT260" s="226"/>
      <c r="AU260" s="226"/>
      <c r="AV260" s="226"/>
      <c r="AW260" s="226"/>
      <c r="AX260" s="226"/>
      <c r="AY260" s="226"/>
      <c r="AZ260" s="226"/>
      <c r="BA260" s="226"/>
      <c r="BB260" s="226"/>
      <c r="BC260" s="226"/>
      <c r="BD260" s="226"/>
      <c r="BE260" s="226"/>
      <c r="BF260" s="226"/>
      <c r="BG260" s="226"/>
      <c r="BH260" s="226"/>
      <c r="BI260" s="226"/>
      <c r="BJ260" s="226"/>
      <c r="BK260" s="226"/>
      <c r="BL260" s="226"/>
    </row>
    <row r="261" spans="2:64" ht="15.75" customHeight="1"/>
    <row r="262" spans="2:64" ht="15.75" customHeight="1"/>
    <row r="263" spans="2:64" ht="15.75" customHeight="1"/>
    <row r="264" spans="2:64" ht="15.75" customHeight="1"/>
    <row r="265" spans="2:64" ht="15.75" customHeight="1"/>
    <row r="266" spans="2:64" ht="15.75" customHeight="1"/>
    <row r="267" spans="2:64" ht="15.75" customHeight="1"/>
    <row r="268" spans="2:64" ht="15.75" customHeight="1"/>
    <row r="269" spans="2:64" ht="15.75" customHeight="1"/>
    <row r="270" spans="2:64" ht="15.75" customHeight="1"/>
    <row r="271" spans="2:64" ht="15.75" customHeight="1"/>
    <row r="272" spans="2:6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B2:BL2"/>
    <mergeCell ref="C4:E4"/>
    <mergeCell ref="F4:H4"/>
    <mergeCell ref="I4:K4"/>
    <mergeCell ref="L4:O4"/>
    <mergeCell ref="P4:S4"/>
    <mergeCell ref="BJ4:BK4"/>
    <mergeCell ref="AI4:AM4"/>
    <mergeCell ref="AN4:AQ4"/>
    <mergeCell ref="AR4:AV4"/>
    <mergeCell ref="AW4:AZ4"/>
    <mergeCell ref="BA4:BC4"/>
    <mergeCell ref="T4:X4"/>
    <mergeCell ref="Y4:AC4"/>
    <mergeCell ref="A55:A56"/>
    <mergeCell ref="A59:A60"/>
    <mergeCell ref="AD4:AH4"/>
    <mergeCell ref="BD4:BF4"/>
    <mergeCell ref="BG4:BI4"/>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00"/>
  <sheetViews>
    <sheetView showGridLines="0" zoomScaleNormal="100" workbookViewId="0">
      <pane ySplit="6" topLeftCell="A7" activePane="bottomLeft" state="frozen"/>
      <selection pane="bottomLeft" activeCell="A4" sqref="A4:A6"/>
    </sheetView>
  </sheetViews>
  <sheetFormatPr defaultColWidth="14.44140625" defaultRowHeight="15" customHeight="1"/>
  <cols>
    <col min="1" max="1" width="3.109375" customWidth="1"/>
    <col min="2" max="2" width="25.5546875" customWidth="1"/>
    <col min="3" max="18" width="5.5546875" customWidth="1"/>
    <col min="19" max="19" width="6" customWidth="1"/>
    <col min="20" max="20" width="9.77734375" customWidth="1"/>
    <col min="21" max="25" width="8" customWidth="1"/>
  </cols>
  <sheetData>
    <row r="1" spans="1:25" ht="14.25" customHeight="1">
      <c r="A1" s="560" t="s">
        <v>71</v>
      </c>
      <c r="B1" s="561"/>
      <c r="C1" s="561"/>
      <c r="D1" s="561"/>
      <c r="E1" s="561"/>
      <c r="F1" s="561"/>
      <c r="G1" s="561"/>
      <c r="H1" s="561"/>
      <c r="I1" s="561"/>
      <c r="J1" s="561"/>
      <c r="K1" s="561"/>
      <c r="L1" s="561"/>
      <c r="M1" s="561"/>
      <c r="N1" s="561"/>
      <c r="O1" s="561"/>
      <c r="P1" s="561"/>
      <c r="Q1" s="561"/>
      <c r="R1" s="561"/>
      <c r="S1" s="561"/>
      <c r="T1" s="1"/>
      <c r="U1" s="1"/>
      <c r="V1" s="1"/>
      <c r="W1" s="1"/>
      <c r="X1" s="1"/>
      <c r="Y1" s="1"/>
    </row>
    <row r="2" spans="1:25" ht="14.25" customHeight="1">
      <c r="A2" s="560" t="s">
        <v>212</v>
      </c>
      <c r="B2" s="561"/>
      <c r="C2" s="561"/>
      <c r="D2" s="561"/>
      <c r="E2" s="561"/>
      <c r="F2" s="561"/>
      <c r="G2" s="561"/>
      <c r="H2" s="561"/>
      <c r="I2" s="561"/>
      <c r="J2" s="561"/>
      <c r="K2" s="561"/>
      <c r="L2" s="561"/>
      <c r="M2" s="561"/>
      <c r="N2" s="561"/>
      <c r="O2" s="561"/>
      <c r="P2" s="561"/>
      <c r="Q2" s="561"/>
      <c r="R2" s="561"/>
      <c r="S2" s="561"/>
      <c r="T2" s="1"/>
      <c r="U2" s="1"/>
      <c r="V2" s="1"/>
      <c r="W2" s="1"/>
      <c r="X2" s="1"/>
      <c r="Y2" s="1"/>
    </row>
    <row r="3" spans="1:25" ht="12" customHeight="1">
      <c r="A3" s="1"/>
      <c r="B3" s="1"/>
      <c r="C3" s="1"/>
      <c r="D3" s="1"/>
      <c r="E3" s="1"/>
      <c r="F3" s="1"/>
      <c r="G3" s="1"/>
      <c r="H3" s="1"/>
      <c r="I3" s="1"/>
      <c r="J3" s="1"/>
      <c r="K3" s="1"/>
      <c r="L3" s="1"/>
      <c r="M3" s="1"/>
      <c r="N3" s="1"/>
      <c r="O3" s="1"/>
      <c r="P3" s="1"/>
      <c r="Q3" s="1"/>
      <c r="R3" s="1"/>
      <c r="S3" s="1"/>
      <c r="T3" s="1"/>
      <c r="U3" s="1"/>
      <c r="V3" s="1"/>
      <c r="W3" s="1"/>
      <c r="X3" s="1"/>
      <c r="Y3" s="1"/>
    </row>
    <row r="4" spans="1:25" ht="12" customHeight="1">
      <c r="A4" s="568"/>
      <c r="B4" s="42" t="s">
        <v>166</v>
      </c>
      <c r="C4" s="43" t="s">
        <v>167</v>
      </c>
      <c r="D4" s="44" t="s">
        <v>168</v>
      </c>
      <c r="E4" s="44" t="s">
        <v>169</v>
      </c>
      <c r="F4" s="44" t="s">
        <v>170</v>
      </c>
      <c r="G4" s="44" t="s">
        <v>171</v>
      </c>
      <c r="H4" s="44" t="s">
        <v>172</v>
      </c>
      <c r="I4" s="44" t="s">
        <v>173</v>
      </c>
      <c r="J4" s="44" t="s">
        <v>174</v>
      </c>
      <c r="K4" s="44" t="s">
        <v>175</v>
      </c>
      <c r="L4" s="44" t="s">
        <v>176</v>
      </c>
      <c r="M4" s="44" t="s">
        <v>177</v>
      </c>
      <c r="N4" s="44" t="s">
        <v>178</v>
      </c>
      <c r="O4" s="44" t="s">
        <v>179</v>
      </c>
      <c r="P4" s="44" t="s">
        <v>180</v>
      </c>
      <c r="Q4" s="44" t="s">
        <v>181</v>
      </c>
      <c r="R4" s="44" t="s">
        <v>182</v>
      </c>
      <c r="S4" s="42" t="s">
        <v>183</v>
      </c>
      <c r="T4" s="1"/>
      <c r="U4" s="1"/>
      <c r="V4" s="1"/>
      <c r="W4" s="1"/>
      <c r="X4" s="1"/>
      <c r="Y4" s="1"/>
    </row>
    <row r="5" spans="1:25" ht="12" customHeight="1">
      <c r="A5" s="569"/>
      <c r="B5" s="45"/>
      <c r="C5" s="46" t="s">
        <v>184</v>
      </c>
      <c r="D5" s="47" t="s">
        <v>184</v>
      </c>
      <c r="E5" s="47" t="s">
        <v>184</v>
      </c>
      <c r="F5" s="47" t="s">
        <v>184</v>
      </c>
      <c r="G5" s="47" t="s">
        <v>184</v>
      </c>
      <c r="H5" s="47" t="s">
        <v>184</v>
      </c>
      <c r="I5" s="47" t="s">
        <v>184</v>
      </c>
      <c r="J5" s="47" t="s">
        <v>184</v>
      </c>
      <c r="K5" s="47" t="s">
        <v>184</v>
      </c>
      <c r="L5" s="47" t="s">
        <v>184</v>
      </c>
      <c r="M5" s="47" t="s">
        <v>184</v>
      </c>
      <c r="N5" s="47" t="s">
        <v>184</v>
      </c>
      <c r="O5" s="47" t="s">
        <v>184</v>
      </c>
      <c r="P5" s="47" t="s">
        <v>184</v>
      </c>
      <c r="Q5" s="47" t="s">
        <v>184</v>
      </c>
      <c r="R5" s="47" t="s">
        <v>184</v>
      </c>
      <c r="S5" s="45"/>
      <c r="T5" s="1"/>
      <c r="U5" s="1"/>
      <c r="V5" s="1"/>
      <c r="W5" s="1"/>
      <c r="X5" s="1"/>
      <c r="Y5" s="1"/>
    </row>
    <row r="6" spans="1:25" ht="12" customHeight="1">
      <c r="A6" s="570"/>
      <c r="B6" s="48"/>
      <c r="C6" s="49" t="s">
        <v>168</v>
      </c>
      <c r="D6" s="50" t="s">
        <v>169</v>
      </c>
      <c r="E6" s="50" t="s">
        <v>170</v>
      </c>
      <c r="F6" s="50" t="s">
        <v>171</v>
      </c>
      <c r="G6" s="50" t="s">
        <v>172</v>
      </c>
      <c r="H6" s="50" t="s">
        <v>173</v>
      </c>
      <c r="I6" s="50" t="s">
        <v>174</v>
      </c>
      <c r="J6" s="50" t="s">
        <v>175</v>
      </c>
      <c r="K6" s="50" t="s">
        <v>176</v>
      </c>
      <c r="L6" s="50" t="s">
        <v>177</v>
      </c>
      <c r="M6" s="50" t="s">
        <v>178</v>
      </c>
      <c r="N6" s="50" t="s">
        <v>179</v>
      </c>
      <c r="O6" s="50" t="s">
        <v>180</v>
      </c>
      <c r="P6" s="50" t="s">
        <v>181</v>
      </c>
      <c r="Q6" s="50" t="s">
        <v>182</v>
      </c>
      <c r="R6" s="50" t="s">
        <v>185</v>
      </c>
      <c r="S6" s="48"/>
      <c r="T6" s="1"/>
      <c r="U6" s="1"/>
      <c r="V6" s="1"/>
      <c r="W6" s="1"/>
      <c r="X6" s="1"/>
      <c r="Y6" s="1"/>
    </row>
    <row r="7" spans="1:25" ht="12" customHeight="1">
      <c r="A7" s="565" t="s">
        <v>213</v>
      </c>
      <c r="B7" s="9" t="s">
        <v>214</v>
      </c>
      <c r="C7" s="72">
        <f>'PMD Breakdown Entering'!C15</f>
        <v>40</v>
      </c>
      <c r="D7" s="13">
        <f>'PMD Breakdown Entering'!D15</f>
        <v>57</v>
      </c>
      <c r="E7" s="73">
        <f>'PMD Breakdown Entering'!E15</f>
        <v>62</v>
      </c>
      <c r="F7" s="73">
        <f>'PMD Breakdown Entering'!F15</f>
        <v>71</v>
      </c>
      <c r="G7" s="13">
        <f>'PMD Breakdown Entering'!G15</f>
        <v>80</v>
      </c>
      <c r="H7" s="13">
        <f>'PMD Breakdown Entering'!H15</f>
        <v>94</v>
      </c>
      <c r="I7" s="13">
        <f>'PMD Breakdown Entering'!I15</f>
        <v>21</v>
      </c>
      <c r="J7" s="13">
        <f>'PMD Breakdown Entering'!J15</f>
        <v>64</v>
      </c>
      <c r="K7" s="13">
        <f>'PMD Breakdown Entering'!K15</f>
        <v>19</v>
      </c>
      <c r="L7" s="13">
        <f>'PMD Breakdown Entering'!L15</f>
        <v>27</v>
      </c>
      <c r="M7" s="13">
        <f>'PMD Breakdown Entering'!M15</f>
        <v>25</v>
      </c>
      <c r="N7" s="13">
        <f>'PMD Breakdown Entering'!N15</f>
        <v>18</v>
      </c>
      <c r="O7" s="13">
        <f>'PMD Breakdown Entering'!O15</f>
        <v>33</v>
      </c>
      <c r="P7" s="13">
        <f>'PMD Breakdown Entering'!P15</f>
        <v>4</v>
      </c>
      <c r="Q7" s="13">
        <f>'PMD Breakdown Entering'!Q15</f>
        <v>2</v>
      </c>
      <c r="R7" s="13">
        <f>'PMD Breakdown Entering'!R15</f>
        <v>0</v>
      </c>
      <c r="S7" s="28">
        <f t="shared" ref="S7:S9" si="0">SUM(C7:R7)</f>
        <v>617</v>
      </c>
      <c r="T7" s="1"/>
      <c r="U7" s="1"/>
      <c r="V7" s="1"/>
      <c r="W7" s="1"/>
      <c r="X7" s="1"/>
      <c r="Y7" s="1"/>
    </row>
    <row r="8" spans="1:25" ht="12" customHeight="1">
      <c r="A8" s="566"/>
      <c r="B8" s="53" t="s">
        <v>188</v>
      </c>
      <c r="C8" s="54">
        <f>SUM('Entering 1'!C15:C16)</f>
        <v>0</v>
      </c>
      <c r="D8" s="55">
        <f>SUM('Entering 1'!D15:D16)</f>
        <v>0</v>
      </c>
      <c r="E8" s="55">
        <f>SUM('Entering 1'!E15:E16)</f>
        <v>0</v>
      </c>
      <c r="F8" s="55">
        <f>SUM('Entering 1'!F15:F16)</f>
        <v>0</v>
      </c>
      <c r="G8" s="55">
        <f>SUM('Entering 1'!G15:G16)</f>
        <v>0</v>
      </c>
      <c r="H8" s="55">
        <f>SUM('Entering 1'!H15:H16)</f>
        <v>0</v>
      </c>
      <c r="I8" s="55">
        <f>SUM('Entering 1'!I15:I16)</f>
        <v>0</v>
      </c>
      <c r="J8" s="55">
        <f>SUM('Entering 1'!J15:J16)</f>
        <v>0</v>
      </c>
      <c r="K8" s="55">
        <f>SUM('Entering 1'!K15:K16)</f>
        <v>0</v>
      </c>
      <c r="L8" s="55">
        <f>SUM('Entering 1'!L15:L16)</f>
        <v>0</v>
      </c>
      <c r="M8" s="55">
        <f>SUM('Entering 1'!M15:M16)</f>
        <v>0</v>
      </c>
      <c r="N8" s="55">
        <f>SUM('Entering 1'!N15:N16)</f>
        <v>0</v>
      </c>
      <c r="O8" s="55">
        <f>SUM('Entering 1'!O15:O16)</f>
        <v>0</v>
      </c>
      <c r="P8" s="55">
        <f>SUM('Entering 1'!P15:P16)</f>
        <v>0</v>
      </c>
      <c r="Q8" s="55">
        <f>SUM('Entering 1'!Q15:Q16)</f>
        <v>0</v>
      </c>
      <c r="R8" s="55">
        <f>SUM('Entering 1'!R15:R16)</f>
        <v>0</v>
      </c>
      <c r="S8" s="30">
        <f t="shared" si="0"/>
        <v>0</v>
      </c>
      <c r="T8" s="1"/>
      <c r="U8" s="1"/>
      <c r="V8" s="1"/>
      <c r="W8" s="1"/>
      <c r="X8" s="1"/>
      <c r="Y8" s="1"/>
    </row>
    <row r="9" spans="1:25" ht="12" customHeight="1">
      <c r="A9" s="566"/>
      <c r="B9" s="53" t="s">
        <v>189</v>
      </c>
      <c r="C9" s="54">
        <f>('Entering 1'!C15)+('Entering 1'!C16*2)</f>
        <v>0</v>
      </c>
      <c r="D9" s="55">
        <f>('Entering 1'!D15)+('Entering 1'!D16*2)</f>
        <v>0</v>
      </c>
      <c r="E9" s="55">
        <f>('Entering 1'!E15)+('Entering 1'!E16*2)</f>
        <v>0</v>
      </c>
      <c r="F9" s="55">
        <f>('Entering 1'!F15)+('Entering 1'!F16*2)</f>
        <v>0</v>
      </c>
      <c r="G9" s="55">
        <f>('Entering 1'!G15)+('Entering 1'!G16*2)</f>
        <v>0</v>
      </c>
      <c r="H9" s="55">
        <f>('Entering 1'!H15)+('Entering 1'!H16*2)</f>
        <v>0</v>
      </c>
      <c r="I9" s="55">
        <f>('Entering 1'!I15)+('Entering 1'!I16*2)</f>
        <v>0</v>
      </c>
      <c r="J9" s="55">
        <f>('Entering 1'!J15)+('Entering 1'!J16*2)</f>
        <v>0</v>
      </c>
      <c r="K9" s="55">
        <f>('Entering 1'!K15)+('Entering 1'!K16*2)</f>
        <v>0</v>
      </c>
      <c r="L9" s="55">
        <f>('Entering 1'!L15)+('Entering 1'!L16*2)</f>
        <v>0</v>
      </c>
      <c r="M9" s="55">
        <f>('Entering 1'!M15)+('Entering 1'!M16*2)</f>
        <v>0</v>
      </c>
      <c r="N9" s="55">
        <f>('Entering 1'!N15)+('Entering 1'!N16*2)</f>
        <v>0</v>
      </c>
      <c r="O9" s="55">
        <f>('Entering 1'!O15)+('Entering 1'!O16*2)</f>
        <v>0</v>
      </c>
      <c r="P9" s="55">
        <f>('Entering 1'!P15)+('Entering 1'!P16*2)</f>
        <v>0</v>
      </c>
      <c r="Q9" s="55">
        <f>('Entering 1'!Q15)+('Entering 1'!Q16*2)</f>
        <v>0</v>
      </c>
      <c r="R9" s="55">
        <f>('Entering 1'!R15)+('Entering 1'!R16*2)</f>
        <v>0</v>
      </c>
      <c r="S9" s="30">
        <f t="shared" si="0"/>
        <v>0</v>
      </c>
      <c r="T9" s="1"/>
      <c r="U9" s="1"/>
      <c r="V9" s="1"/>
      <c r="W9" s="1"/>
      <c r="X9" s="1"/>
      <c r="Y9" s="1"/>
    </row>
    <row r="10" spans="1:25" ht="12" customHeight="1">
      <c r="A10" s="566"/>
      <c r="B10" s="9" t="s">
        <v>190</v>
      </c>
      <c r="C10" s="51"/>
      <c r="D10" s="1"/>
      <c r="E10" s="1"/>
      <c r="F10" s="1"/>
      <c r="G10" s="1"/>
      <c r="H10" s="1"/>
      <c r="I10" s="1"/>
      <c r="J10" s="1"/>
      <c r="K10" s="1"/>
      <c r="L10" s="1"/>
      <c r="M10" s="1"/>
      <c r="N10" s="1"/>
      <c r="O10" s="1"/>
      <c r="P10" s="1"/>
      <c r="Q10" s="1"/>
      <c r="R10" s="1"/>
      <c r="S10" s="28"/>
      <c r="T10" s="1"/>
      <c r="U10" s="1"/>
      <c r="V10" s="1"/>
      <c r="W10" s="1"/>
      <c r="X10" s="1"/>
      <c r="Y10" s="1"/>
    </row>
    <row r="11" spans="1:25" ht="12" customHeight="1">
      <c r="A11" s="566"/>
      <c r="B11" s="9" t="s">
        <v>191</v>
      </c>
      <c r="C11" s="51"/>
      <c r="D11" s="1"/>
      <c r="E11" s="1"/>
      <c r="F11" s="1"/>
      <c r="G11" s="1"/>
      <c r="H11" s="1"/>
      <c r="I11" s="1"/>
      <c r="J11" s="1"/>
      <c r="K11" s="1"/>
      <c r="L11" s="1"/>
      <c r="M11" s="1"/>
      <c r="N11" s="1"/>
      <c r="O11" s="1"/>
      <c r="P11" s="1"/>
      <c r="Q11" s="1"/>
      <c r="R11" s="1"/>
      <c r="S11" s="28"/>
      <c r="T11" s="1"/>
      <c r="U11" s="1"/>
      <c r="V11" s="1"/>
      <c r="W11" s="1"/>
      <c r="X11" s="1"/>
      <c r="Y11" s="1"/>
    </row>
    <row r="12" spans="1:25" ht="12" customHeight="1">
      <c r="A12" s="566"/>
      <c r="B12" s="53" t="s">
        <v>7</v>
      </c>
      <c r="C12" s="54"/>
      <c r="D12" s="55"/>
      <c r="E12" s="55"/>
      <c r="F12" s="55"/>
      <c r="G12" s="55"/>
      <c r="H12" s="55"/>
      <c r="I12" s="55"/>
      <c r="J12" s="55"/>
      <c r="K12" s="55"/>
      <c r="L12" s="55"/>
      <c r="M12" s="55"/>
      <c r="N12" s="55"/>
      <c r="O12" s="55"/>
      <c r="P12" s="55"/>
      <c r="Q12" s="55"/>
      <c r="R12" s="55"/>
      <c r="S12" s="30"/>
      <c r="T12" s="1"/>
      <c r="U12" s="1"/>
      <c r="V12" s="1"/>
      <c r="W12" s="1"/>
      <c r="X12" s="1"/>
      <c r="Y12" s="1"/>
    </row>
    <row r="13" spans="1:25" ht="12" customHeight="1">
      <c r="A13" s="566"/>
      <c r="B13" s="53" t="s">
        <v>192</v>
      </c>
      <c r="C13" s="54"/>
      <c r="D13" s="55"/>
      <c r="E13" s="55"/>
      <c r="F13" s="55"/>
      <c r="G13" s="55"/>
      <c r="H13" s="55"/>
      <c r="I13" s="55"/>
      <c r="J13" s="55"/>
      <c r="K13" s="55"/>
      <c r="L13" s="55"/>
      <c r="M13" s="55"/>
      <c r="N13" s="55"/>
      <c r="O13" s="55"/>
      <c r="P13" s="55"/>
      <c r="Q13" s="55"/>
      <c r="R13" s="55"/>
      <c r="S13" s="30"/>
      <c r="T13" s="1"/>
      <c r="U13" s="1"/>
      <c r="V13" s="1"/>
      <c r="W13" s="1"/>
      <c r="X13" s="1"/>
      <c r="Y13" s="1"/>
    </row>
    <row r="14" spans="1:25" ht="12" customHeight="1">
      <c r="A14" s="566"/>
      <c r="B14" s="53" t="s">
        <v>35</v>
      </c>
      <c r="C14" s="54"/>
      <c r="D14" s="55"/>
      <c r="E14" s="55"/>
      <c r="F14" s="55"/>
      <c r="G14" s="55"/>
      <c r="H14" s="55"/>
      <c r="I14" s="55"/>
      <c r="J14" s="55"/>
      <c r="K14" s="55"/>
      <c r="L14" s="55"/>
      <c r="M14" s="55"/>
      <c r="N14" s="55"/>
      <c r="O14" s="55"/>
      <c r="P14" s="55"/>
      <c r="Q14" s="55"/>
      <c r="R14" s="55"/>
      <c r="S14" s="30"/>
      <c r="T14" s="1"/>
      <c r="U14" s="1"/>
      <c r="V14" s="1"/>
      <c r="W14" s="1"/>
      <c r="X14" s="1"/>
      <c r="Y14" s="1"/>
    </row>
    <row r="15" spans="1:25" ht="12" customHeight="1">
      <c r="A15" s="566"/>
      <c r="B15" s="53" t="s">
        <v>193</v>
      </c>
      <c r="C15" s="54"/>
      <c r="D15" s="55"/>
      <c r="E15" s="55"/>
      <c r="F15" s="55"/>
      <c r="G15" s="55"/>
      <c r="H15" s="55"/>
      <c r="I15" s="55"/>
      <c r="J15" s="55"/>
      <c r="K15" s="55"/>
      <c r="L15" s="55"/>
      <c r="M15" s="55"/>
      <c r="N15" s="55"/>
      <c r="O15" s="55"/>
      <c r="P15" s="55"/>
      <c r="Q15" s="55"/>
      <c r="R15" s="55"/>
      <c r="S15" s="30"/>
      <c r="T15" s="1"/>
      <c r="U15" s="1"/>
      <c r="V15" s="1"/>
      <c r="W15" s="1"/>
      <c r="X15" s="1"/>
      <c r="Y15" s="1"/>
    </row>
    <row r="16" spans="1:25" ht="12" customHeight="1">
      <c r="A16" s="566"/>
      <c r="B16" s="53" t="s">
        <v>194</v>
      </c>
      <c r="C16" s="54"/>
      <c r="D16" s="55"/>
      <c r="E16" s="55"/>
      <c r="F16" s="55"/>
      <c r="G16" s="55"/>
      <c r="H16" s="55"/>
      <c r="I16" s="55"/>
      <c r="J16" s="55"/>
      <c r="K16" s="55"/>
      <c r="L16" s="55"/>
      <c r="M16" s="55"/>
      <c r="N16" s="55"/>
      <c r="O16" s="55"/>
      <c r="P16" s="55"/>
      <c r="Q16" s="55"/>
      <c r="R16" s="55"/>
      <c r="S16" s="30"/>
      <c r="T16" s="1"/>
      <c r="U16" s="1"/>
      <c r="V16" s="1"/>
      <c r="W16" s="1"/>
      <c r="X16" s="1"/>
      <c r="Y16" s="1"/>
    </row>
    <row r="17" spans="1:25" ht="12" customHeight="1">
      <c r="A17" s="566"/>
      <c r="B17" s="9" t="s">
        <v>195</v>
      </c>
      <c r="C17" s="51"/>
      <c r="D17" s="1"/>
      <c r="E17" s="1"/>
      <c r="F17" s="1"/>
      <c r="G17" s="1"/>
      <c r="H17" s="1"/>
      <c r="I17" s="1"/>
      <c r="J17" s="1"/>
      <c r="K17" s="1"/>
      <c r="L17" s="1"/>
      <c r="M17" s="1"/>
      <c r="N17" s="1"/>
      <c r="O17" s="1"/>
      <c r="P17" s="1"/>
      <c r="Q17" s="1"/>
      <c r="R17" s="1"/>
      <c r="S17" s="28"/>
      <c r="T17" s="1"/>
      <c r="U17" s="1"/>
      <c r="V17" s="1"/>
      <c r="W17" s="1"/>
      <c r="X17" s="1"/>
      <c r="Y17" s="1"/>
    </row>
    <row r="18" spans="1:25" ht="12" customHeight="1">
      <c r="A18" s="566"/>
      <c r="B18" s="9" t="s">
        <v>196</v>
      </c>
      <c r="C18" s="51"/>
      <c r="D18" s="1"/>
      <c r="E18" s="1"/>
      <c r="F18" s="1"/>
      <c r="G18" s="1"/>
      <c r="H18" s="1"/>
      <c r="I18" s="1"/>
      <c r="J18" s="1"/>
      <c r="K18" s="1"/>
      <c r="L18" s="1"/>
      <c r="M18" s="1"/>
      <c r="N18" s="1"/>
      <c r="O18" s="1"/>
      <c r="P18" s="1"/>
      <c r="Q18" s="1"/>
      <c r="R18" s="1"/>
      <c r="S18" s="28"/>
      <c r="T18" s="1"/>
      <c r="U18" s="1"/>
      <c r="V18" s="1"/>
      <c r="W18" s="1"/>
      <c r="X18" s="1"/>
      <c r="Y18" s="1"/>
    </row>
    <row r="19" spans="1:25" ht="12" customHeight="1">
      <c r="A19" s="566"/>
      <c r="B19" s="53" t="s">
        <v>197</v>
      </c>
      <c r="C19" s="54"/>
      <c r="D19" s="55"/>
      <c r="E19" s="55"/>
      <c r="F19" s="55"/>
      <c r="G19" s="55"/>
      <c r="H19" s="55"/>
      <c r="I19" s="55"/>
      <c r="J19" s="55"/>
      <c r="K19" s="55"/>
      <c r="L19" s="55"/>
      <c r="M19" s="55"/>
      <c r="N19" s="55"/>
      <c r="O19" s="55"/>
      <c r="P19" s="55"/>
      <c r="Q19" s="55"/>
      <c r="R19" s="55"/>
      <c r="S19" s="30"/>
      <c r="T19" s="1"/>
      <c r="U19" s="1"/>
      <c r="V19" s="1"/>
      <c r="W19" s="1"/>
      <c r="X19" s="1"/>
      <c r="Y19" s="1"/>
    </row>
    <row r="20" spans="1:25" ht="12" customHeight="1">
      <c r="A20" s="566"/>
      <c r="B20" s="53" t="s">
        <v>198</v>
      </c>
      <c r="C20" s="54"/>
      <c r="D20" s="55"/>
      <c r="E20" s="55"/>
      <c r="F20" s="55"/>
      <c r="G20" s="55"/>
      <c r="H20" s="55"/>
      <c r="I20" s="55"/>
      <c r="J20" s="55"/>
      <c r="K20" s="55"/>
      <c r="L20" s="55"/>
      <c r="M20" s="55"/>
      <c r="N20" s="55"/>
      <c r="O20" s="55"/>
      <c r="P20" s="55"/>
      <c r="Q20" s="55"/>
      <c r="R20" s="55"/>
      <c r="S20" s="30"/>
      <c r="T20" s="1"/>
      <c r="U20" s="1"/>
      <c r="V20" s="1"/>
      <c r="W20" s="1"/>
      <c r="X20" s="1"/>
      <c r="Y20" s="1"/>
    </row>
    <row r="21" spans="1:25" ht="12" customHeight="1">
      <c r="A21" s="566"/>
      <c r="B21" s="9" t="s">
        <v>199</v>
      </c>
      <c r="C21" s="51"/>
      <c r="D21" s="1"/>
      <c r="E21" s="1"/>
      <c r="F21" s="1"/>
      <c r="G21" s="1"/>
      <c r="H21" s="1"/>
      <c r="I21" s="1"/>
      <c r="J21" s="1"/>
      <c r="K21" s="1"/>
      <c r="L21" s="1"/>
      <c r="M21" s="1"/>
      <c r="N21" s="1"/>
      <c r="O21" s="1"/>
      <c r="P21" s="1"/>
      <c r="Q21" s="1"/>
      <c r="R21" s="1"/>
      <c r="S21" s="28">
        <f t="shared" ref="S21:S24" si="1">SUM(C21:R21)</f>
        <v>0</v>
      </c>
      <c r="T21" s="1"/>
      <c r="U21" s="1"/>
      <c r="V21" s="1"/>
      <c r="W21" s="1"/>
      <c r="X21" s="1"/>
      <c r="Y21" s="1"/>
    </row>
    <row r="22" spans="1:25" ht="12" customHeight="1">
      <c r="A22" s="566"/>
      <c r="B22" s="9" t="s">
        <v>200</v>
      </c>
      <c r="C22" s="58">
        <f>SUM('By Bus Stop Arriving'!C8)</f>
        <v>1</v>
      </c>
      <c r="D22" s="52">
        <f>SUM('By Bus Stop Arriving'!D8)</f>
        <v>6</v>
      </c>
      <c r="E22" s="52">
        <f>SUM('By Bus Stop Arriving'!E8)</f>
        <v>1</v>
      </c>
      <c r="F22" s="52">
        <f>SUM('By Bus Stop Arriving'!F8)</f>
        <v>0</v>
      </c>
      <c r="G22" s="52">
        <f>SUM('By Bus Stop Arriving'!G8)</f>
        <v>0</v>
      </c>
      <c r="H22" s="52">
        <f>SUM('By Bus Stop Arriving'!H8)</f>
        <v>0</v>
      </c>
      <c r="I22" s="52">
        <f>SUM('By Bus Stop Arriving'!I8)</f>
        <v>0</v>
      </c>
      <c r="J22" s="52">
        <f>SUM('By Bus Stop Arriving'!J8)</f>
        <v>0</v>
      </c>
      <c r="K22" s="52">
        <f>SUM('By Bus Stop Arriving'!K8)</f>
        <v>2</v>
      </c>
      <c r="L22" s="52">
        <f>SUM('By Bus Stop Arriving'!L8)</f>
        <v>0</v>
      </c>
      <c r="M22" s="52">
        <f>SUM('By Bus Stop Arriving'!M8)</f>
        <v>0</v>
      </c>
      <c r="N22" s="52">
        <f>SUM('By Bus Stop Arriving'!N8)</f>
        <v>0</v>
      </c>
      <c r="O22" s="52">
        <f>SUM('By Bus Stop Arriving'!O8)</f>
        <v>0</v>
      </c>
      <c r="P22" s="52">
        <f>SUM('By Bus Stop Arriving'!P8)</f>
        <v>0</v>
      </c>
      <c r="Q22" s="52">
        <f>SUM('By Bus Stop Arriving'!Q8)</f>
        <v>0</v>
      </c>
      <c r="R22" s="52">
        <f>SUM('By Bus Stop Arriving'!R8)</f>
        <v>0</v>
      </c>
      <c r="S22" s="59">
        <f t="shared" si="1"/>
        <v>10</v>
      </c>
      <c r="T22" s="1"/>
      <c r="U22" s="1"/>
      <c r="V22" s="1"/>
      <c r="W22" s="1"/>
      <c r="X22" s="1"/>
      <c r="Y22" s="1"/>
    </row>
    <row r="23" spans="1:25" ht="12" customHeight="1">
      <c r="A23" s="566"/>
      <c r="B23" s="60" t="s">
        <v>3</v>
      </c>
      <c r="C23" s="61">
        <f t="shared" ref="C23:R23" si="2">SUM(C8,C10,C15,C17,C19,C21)</f>
        <v>0</v>
      </c>
      <c r="D23" s="62">
        <f t="shared" si="2"/>
        <v>0</v>
      </c>
      <c r="E23" s="62">
        <f t="shared" si="2"/>
        <v>0</v>
      </c>
      <c r="F23" s="62">
        <f t="shared" si="2"/>
        <v>0</v>
      </c>
      <c r="G23" s="62">
        <f t="shared" si="2"/>
        <v>0</v>
      </c>
      <c r="H23" s="62">
        <f t="shared" si="2"/>
        <v>0</v>
      </c>
      <c r="I23" s="62">
        <f t="shared" si="2"/>
        <v>0</v>
      </c>
      <c r="J23" s="62">
        <f t="shared" si="2"/>
        <v>0</v>
      </c>
      <c r="K23" s="62">
        <f t="shared" si="2"/>
        <v>0</v>
      </c>
      <c r="L23" s="62">
        <f t="shared" si="2"/>
        <v>0</v>
      </c>
      <c r="M23" s="62">
        <f t="shared" si="2"/>
        <v>0</v>
      </c>
      <c r="N23" s="62">
        <f t="shared" si="2"/>
        <v>0</v>
      </c>
      <c r="O23" s="62">
        <f t="shared" si="2"/>
        <v>0</v>
      </c>
      <c r="P23" s="62">
        <f t="shared" si="2"/>
        <v>0</v>
      </c>
      <c r="Q23" s="62">
        <f t="shared" si="2"/>
        <v>0</v>
      </c>
      <c r="R23" s="62">
        <f t="shared" si="2"/>
        <v>0</v>
      </c>
      <c r="S23" s="63">
        <f t="shared" si="1"/>
        <v>0</v>
      </c>
      <c r="T23" s="1"/>
      <c r="U23" s="1"/>
      <c r="V23" s="1"/>
      <c r="W23" s="1"/>
      <c r="X23" s="1"/>
      <c r="Y23" s="1"/>
    </row>
    <row r="24" spans="1:25" ht="12" customHeight="1">
      <c r="A24" s="566"/>
      <c r="B24" s="64" t="s">
        <v>201</v>
      </c>
      <c r="C24" s="65">
        <f t="shared" ref="C24:R24" si="3">SUM(C7,C9,C11,C16,C18,C20,C22)</f>
        <v>41</v>
      </c>
      <c r="D24" s="66">
        <f t="shared" si="3"/>
        <v>63</v>
      </c>
      <c r="E24" s="67">
        <f t="shared" si="3"/>
        <v>63</v>
      </c>
      <c r="F24" s="67">
        <f t="shared" si="3"/>
        <v>71</v>
      </c>
      <c r="G24" s="66">
        <f t="shared" si="3"/>
        <v>80</v>
      </c>
      <c r="H24" s="66">
        <f t="shared" si="3"/>
        <v>94</v>
      </c>
      <c r="I24" s="66">
        <f t="shared" si="3"/>
        <v>21</v>
      </c>
      <c r="J24" s="66">
        <f t="shared" si="3"/>
        <v>64</v>
      </c>
      <c r="K24" s="66">
        <f t="shared" si="3"/>
        <v>21</v>
      </c>
      <c r="L24" s="66">
        <f t="shared" si="3"/>
        <v>27</v>
      </c>
      <c r="M24" s="66">
        <f t="shared" si="3"/>
        <v>25</v>
      </c>
      <c r="N24" s="66">
        <f t="shared" si="3"/>
        <v>18</v>
      </c>
      <c r="O24" s="66">
        <f t="shared" si="3"/>
        <v>33</v>
      </c>
      <c r="P24" s="66">
        <f t="shared" si="3"/>
        <v>4</v>
      </c>
      <c r="Q24" s="66">
        <f t="shared" si="3"/>
        <v>2</v>
      </c>
      <c r="R24" s="66">
        <f t="shared" si="3"/>
        <v>0</v>
      </c>
      <c r="S24" s="68">
        <f t="shared" si="1"/>
        <v>627</v>
      </c>
      <c r="T24" s="1"/>
      <c r="U24" s="1"/>
      <c r="V24" s="1"/>
      <c r="W24" s="1"/>
      <c r="X24" s="1"/>
      <c r="Y24" s="1"/>
    </row>
    <row r="25" spans="1:25" ht="12" customHeight="1">
      <c r="A25" s="566"/>
      <c r="B25" s="9" t="s">
        <v>202</v>
      </c>
      <c r="C25" s="51"/>
      <c r="D25" s="1"/>
      <c r="E25" s="1"/>
      <c r="F25" s="1"/>
      <c r="G25" s="1"/>
      <c r="H25" s="1"/>
      <c r="I25" s="1"/>
      <c r="J25" s="1"/>
      <c r="K25" s="1"/>
      <c r="L25" s="1"/>
      <c r="M25" s="1"/>
      <c r="N25" s="1"/>
      <c r="O25" s="1"/>
      <c r="P25" s="1"/>
      <c r="Q25" s="1"/>
      <c r="R25" s="1"/>
      <c r="S25" s="28"/>
      <c r="T25" s="1"/>
      <c r="U25" s="1"/>
      <c r="V25" s="1"/>
      <c r="W25" s="1"/>
      <c r="X25" s="1"/>
      <c r="Y25" s="1"/>
    </row>
    <row r="26" spans="1:25" ht="12" customHeight="1">
      <c r="A26" s="566"/>
      <c r="B26" s="9" t="s">
        <v>203</v>
      </c>
      <c r="C26" s="51"/>
      <c r="D26" s="1"/>
      <c r="E26" s="1"/>
      <c r="F26" s="1"/>
      <c r="G26" s="1"/>
      <c r="H26" s="1"/>
      <c r="I26" s="1"/>
      <c r="J26" s="1"/>
      <c r="K26" s="1"/>
      <c r="L26" s="1"/>
      <c r="M26" s="1"/>
      <c r="N26" s="1"/>
      <c r="O26" s="1"/>
      <c r="P26" s="1"/>
      <c r="Q26" s="1"/>
      <c r="R26" s="1"/>
      <c r="S26" s="28"/>
      <c r="T26" s="1"/>
      <c r="U26" s="1"/>
      <c r="V26" s="1"/>
      <c r="W26" s="1"/>
      <c r="X26" s="1"/>
      <c r="Y26" s="1"/>
    </row>
    <row r="27" spans="1:25" ht="12" customHeight="1">
      <c r="A27" s="566"/>
      <c r="B27" s="53" t="s">
        <v>204</v>
      </c>
      <c r="C27" s="54"/>
      <c r="D27" s="55"/>
      <c r="E27" s="55"/>
      <c r="F27" s="55"/>
      <c r="G27" s="55"/>
      <c r="H27" s="55"/>
      <c r="I27" s="55"/>
      <c r="J27" s="55"/>
      <c r="K27" s="55"/>
      <c r="L27" s="55"/>
      <c r="M27" s="55"/>
      <c r="N27" s="55"/>
      <c r="O27" s="55"/>
      <c r="P27" s="55"/>
      <c r="Q27" s="55"/>
      <c r="R27" s="55"/>
      <c r="S27" s="30"/>
      <c r="T27" s="1"/>
      <c r="U27" s="1"/>
      <c r="V27" s="1"/>
      <c r="W27" s="1"/>
      <c r="X27" s="1"/>
      <c r="Y27" s="1"/>
    </row>
    <row r="28" spans="1:25" ht="12" customHeight="1">
      <c r="A28" s="566"/>
      <c r="B28" s="53" t="s">
        <v>205</v>
      </c>
      <c r="C28" s="54"/>
      <c r="D28" s="55"/>
      <c r="E28" s="55"/>
      <c r="F28" s="55"/>
      <c r="G28" s="55"/>
      <c r="H28" s="55"/>
      <c r="I28" s="55"/>
      <c r="J28" s="55"/>
      <c r="K28" s="55"/>
      <c r="L28" s="55"/>
      <c r="M28" s="55"/>
      <c r="N28" s="55"/>
      <c r="O28" s="55"/>
      <c r="P28" s="55"/>
      <c r="Q28" s="55"/>
      <c r="R28" s="55"/>
      <c r="S28" s="30"/>
      <c r="T28" s="1"/>
      <c r="U28" s="1"/>
      <c r="V28" s="1"/>
      <c r="W28" s="1"/>
      <c r="X28" s="1"/>
      <c r="Y28" s="1"/>
    </row>
    <row r="29" spans="1:25" ht="12" customHeight="1">
      <c r="A29" s="566"/>
      <c r="B29" s="9" t="s">
        <v>206</v>
      </c>
      <c r="C29" s="51"/>
      <c r="D29" s="1"/>
      <c r="E29" s="1"/>
      <c r="F29" s="1"/>
      <c r="G29" s="1"/>
      <c r="H29" s="1"/>
      <c r="I29" s="1"/>
      <c r="J29" s="1"/>
      <c r="K29" s="1"/>
      <c r="L29" s="1"/>
      <c r="M29" s="1"/>
      <c r="N29" s="1"/>
      <c r="O29" s="1"/>
      <c r="P29" s="1"/>
      <c r="Q29" s="1"/>
      <c r="R29" s="1"/>
      <c r="S29" s="28"/>
      <c r="T29" s="1"/>
      <c r="U29" s="1"/>
      <c r="V29" s="1"/>
      <c r="W29" s="1"/>
      <c r="X29" s="1"/>
      <c r="Y29" s="1"/>
    </row>
    <row r="30" spans="1:25" ht="12" customHeight="1">
      <c r="A30" s="566"/>
      <c r="B30" s="9" t="s">
        <v>207</v>
      </c>
      <c r="C30" s="51"/>
      <c r="D30" s="1"/>
      <c r="E30" s="1"/>
      <c r="F30" s="1"/>
      <c r="G30" s="1"/>
      <c r="H30" s="1"/>
      <c r="I30" s="1"/>
      <c r="J30" s="1"/>
      <c r="K30" s="1"/>
      <c r="L30" s="1"/>
      <c r="M30" s="1"/>
      <c r="N30" s="1"/>
      <c r="O30" s="1"/>
      <c r="P30" s="1"/>
      <c r="Q30" s="1"/>
      <c r="R30" s="1"/>
      <c r="S30" s="28"/>
      <c r="T30" s="1"/>
      <c r="U30" s="1"/>
      <c r="V30" s="1"/>
      <c r="W30" s="1"/>
      <c r="X30" s="1"/>
      <c r="Y30" s="1"/>
    </row>
    <row r="31" spans="1:25" ht="12" customHeight="1">
      <c r="A31" s="566"/>
      <c r="B31" s="60" t="s">
        <v>18</v>
      </c>
      <c r="C31" s="61"/>
      <c r="D31" s="62"/>
      <c r="E31" s="62"/>
      <c r="F31" s="62"/>
      <c r="G31" s="62"/>
      <c r="H31" s="62"/>
      <c r="I31" s="62"/>
      <c r="J31" s="62"/>
      <c r="K31" s="62"/>
      <c r="L31" s="62"/>
      <c r="M31" s="62"/>
      <c r="N31" s="62"/>
      <c r="O31" s="62"/>
      <c r="P31" s="62"/>
      <c r="Q31" s="62"/>
      <c r="R31" s="62"/>
      <c r="S31" s="63"/>
      <c r="T31" s="1"/>
      <c r="U31" s="1"/>
      <c r="V31" s="1"/>
      <c r="W31" s="1"/>
      <c r="X31" s="1"/>
      <c r="Y31" s="1"/>
    </row>
    <row r="32" spans="1:25" ht="12" customHeight="1">
      <c r="A32" s="566"/>
      <c r="B32" s="64" t="s">
        <v>208</v>
      </c>
      <c r="C32" s="65"/>
      <c r="D32" s="66"/>
      <c r="E32" s="66"/>
      <c r="F32" s="66"/>
      <c r="G32" s="66"/>
      <c r="H32" s="66"/>
      <c r="I32" s="66"/>
      <c r="J32" s="66"/>
      <c r="K32" s="66"/>
      <c r="L32" s="66"/>
      <c r="M32" s="66"/>
      <c r="N32" s="66"/>
      <c r="O32" s="66"/>
      <c r="P32" s="66"/>
      <c r="Q32" s="66"/>
      <c r="R32" s="66"/>
      <c r="S32" s="68"/>
      <c r="T32" s="1"/>
      <c r="U32" s="1"/>
      <c r="V32" s="1"/>
      <c r="W32" s="1"/>
      <c r="X32" s="1"/>
      <c r="Y32" s="1"/>
    </row>
    <row r="33" spans="1:25" ht="12" customHeight="1">
      <c r="A33" s="566"/>
      <c r="B33" s="60" t="s">
        <v>2</v>
      </c>
      <c r="C33" s="61">
        <f t="shared" ref="C33:R33" si="4">SUM(C23,C31)</f>
        <v>0</v>
      </c>
      <c r="D33" s="62">
        <f t="shared" si="4"/>
        <v>0</v>
      </c>
      <c r="E33" s="62">
        <f t="shared" si="4"/>
        <v>0</v>
      </c>
      <c r="F33" s="62">
        <f t="shared" si="4"/>
        <v>0</v>
      </c>
      <c r="G33" s="62">
        <f t="shared" si="4"/>
        <v>0</v>
      </c>
      <c r="H33" s="62">
        <f t="shared" si="4"/>
        <v>0</v>
      </c>
      <c r="I33" s="62">
        <f t="shared" si="4"/>
        <v>0</v>
      </c>
      <c r="J33" s="62">
        <f t="shared" si="4"/>
        <v>0</v>
      </c>
      <c r="K33" s="62">
        <f t="shared" si="4"/>
        <v>0</v>
      </c>
      <c r="L33" s="62">
        <f t="shared" si="4"/>
        <v>0</v>
      </c>
      <c r="M33" s="62">
        <f t="shared" si="4"/>
        <v>0</v>
      </c>
      <c r="N33" s="62">
        <f t="shared" si="4"/>
        <v>0</v>
      </c>
      <c r="O33" s="62">
        <f t="shared" si="4"/>
        <v>0</v>
      </c>
      <c r="P33" s="62">
        <f t="shared" si="4"/>
        <v>0</v>
      </c>
      <c r="Q33" s="62">
        <f t="shared" si="4"/>
        <v>0</v>
      </c>
      <c r="R33" s="62">
        <f t="shared" si="4"/>
        <v>0</v>
      </c>
      <c r="S33" s="63">
        <f t="shared" ref="S33:S46" si="5">SUM(C33:R33)</f>
        <v>0</v>
      </c>
      <c r="T33" s="1"/>
      <c r="U33" s="1"/>
      <c r="V33" s="1"/>
      <c r="W33" s="1"/>
      <c r="X33" s="1"/>
      <c r="Y33" s="1"/>
    </row>
    <row r="34" spans="1:25" ht="12" customHeight="1">
      <c r="A34" s="567"/>
      <c r="B34" s="64" t="s">
        <v>25</v>
      </c>
      <c r="C34" s="65">
        <f t="shared" ref="C34:R34" si="6">SUM(C24,C32)</f>
        <v>41</v>
      </c>
      <c r="D34" s="66">
        <f t="shared" si="6"/>
        <v>63</v>
      </c>
      <c r="E34" s="67">
        <f t="shared" si="6"/>
        <v>63</v>
      </c>
      <c r="F34" s="67">
        <f t="shared" si="6"/>
        <v>71</v>
      </c>
      <c r="G34" s="66">
        <f t="shared" si="6"/>
        <v>80</v>
      </c>
      <c r="H34" s="66">
        <f t="shared" si="6"/>
        <v>94</v>
      </c>
      <c r="I34" s="66">
        <f t="shared" si="6"/>
        <v>21</v>
      </c>
      <c r="J34" s="66">
        <f t="shared" si="6"/>
        <v>64</v>
      </c>
      <c r="K34" s="66">
        <f t="shared" si="6"/>
        <v>21</v>
      </c>
      <c r="L34" s="66">
        <f t="shared" si="6"/>
        <v>27</v>
      </c>
      <c r="M34" s="66">
        <f t="shared" si="6"/>
        <v>25</v>
      </c>
      <c r="N34" s="66">
        <f t="shared" si="6"/>
        <v>18</v>
      </c>
      <c r="O34" s="66">
        <f t="shared" si="6"/>
        <v>33</v>
      </c>
      <c r="P34" s="66">
        <f t="shared" si="6"/>
        <v>4</v>
      </c>
      <c r="Q34" s="66">
        <f t="shared" si="6"/>
        <v>2</v>
      </c>
      <c r="R34" s="66">
        <f t="shared" si="6"/>
        <v>0</v>
      </c>
      <c r="S34" s="68">
        <f t="shared" si="5"/>
        <v>627</v>
      </c>
      <c r="T34" s="1"/>
      <c r="U34" s="1"/>
      <c r="V34" s="1"/>
      <c r="W34" s="1"/>
      <c r="X34" s="1"/>
      <c r="Y34" s="1"/>
    </row>
    <row r="35" spans="1:25" ht="12" customHeight="1">
      <c r="A35" s="565" t="s">
        <v>215</v>
      </c>
      <c r="B35" s="9" t="s">
        <v>214</v>
      </c>
      <c r="C35" s="74">
        <f>'PMD Breakdown Entering'!C24</f>
        <v>20</v>
      </c>
      <c r="D35" s="13">
        <f>'PMD Breakdown Entering'!D24</f>
        <v>15</v>
      </c>
      <c r="E35" s="13">
        <f>'PMD Breakdown Entering'!E24</f>
        <v>41</v>
      </c>
      <c r="F35" s="13">
        <f>'PMD Breakdown Entering'!F24</f>
        <v>63</v>
      </c>
      <c r="G35" s="13">
        <f>'PMD Breakdown Entering'!G24</f>
        <v>57</v>
      </c>
      <c r="H35" s="13">
        <f>'PMD Breakdown Entering'!H24</f>
        <v>0</v>
      </c>
      <c r="I35" s="13">
        <f>'PMD Breakdown Entering'!I24</f>
        <v>10</v>
      </c>
      <c r="J35" s="13">
        <f>'PMD Breakdown Entering'!J24</f>
        <v>10</v>
      </c>
      <c r="K35" s="13">
        <f>'PMD Breakdown Entering'!K24</f>
        <v>26</v>
      </c>
      <c r="L35" s="13">
        <f>'PMD Breakdown Entering'!L24</f>
        <v>10</v>
      </c>
      <c r="M35" s="13">
        <f>'PMD Breakdown Entering'!M24</f>
        <v>8</v>
      </c>
      <c r="N35" s="13">
        <f>'PMD Breakdown Entering'!N24</f>
        <v>3</v>
      </c>
      <c r="O35" s="13">
        <f>'PMD Breakdown Entering'!O24</f>
        <v>2</v>
      </c>
      <c r="P35" s="13">
        <f>'PMD Breakdown Entering'!P24</f>
        <v>13</v>
      </c>
      <c r="Q35" s="13">
        <f>'PMD Breakdown Entering'!Q24</f>
        <v>6</v>
      </c>
      <c r="R35" s="13">
        <f>'PMD Breakdown Entering'!R24</f>
        <v>0</v>
      </c>
      <c r="S35" s="59">
        <f t="shared" si="5"/>
        <v>284</v>
      </c>
      <c r="T35" s="1"/>
      <c r="U35" s="1"/>
      <c r="V35" s="1"/>
      <c r="W35" s="1"/>
      <c r="X35" s="1"/>
      <c r="Y35" s="1"/>
    </row>
    <row r="36" spans="1:25" ht="12" customHeight="1">
      <c r="A36" s="566"/>
      <c r="B36" s="53" t="s">
        <v>188</v>
      </c>
      <c r="C36" s="75">
        <f>SUM('Entering 1'!C55:C56)</f>
        <v>0</v>
      </c>
      <c r="D36" s="55">
        <f>SUM('Entering 1'!D55:D56)</f>
        <v>0</v>
      </c>
      <c r="E36" s="55">
        <f>SUM('Entering 1'!E55:E56)</f>
        <v>0</v>
      </c>
      <c r="F36" s="55">
        <f>SUM('Entering 1'!F55:F56)</f>
        <v>2</v>
      </c>
      <c r="G36" s="55">
        <f>SUM('Entering 1'!G55:G56)</f>
        <v>0</v>
      </c>
      <c r="H36" s="55">
        <f>SUM('Entering 1'!H55:H56)</f>
        <v>0</v>
      </c>
      <c r="I36" s="55">
        <f>SUM('Entering 1'!I55:I56)</f>
        <v>1</v>
      </c>
      <c r="J36" s="55">
        <f>SUM('Entering 1'!J55:J56)</f>
        <v>1</v>
      </c>
      <c r="K36" s="55">
        <f>SUM('Entering 1'!K55:K56)</f>
        <v>0</v>
      </c>
      <c r="L36" s="55">
        <f>SUM('Entering 1'!L55:L56)</f>
        <v>1</v>
      </c>
      <c r="M36" s="55">
        <f>SUM('Entering 1'!M55:M56)</f>
        <v>1</v>
      </c>
      <c r="N36" s="55">
        <f>SUM('Entering 1'!N55:N56)</f>
        <v>1</v>
      </c>
      <c r="O36" s="55">
        <f>SUM('Entering 1'!O55:O56)</f>
        <v>0</v>
      </c>
      <c r="P36" s="55">
        <f>SUM('Entering 1'!P55:P56)</f>
        <v>0</v>
      </c>
      <c r="Q36" s="55">
        <f>SUM('Entering 1'!Q55:Q56)</f>
        <v>1</v>
      </c>
      <c r="R36" s="55">
        <f>SUM('Entering 1'!R55:R56)</f>
        <v>0</v>
      </c>
      <c r="S36" s="76">
        <f t="shared" si="5"/>
        <v>8</v>
      </c>
      <c r="T36" s="1"/>
      <c r="U36" s="1"/>
      <c r="V36" s="1"/>
      <c r="W36" s="1"/>
      <c r="X36" s="1"/>
      <c r="Y36" s="1"/>
    </row>
    <row r="37" spans="1:25" ht="12" customHeight="1">
      <c r="A37" s="566"/>
      <c r="B37" s="53" t="s">
        <v>189</v>
      </c>
      <c r="C37" s="77">
        <f>('Entering 1'!C55)+('Entering 1'!C56*2)</f>
        <v>0</v>
      </c>
      <c r="D37" s="78">
        <f>('Entering 1'!D55)+('Entering 1'!D56*2)</f>
        <v>0</v>
      </c>
      <c r="E37" s="78">
        <f>('Entering 1'!E55)+('Entering 1'!E56*2)</f>
        <v>0</v>
      </c>
      <c r="F37" s="78">
        <f>('Entering 1'!F55)+('Entering 1'!F56*2)</f>
        <v>2</v>
      </c>
      <c r="G37" s="78">
        <f>('Entering 1'!G55)+('Entering 1'!G56*2)</f>
        <v>0</v>
      </c>
      <c r="H37" s="78">
        <f>('Entering 1'!H55)+('Entering 1'!H56*2)</f>
        <v>0</v>
      </c>
      <c r="I37" s="78">
        <f>('Entering 1'!I55)+('Entering 1'!I56*2)</f>
        <v>1</v>
      </c>
      <c r="J37" s="78">
        <f>('Entering 1'!J55)+('Entering 1'!J56*2)</f>
        <v>1</v>
      </c>
      <c r="K37" s="78">
        <f>('Entering 1'!K55)+('Entering 1'!K56*2)</f>
        <v>0</v>
      </c>
      <c r="L37" s="78">
        <f>('Entering 1'!L55)+('Entering 1'!L56*2)</f>
        <v>1</v>
      </c>
      <c r="M37" s="78">
        <f>('Entering 1'!M55)+('Entering 1'!M56*2)</f>
        <v>2</v>
      </c>
      <c r="N37" s="78">
        <f>('Entering 1'!N55)+('Entering 1'!N56*2)</f>
        <v>1</v>
      </c>
      <c r="O37" s="78">
        <f>('Entering 1'!O55)+('Entering 1'!O56*2)</f>
        <v>0</v>
      </c>
      <c r="P37" s="78">
        <f>('Entering 1'!P55)+('Entering 1'!P56*2)</f>
        <v>0</v>
      </c>
      <c r="Q37" s="78">
        <f>('Entering 1'!Q55)+('Entering 1'!Q56*2)</f>
        <v>1</v>
      </c>
      <c r="R37" s="78">
        <f>('Entering 1'!R55)+('Entering 1'!R56*2)</f>
        <v>0</v>
      </c>
      <c r="S37" s="76">
        <f t="shared" si="5"/>
        <v>9</v>
      </c>
      <c r="T37" s="1"/>
      <c r="U37" s="1"/>
      <c r="V37" s="1"/>
      <c r="W37" s="1"/>
      <c r="X37" s="1"/>
      <c r="Y37" s="1"/>
    </row>
    <row r="38" spans="1:25" ht="12" customHeight="1">
      <c r="A38" s="566"/>
      <c r="B38" s="7" t="s">
        <v>190</v>
      </c>
      <c r="C38" s="58">
        <f>SUM('Entering 1'!C55:C56)</f>
        <v>0</v>
      </c>
      <c r="D38" s="52">
        <f>SUM('Entering 1'!D55:D56)</f>
        <v>0</v>
      </c>
      <c r="E38" s="52">
        <f>SUM('Entering 1'!E55:E56)</f>
        <v>0</v>
      </c>
      <c r="F38" s="52">
        <f>SUM('Entering 1'!F55:F56)</f>
        <v>2</v>
      </c>
      <c r="G38" s="52">
        <f>SUM('Entering 1'!G55:G56)</f>
        <v>0</v>
      </c>
      <c r="H38" s="52">
        <f>SUM('Entering 1'!H55:H56)</f>
        <v>0</v>
      </c>
      <c r="I38" s="52">
        <f>SUM('Entering 1'!I55:I56)</f>
        <v>1</v>
      </c>
      <c r="J38" s="52">
        <f>SUM('Entering 1'!J55:J56)</f>
        <v>1</v>
      </c>
      <c r="K38" s="52">
        <f>SUM('Entering 1'!K55:K56)</f>
        <v>0</v>
      </c>
      <c r="L38" s="52">
        <f>SUM('Entering 1'!L55:L56)</f>
        <v>1</v>
      </c>
      <c r="M38" s="52">
        <f>SUM('Entering 1'!M55:M56)</f>
        <v>1</v>
      </c>
      <c r="N38" s="52">
        <f>SUM('Entering 1'!N55:N56)</f>
        <v>1</v>
      </c>
      <c r="O38" s="52">
        <f>SUM('Entering 1'!O55:O56)</f>
        <v>0</v>
      </c>
      <c r="P38" s="52">
        <f>SUM('Entering 1'!P55:P56)</f>
        <v>0</v>
      </c>
      <c r="Q38" s="52">
        <f>SUM('Entering 1'!Q55:Q56)</f>
        <v>1</v>
      </c>
      <c r="R38" s="79">
        <f>SUM('Entering 1'!R55:R56)</f>
        <v>0</v>
      </c>
      <c r="S38" s="79">
        <f t="shared" si="5"/>
        <v>8</v>
      </c>
      <c r="T38" s="1"/>
      <c r="U38" s="1"/>
      <c r="V38" s="1"/>
      <c r="W38" s="1"/>
      <c r="X38" s="1"/>
      <c r="Y38" s="1"/>
    </row>
    <row r="39" spans="1:25" ht="12" customHeight="1">
      <c r="A39" s="566"/>
      <c r="B39" s="7" t="s">
        <v>191</v>
      </c>
      <c r="C39" s="58">
        <f>('Entering 1'!C55)+('Entering 1'!C56*2)</f>
        <v>0</v>
      </c>
      <c r="D39" s="52">
        <f>('Entering 1'!D55)+('Entering 1'!D56*2)</f>
        <v>0</v>
      </c>
      <c r="E39" s="52">
        <f>('Entering 1'!E55)+('Entering 1'!E56*2)</f>
        <v>0</v>
      </c>
      <c r="F39" s="52">
        <f>('Entering 1'!F55)+('Entering 1'!F56*2)</f>
        <v>2</v>
      </c>
      <c r="G39" s="52">
        <f>('Entering 1'!G55)+('Entering 1'!G56*2)</f>
        <v>0</v>
      </c>
      <c r="H39" s="52">
        <f>('Entering 1'!H55)+('Entering 1'!H56*2)</f>
        <v>0</v>
      </c>
      <c r="I39" s="52">
        <f>('Entering 1'!I55)+('Entering 1'!I56*2)</f>
        <v>1</v>
      </c>
      <c r="J39" s="52">
        <f>('Entering 1'!J55)+('Entering 1'!J56*2)</f>
        <v>1</v>
      </c>
      <c r="K39" s="52">
        <f>('Entering 1'!K55)+('Entering 1'!K56*2)</f>
        <v>0</v>
      </c>
      <c r="L39" s="52">
        <f>('Entering 1'!L55)+('Entering 1'!L56*2)</f>
        <v>1</v>
      </c>
      <c r="M39" s="52">
        <f>('Entering 1'!M55)+('Entering 1'!M56*2)</f>
        <v>2</v>
      </c>
      <c r="N39" s="52">
        <f>('Entering 1'!N55)+('Entering 1'!N56*2)</f>
        <v>1</v>
      </c>
      <c r="O39" s="52">
        <f>('Entering 1'!O55)+('Entering 1'!O56*2)</f>
        <v>0</v>
      </c>
      <c r="P39" s="52">
        <f>('Entering 1'!P55)+('Entering 1'!P56*2)</f>
        <v>0</v>
      </c>
      <c r="Q39" s="52">
        <f>('Entering 1'!Q55)+('Entering 1'!Q56*2)</f>
        <v>1</v>
      </c>
      <c r="R39" s="79">
        <f>('Entering 1'!R55)+('Entering 1'!R56*2)</f>
        <v>0</v>
      </c>
      <c r="S39" s="79">
        <f t="shared" si="5"/>
        <v>9</v>
      </c>
      <c r="T39" s="1"/>
      <c r="U39" s="1"/>
      <c r="V39" s="1"/>
      <c r="W39" s="1"/>
      <c r="X39" s="1"/>
      <c r="Y39" s="1"/>
    </row>
    <row r="40" spans="1:25" ht="12" customHeight="1">
      <c r="A40" s="566"/>
      <c r="B40" s="53" t="s">
        <v>7</v>
      </c>
      <c r="C40" s="80">
        <f>'Entering 1'!C59</f>
        <v>0</v>
      </c>
      <c r="D40" s="81">
        <f>'Entering 1'!D59</f>
        <v>1</v>
      </c>
      <c r="E40" s="81">
        <f>'Entering 1'!E59</f>
        <v>1</v>
      </c>
      <c r="F40" s="81">
        <f>'Entering 1'!F59</f>
        <v>7</v>
      </c>
      <c r="G40" s="81">
        <f>'Entering 1'!G59</f>
        <v>20</v>
      </c>
      <c r="H40" s="81">
        <f>'Entering 1'!H59</f>
        <v>0</v>
      </c>
      <c r="I40" s="81">
        <f>'Entering 1'!I59</f>
        <v>7</v>
      </c>
      <c r="J40" s="81">
        <f>'Entering 1'!J59</f>
        <v>3</v>
      </c>
      <c r="K40" s="81">
        <f>'Entering 1'!K59</f>
        <v>3</v>
      </c>
      <c r="L40" s="81">
        <f>'Entering 1'!L59</f>
        <v>4</v>
      </c>
      <c r="M40" s="81">
        <f>'Entering 1'!M59</f>
        <v>4</v>
      </c>
      <c r="N40" s="81">
        <f>'Entering 1'!N59</f>
        <v>2</v>
      </c>
      <c r="O40" s="81">
        <f>'Entering 1'!O59</f>
        <v>3</v>
      </c>
      <c r="P40" s="81">
        <f>'Entering 1'!P59</f>
        <v>1</v>
      </c>
      <c r="Q40" s="81">
        <f>'Entering 1'!Q59</f>
        <v>1</v>
      </c>
      <c r="R40" s="81">
        <f>'Entering 1'!R59</f>
        <v>0</v>
      </c>
      <c r="S40" s="30">
        <f t="shared" si="5"/>
        <v>57</v>
      </c>
      <c r="T40" s="1"/>
      <c r="U40" s="1"/>
      <c r="V40" s="1"/>
      <c r="W40" s="1"/>
      <c r="X40" s="1"/>
      <c r="Y40" s="1"/>
    </row>
    <row r="41" spans="1:25" ht="12" customHeight="1">
      <c r="A41" s="566"/>
      <c r="B41" s="53" t="s">
        <v>192</v>
      </c>
      <c r="C41" s="54">
        <f>'Carpool Breakdown Entering'!C47</f>
        <v>0</v>
      </c>
      <c r="D41" s="55">
        <f>'Carpool Breakdown Entering'!D47</f>
        <v>2</v>
      </c>
      <c r="E41" s="55">
        <f>'Carpool Breakdown Entering'!E47</f>
        <v>5</v>
      </c>
      <c r="F41" s="55">
        <f>'Carpool Breakdown Entering'!F47</f>
        <v>0</v>
      </c>
      <c r="G41" s="55">
        <f>'Carpool Breakdown Entering'!G47</f>
        <v>28</v>
      </c>
      <c r="H41" s="55">
        <f>'Carpool Breakdown Entering'!H47</f>
        <v>0</v>
      </c>
      <c r="I41" s="55">
        <f>'Carpool Breakdown Entering'!I47</f>
        <v>14</v>
      </c>
      <c r="J41" s="55">
        <f>'Carpool Breakdown Entering'!J47</f>
        <v>5</v>
      </c>
      <c r="K41" s="55">
        <f>'Carpool Breakdown Entering'!K47</f>
        <v>8</v>
      </c>
      <c r="L41" s="55">
        <f>'Carpool Breakdown Entering'!L47</f>
        <v>5</v>
      </c>
      <c r="M41" s="55">
        <f>'Carpool Breakdown Entering'!M47</f>
        <v>9</v>
      </c>
      <c r="N41" s="55">
        <f>'Carpool Breakdown Entering'!N47</f>
        <v>3</v>
      </c>
      <c r="O41" s="55">
        <f>'Carpool Breakdown Entering'!O47</f>
        <v>7</v>
      </c>
      <c r="P41" s="55">
        <f>'Carpool Breakdown Entering'!P47</f>
        <v>6</v>
      </c>
      <c r="Q41" s="55">
        <f>'Carpool Breakdown Entering'!Q47</f>
        <v>6</v>
      </c>
      <c r="R41" s="55">
        <f>'Carpool Breakdown Entering'!R47</f>
        <v>3</v>
      </c>
      <c r="S41" s="30">
        <f t="shared" si="5"/>
        <v>101</v>
      </c>
      <c r="T41" s="1"/>
      <c r="U41" s="1"/>
      <c r="V41" s="1"/>
      <c r="W41" s="1"/>
      <c r="X41" s="1"/>
      <c r="Y41" s="1"/>
    </row>
    <row r="42" spans="1:25" ht="12" customHeight="1">
      <c r="A42" s="566"/>
      <c r="B42" s="53" t="s">
        <v>35</v>
      </c>
      <c r="C42" s="54">
        <f>'Carpool Breakdown Entering'!C48</f>
        <v>0</v>
      </c>
      <c r="D42" s="55">
        <f>'Carpool Breakdown Entering'!D48</f>
        <v>0</v>
      </c>
      <c r="E42" s="55">
        <f>'Carpool Breakdown Entering'!E48</f>
        <v>0</v>
      </c>
      <c r="F42" s="55">
        <f>'Carpool Breakdown Entering'!F48</f>
        <v>0</v>
      </c>
      <c r="G42" s="55">
        <f>'Carpool Breakdown Entering'!G48</f>
        <v>65</v>
      </c>
      <c r="H42" s="55">
        <f>'Carpool Breakdown Entering'!H48</f>
        <v>0</v>
      </c>
      <c r="I42" s="55">
        <f>'Carpool Breakdown Entering'!I48</f>
        <v>0</v>
      </c>
      <c r="J42" s="55">
        <f>'Carpool Breakdown Entering'!J48</f>
        <v>0</v>
      </c>
      <c r="K42" s="55">
        <f>'Carpool Breakdown Entering'!K48</f>
        <v>10</v>
      </c>
      <c r="L42" s="55">
        <f>'Carpool Breakdown Entering'!L48</f>
        <v>0</v>
      </c>
      <c r="M42" s="55">
        <f>'Carpool Breakdown Entering'!M48</f>
        <v>2</v>
      </c>
      <c r="N42" s="55">
        <f>'Carpool Breakdown Entering'!N48</f>
        <v>2</v>
      </c>
      <c r="O42" s="55">
        <f>'Carpool Breakdown Entering'!O48</f>
        <v>2</v>
      </c>
      <c r="P42" s="55">
        <f>'Carpool Breakdown Entering'!P48</f>
        <v>0</v>
      </c>
      <c r="Q42" s="55">
        <f>'Carpool Breakdown Entering'!Q48</f>
        <v>4</v>
      </c>
      <c r="R42" s="55">
        <f>'Carpool Breakdown Entering'!R48</f>
        <v>0</v>
      </c>
      <c r="S42" s="30">
        <f t="shared" si="5"/>
        <v>85</v>
      </c>
      <c r="T42" s="1"/>
      <c r="U42" s="1"/>
      <c r="V42" s="1"/>
      <c r="W42" s="1"/>
      <c r="X42" s="1"/>
      <c r="Y42" s="1"/>
    </row>
    <row r="43" spans="1:25" ht="12" customHeight="1">
      <c r="A43" s="566"/>
      <c r="B43" s="53" t="s">
        <v>193</v>
      </c>
      <c r="C43" s="54">
        <f t="shared" ref="C43:R43" si="7">SUM(C40:C41)</f>
        <v>0</v>
      </c>
      <c r="D43" s="55">
        <f t="shared" si="7"/>
        <v>3</v>
      </c>
      <c r="E43" s="55">
        <f t="shared" si="7"/>
        <v>6</v>
      </c>
      <c r="F43" s="55">
        <f t="shared" si="7"/>
        <v>7</v>
      </c>
      <c r="G43" s="55">
        <f t="shared" si="7"/>
        <v>48</v>
      </c>
      <c r="H43" s="55">
        <f t="shared" si="7"/>
        <v>0</v>
      </c>
      <c r="I43" s="55">
        <f t="shared" si="7"/>
        <v>21</v>
      </c>
      <c r="J43" s="55">
        <f t="shared" si="7"/>
        <v>8</v>
      </c>
      <c r="K43" s="55">
        <f t="shared" si="7"/>
        <v>11</v>
      </c>
      <c r="L43" s="55">
        <f t="shared" si="7"/>
        <v>9</v>
      </c>
      <c r="M43" s="55">
        <f t="shared" si="7"/>
        <v>13</v>
      </c>
      <c r="N43" s="55">
        <f t="shared" si="7"/>
        <v>5</v>
      </c>
      <c r="O43" s="55">
        <f t="shared" si="7"/>
        <v>10</v>
      </c>
      <c r="P43" s="55">
        <f t="shared" si="7"/>
        <v>7</v>
      </c>
      <c r="Q43" s="55">
        <f t="shared" si="7"/>
        <v>7</v>
      </c>
      <c r="R43" s="55">
        <f t="shared" si="7"/>
        <v>3</v>
      </c>
      <c r="S43" s="30">
        <f t="shared" si="5"/>
        <v>158</v>
      </c>
      <c r="T43" s="1"/>
      <c r="U43" s="1"/>
      <c r="V43" s="1"/>
      <c r="W43" s="1"/>
      <c r="X43" s="1"/>
      <c r="Y43" s="1"/>
    </row>
    <row r="44" spans="1:25" ht="12" customHeight="1">
      <c r="A44" s="566"/>
      <c r="B44" s="53" t="s">
        <v>194</v>
      </c>
      <c r="C44" s="54">
        <f t="shared" ref="C44:R44" si="8">SUM(C40,C42)</f>
        <v>0</v>
      </c>
      <c r="D44" s="55">
        <f t="shared" si="8"/>
        <v>1</v>
      </c>
      <c r="E44" s="55">
        <f t="shared" si="8"/>
        <v>1</v>
      </c>
      <c r="F44" s="55">
        <f t="shared" si="8"/>
        <v>7</v>
      </c>
      <c r="G44" s="55">
        <f t="shared" si="8"/>
        <v>85</v>
      </c>
      <c r="H44" s="55">
        <f t="shared" si="8"/>
        <v>0</v>
      </c>
      <c r="I44" s="55">
        <f t="shared" si="8"/>
        <v>7</v>
      </c>
      <c r="J44" s="55">
        <f t="shared" si="8"/>
        <v>3</v>
      </c>
      <c r="K44" s="55">
        <f t="shared" si="8"/>
        <v>13</v>
      </c>
      <c r="L44" s="55">
        <f t="shared" si="8"/>
        <v>4</v>
      </c>
      <c r="M44" s="55">
        <f t="shared" si="8"/>
        <v>6</v>
      </c>
      <c r="N44" s="55">
        <f t="shared" si="8"/>
        <v>4</v>
      </c>
      <c r="O44" s="55">
        <f t="shared" si="8"/>
        <v>5</v>
      </c>
      <c r="P44" s="55">
        <f t="shared" si="8"/>
        <v>1</v>
      </c>
      <c r="Q44" s="55">
        <f t="shared" si="8"/>
        <v>5</v>
      </c>
      <c r="R44" s="55">
        <f t="shared" si="8"/>
        <v>0</v>
      </c>
      <c r="S44" s="30">
        <f t="shared" si="5"/>
        <v>142</v>
      </c>
      <c r="T44" s="1"/>
      <c r="U44" s="1"/>
      <c r="V44" s="1"/>
      <c r="W44" s="1"/>
      <c r="X44" s="1"/>
      <c r="Y44" s="1"/>
    </row>
    <row r="45" spans="1:25" ht="12" customHeight="1">
      <c r="A45" s="566"/>
      <c r="B45" s="9" t="s">
        <v>195</v>
      </c>
      <c r="C45" s="51"/>
      <c r="D45" s="1"/>
      <c r="E45" s="1"/>
      <c r="F45" s="1"/>
      <c r="G45" s="1"/>
      <c r="H45" s="1"/>
      <c r="I45" s="1"/>
      <c r="J45" s="1"/>
      <c r="K45" s="1"/>
      <c r="L45" s="1"/>
      <c r="M45" s="1"/>
      <c r="N45" s="1"/>
      <c r="O45" s="1"/>
      <c r="P45" s="1"/>
      <c r="Q45" s="1"/>
      <c r="R45" s="1"/>
      <c r="S45" s="28">
        <f t="shared" si="5"/>
        <v>0</v>
      </c>
      <c r="T45" s="1"/>
      <c r="U45" s="1"/>
      <c r="V45" s="1"/>
      <c r="W45" s="1"/>
      <c r="X45" s="1"/>
      <c r="Y45" s="1"/>
    </row>
    <row r="46" spans="1:25" ht="12" customHeight="1">
      <c r="A46" s="566"/>
      <c r="B46" s="9" t="s">
        <v>196</v>
      </c>
      <c r="C46" s="51"/>
      <c r="D46" s="1"/>
      <c r="E46" s="1"/>
      <c r="F46" s="1"/>
      <c r="G46" s="1"/>
      <c r="H46" s="1"/>
      <c r="I46" s="1"/>
      <c r="J46" s="1"/>
      <c r="K46" s="1"/>
      <c r="L46" s="1"/>
      <c r="M46" s="1"/>
      <c r="N46" s="1"/>
      <c r="O46" s="1"/>
      <c r="P46" s="1"/>
      <c r="Q46" s="1"/>
      <c r="R46" s="1"/>
      <c r="S46" s="28">
        <f t="shared" si="5"/>
        <v>0</v>
      </c>
      <c r="T46" s="1"/>
      <c r="U46" s="1"/>
      <c r="V46" s="1"/>
      <c r="W46" s="1"/>
      <c r="X46" s="1"/>
      <c r="Y46" s="1"/>
    </row>
    <row r="47" spans="1:25" ht="12" customHeight="1">
      <c r="A47" s="566"/>
      <c r="B47" s="53" t="s">
        <v>197</v>
      </c>
      <c r="C47" s="54"/>
      <c r="D47" s="55"/>
      <c r="E47" s="55"/>
      <c r="F47" s="55"/>
      <c r="G47" s="55"/>
      <c r="H47" s="55"/>
      <c r="I47" s="55"/>
      <c r="J47" s="55"/>
      <c r="K47" s="55"/>
      <c r="L47" s="55"/>
      <c r="M47" s="55"/>
      <c r="N47" s="55"/>
      <c r="O47" s="55"/>
      <c r="P47" s="55"/>
      <c r="Q47" s="55"/>
      <c r="R47" s="55"/>
      <c r="S47" s="30">
        <v>0</v>
      </c>
      <c r="T47" s="1"/>
      <c r="U47" s="1"/>
      <c r="V47" s="1"/>
      <c r="W47" s="1"/>
      <c r="X47" s="1"/>
      <c r="Y47" s="1"/>
    </row>
    <row r="48" spans="1:25" ht="12" customHeight="1">
      <c r="A48" s="566"/>
      <c r="B48" s="53" t="s">
        <v>198</v>
      </c>
      <c r="C48" s="54"/>
      <c r="D48" s="55"/>
      <c r="E48" s="55"/>
      <c r="F48" s="55"/>
      <c r="G48" s="55"/>
      <c r="H48" s="55"/>
      <c r="I48" s="55"/>
      <c r="J48" s="55"/>
      <c r="K48" s="55"/>
      <c r="L48" s="55"/>
      <c r="M48" s="55"/>
      <c r="N48" s="55"/>
      <c r="O48" s="55"/>
      <c r="P48" s="55"/>
      <c r="Q48" s="55"/>
      <c r="R48" s="55"/>
      <c r="S48" s="30">
        <v>0</v>
      </c>
      <c r="T48" s="1"/>
      <c r="U48" s="1"/>
      <c r="V48" s="1"/>
      <c r="W48" s="1"/>
      <c r="X48" s="1"/>
      <c r="Y48" s="1"/>
    </row>
    <row r="49" spans="1:25" ht="12" customHeight="1">
      <c r="A49" s="566"/>
      <c r="B49" s="9" t="s">
        <v>199</v>
      </c>
      <c r="C49" s="58">
        <f>SUM('Buses Arriving'!C106)</f>
        <v>2</v>
      </c>
      <c r="D49" s="52">
        <f>SUM('Buses Arriving'!D106)</f>
        <v>2</v>
      </c>
      <c r="E49" s="52">
        <f>SUM('Buses Arriving'!E106)</f>
        <v>1</v>
      </c>
      <c r="F49" s="52">
        <f>SUM('Buses Arriving'!F106)</f>
        <v>3</v>
      </c>
      <c r="G49" s="52">
        <f>SUM('Buses Arriving'!G106)</f>
        <v>1</v>
      </c>
      <c r="H49" s="52">
        <f>SUM('Buses Arriving'!H106)</f>
        <v>2</v>
      </c>
      <c r="I49" s="52">
        <f>SUM('Buses Arriving'!I106)</f>
        <v>2</v>
      </c>
      <c r="J49" s="52">
        <f>SUM('Buses Arriving'!J106)</f>
        <v>2</v>
      </c>
      <c r="K49" s="52">
        <f>SUM('Buses Arriving'!K106)</f>
        <v>2</v>
      </c>
      <c r="L49" s="52">
        <f>SUM('Buses Arriving'!L106)</f>
        <v>2</v>
      </c>
      <c r="M49" s="52">
        <f>SUM('Buses Arriving'!M106)</f>
        <v>2</v>
      </c>
      <c r="N49" s="52">
        <f>SUM('Buses Arriving'!N106)</f>
        <v>2</v>
      </c>
      <c r="O49" s="52">
        <f>SUM('Buses Arriving'!O106)</f>
        <v>2</v>
      </c>
      <c r="P49" s="52">
        <f>SUM('Buses Arriving'!P106)</f>
        <v>2</v>
      </c>
      <c r="Q49" s="52">
        <f>SUM('Buses Arriving'!Q106)</f>
        <v>2</v>
      </c>
      <c r="R49" s="52">
        <f>SUM('Buses Arriving'!R106)</f>
        <v>1</v>
      </c>
      <c r="S49" s="59">
        <f t="shared" ref="S49:S57" si="9">SUM(C49:R49)</f>
        <v>30</v>
      </c>
      <c r="T49" s="1"/>
      <c r="U49" s="1"/>
      <c r="V49" s="1"/>
      <c r="W49" s="1"/>
      <c r="X49" s="1"/>
      <c r="Y49" s="1"/>
    </row>
    <row r="50" spans="1:25" ht="12" customHeight="1">
      <c r="A50" s="566"/>
      <c r="B50" s="9" t="s">
        <v>200</v>
      </c>
      <c r="C50" s="58">
        <f>SUM('By Bus Stop Arriving'!C16,'By Bus Stop Arriving'!C18,'By Bus Stop Arriving'!C24,'By Bus Stop Arriving'!C34,'By Bus Stop Arriving'!C50,'By Bus Stop Arriving'!C146,'By Bus Stop Arriving'!C154)</f>
        <v>4</v>
      </c>
      <c r="D50" s="52">
        <f>SUM('By Bus Stop Arriving'!D16,'By Bus Stop Arriving'!D18,'By Bus Stop Arriving'!D24,'By Bus Stop Arriving'!D34,'By Bus Stop Arriving'!D50,'By Bus Stop Arriving'!D146,'By Bus Stop Arriving'!D154)</f>
        <v>13</v>
      </c>
      <c r="E50" s="52">
        <f>SUM('By Bus Stop Arriving'!E16,'By Bus Stop Arriving'!E18,'By Bus Stop Arriving'!E24,'By Bus Stop Arriving'!E34,'By Bus Stop Arriving'!E50,'By Bus Stop Arriving'!E146,'By Bus Stop Arriving'!E154)</f>
        <v>4</v>
      </c>
      <c r="F50" s="52">
        <f>SUM('By Bus Stop Arriving'!F16,'By Bus Stop Arriving'!F18,'By Bus Stop Arriving'!F24,'By Bus Stop Arriving'!F34,'By Bus Stop Arriving'!F50,'By Bus Stop Arriving'!F146,'By Bus Stop Arriving'!F154)</f>
        <v>4</v>
      </c>
      <c r="G50" s="52">
        <f>SUM('By Bus Stop Arriving'!G16,'By Bus Stop Arriving'!G18,'By Bus Stop Arriving'!G24,'By Bus Stop Arriving'!G34,'By Bus Stop Arriving'!G50,'By Bus Stop Arriving'!G146,'By Bus Stop Arriving'!G154)</f>
        <v>2</v>
      </c>
      <c r="H50" s="52">
        <f>SUM('By Bus Stop Arriving'!H16,'By Bus Stop Arriving'!H18,'By Bus Stop Arriving'!H24,'By Bus Stop Arriving'!H34,'By Bus Stop Arriving'!H50,'By Bus Stop Arriving'!H146,'By Bus Stop Arriving'!H154)</f>
        <v>3</v>
      </c>
      <c r="I50" s="52">
        <f>SUM('By Bus Stop Arriving'!I16,'By Bus Stop Arriving'!I18,'By Bus Stop Arriving'!I24,'By Bus Stop Arriving'!I34,'By Bus Stop Arriving'!I50,'By Bus Stop Arriving'!I146,'By Bus Stop Arriving'!I154)</f>
        <v>24</v>
      </c>
      <c r="J50" s="52">
        <f>SUM('By Bus Stop Arriving'!J16,'By Bus Stop Arriving'!J18,'By Bus Stop Arriving'!J24,'By Bus Stop Arriving'!J34,'By Bus Stop Arriving'!J50,'By Bus Stop Arriving'!J146,'By Bus Stop Arriving'!J154)</f>
        <v>4</v>
      </c>
      <c r="K50" s="52">
        <f>SUM('By Bus Stop Arriving'!K16,'By Bus Stop Arriving'!K18,'By Bus Stop Arriving'!K24,'By Bus Stop Arriving'!K34,'By Bus Stop Arriving'!K50,'By Bus Stop Arriving'!K146,'By Bus Stop Arriving'!K154)</f>
        <v>7</v>
      </c>
      <c r="L50" s="52">
        <f>SUM('By Bus Stop Arriving'!L16,'By Bus Stop Arriving'!L18,'By Bus Stop Arriving'!L24,'By Bus Stop Arriving'!L34,'By Bus Stop Arriving'!L50,'By Bus Stop Arriving'!L146,'By Bus Stop Arriving'!L154)</f>
        <v>3</v>
      </c>
      <c r="M50" s="52">
        <f>SUM('By Bus Stop Arriving'!M16,'By Bus Stop Arriving'!M18,'By Bus Stop Arriving'!M24,'By Bus Stop Arriving'!M34,'By Bus Stop Arriving'!M50,'By Bus Stop Arriving'!M146,'By Bus Stop Arriving'!M154)</f>
        <v>6</v>
      </c>
      <c r="N50" s="52">
        <f>SUM('By Bus Stop Arriving'!N16,'By Bus Stop Arriving'!N18,'By Bus Stop Arriving'!N24,'By Bus Stop Arriving'!N34,'By Bus Stop Arriving'!N50,'By Bus Stop Arriving'!N146,'By Bus Stop Arriving'!N154)</f>
        <v>7</v>
      </c>
      <c r="O50" s="52">
        <f>SUM('By Bus Stop Arriving'!O16,'By Bus Stop Arriving'!O18,'By Bus Stop Arriving'!O24,'By Bus Stop Arriving'!O34,'By Bus Stop Arriving'!O50,'By Bus Stop Arriving'!O146,'By Bus Stop Arriving'!O154)</f>
        <v>3</v>
      </c>
      <c r="P50" s="52">
        <f>SUM('By Bus Stop Arriving'!P16,'By Bus Stop Arriving'!P18,'By Bus Stop Arriving'!P24,'By Bus Stop Arriving'!P34,'By Bus Stop Arriving'!P50,'By Bus Stop Arriving'!P146,'By Bus Stop Arriving'!P154)</f>
        <v>0</v>
      </c>
      <c r="Q50" s="52">
        <f>SUM('By Bus Stop Arriving'!Q16,'By Bus Stop Arriving'!Q18,'By Bus Stop Arriving'!Q24,'By Bus Stop Arriving'!Q34,'By Bus Stop Arriving'!Q50,'By Bus Stop Arriving'!Q146,'By Bus Stop Arriving'!Q154)</f>
        <v>0</v>
      </c>
      <c r="R50" s="52">
        <f>SUM('By Bus Stop Arriving'!R16,'By Bus Stop Arriving'!R18,'By Bus Stop Arriving'!R24,'By Bus Stop Arriving'!R34,'By Bus Stop Arriving'!R50,'By Bus Stop Arriving'!R146,'By Bus Stop Arriving'!R154)</f>
        <v>0</v>
      </c>
      <c r="S50" s="59">
        <f t="shared" si="9"/>
        <v>84</v>
      </c>
      <c r="T50" s="1"/>
      <c r="U50" s="1"/>
      <c r="V50" s="1"/>
      <c r="W50" s="1"/>
      <c r="X50" s="1"/>
      <c r="Y50" s="1"/>
    </row>
    <row r="51" spans="1:25" ht="12" customHeight="1">
      <c r="A51" s="566"/>
      <c r="B51" s="60" t="s">
        <v>3</v>
      </c>
      <c r="C51" s="82">
        <f t="shared" ref="C51:R51" si="10">SUM(C36,C38,C43,C45,C47,C49)</f>
        <v>2</v>
      </c>
      <c r="D51" s="62">
        <f t="shared" si="10"/>
        <v>5</v>
      </c>
      <c r="E51" s="62">
        <f t="shared" si="10"/>
        <v>7</v>
      </c>
      <c r="F51" s="62">
        <f t="shared" si="10"/>
        <v>14</v>
      </c>
      <c r="G51" s="62">
        <f t="shared" si="10"/>
        <v>49</v>
      </c>
      <c r="H51" s="62">
        <f t="shared" si="10"/>
        <v>2</v>
      </c>
      <c r="I51" s="62">
        <f t="shared" si="10"/>
        <v>25</v>
      </c>
      <c r="J51" s="62">
        <f t="shared" si="10"/>
        <v>12</v>
      </c>
      <c r="K51" s="62">
        <f t="shared" si="10"/>
        <v>13</v>
      </c>
      <c r="L51" s="62">
        <f t="shared" si="10"/>
        <v>13</v>
      </c>
      <c r="M51" s="62">
        <f t="shared" si="10"/>
        <v>17</v>
      </c>
      <c r="N51" s="62">
        <f t="shared" si="10"/>
        <v>9</v>
      </c>
      <c r="O51" s="62">
        <f t="shared" si="10"/>
        <v>12</v>
      </c>
      <c r="P51" s="62">
        <f t="shared" si="10"/>
        <v>9</v>
      </c>
      <c r="Q51" s="62">
        <f t="shared" si="10"/>
        <v>11</v>
      </c>
      <c r="R51" s="62">
        <f t="shared" si="10"/>
        <v>4</v>
      </c>
      <c r="S51" s="83">
        <f t="shared" si="9"/>
        <v>204</v>
      </c>
      <c r="T51" s="1"/>
      <c r="U51" s="1"/>
      <c r="V51" s="1"/>
      <c r="W51" s="1"/>
      <c r="X51" s="1"/>
      <c r="Y51" s="1"/>
    </row>
    <row r="52" spans="1:25" ht="12" customHeight="1">
      <c r="A52" s="566"/>
      <c r="B52" s="64" t="s">
        <v>201</v>
      </c>
      <c r="C52" s="84">
        <f t="shared" ref="C52:R52" si="11">SUM(C35,C37,C39,C44,C46,C48,C50)</f>
        <v>24</v>
      </c>
      <c r="D52" s="66">
        <f t="shared" si="11"/>
        <v>29</v>
      </c>
      <c r="E52" s="66">
        <f t="shared" si="11"/>
        <v>46</v>
      </c>
      <c r="F52" s="66">
        <f t="shared" si="11"/>
        <v>78</v>
      </c>
      <c r="G52" s="66">
        <f t="shared" si="11"/>
        <v>144</v>
      </c>
      <c r="H52" s="66">
        <f t="shared" si="11"/>
        <v>3</v>
      </c>
      <c r="I52" s="66">
        <f t="shared" si="11"/>
        <v>43</v>
      </c>
      <c r="J52" s="66">
        <f t="shared" si="11"/>
        <v>19</v>
      </c>
      <c r="K52" s="66">
        <f t="shared" si="11"/>
        <v>46</v>
      </c>
      <c r="L52" s="66">
        <f t="shared" si="11"/>
        <v>19</v>
      </c>
      <c r="M52" s="66">
        <f t="shared" si="11"/>
        <v>24</v>
      </c>
      <c r="N52" s="66">
        <f t="shared" si="11"/>
        <v>16</v>
      </c>
      <c r="O52" s="66">
        <f t="shared" si="11"/>
        <v>10</v>
      </c>
      <c r="P52" s="66">
        <f t="shared" si="11"/>
        <v>14</v>
      </c>
      <c r="Q52" s="66">
        <f t="shared" si="11"/>
        <v>13</v>
      </c>
      <c r="R52" s="66">
        <f t="shared" si="11"/>
        <v>0</v>
      </c>
      <c r="S52" s="85">
        <f t="shared" si="9"/>
        <v>528</v>
      </c>
      <c r="T52" s="1"/>
      <c r="U52" s="1"/>
      <c r="V52" s="1"/>
      <c r="W52" s="1"/>
      <c r="X52" s="1"/>
      <c r="Y52" s="1"/>
    </row>
    <row r="53" spans="1:25" ht="12" customHeight="1">
      <c r="A53" s="566"/>
      <c r="B53" s="9" t="s">
        <v>202</v>
      </c>
      <c r="C53" s="51">
        <f>SUM('Entering 1'!C73:C78)</f>
        <v>0</v>
      </c>
      <c r="D53" s="1">
        <f>SUM('Entering 1'!D73:D78)</f>
        <v>1</v>
      </c>
      <c r="E53" s="1">
        <f>SUM('Entering 1'!E73:E78)</f>
        <v>5</v>
      </c>
      <c r="F53" s="1">
        <f>SUM('Entering 1'!F73:F78)</f>
        <v>11</v>
      </c>
      <c r="G53" s="1">
        <f>SUM('Entering 1'!G73:G78)</f>
        <v>23</v>
      </c>
      <c r="H53" s="1">
        <f>SUM('Entering 1'!H73:H78)</f>
        <v>0</v>
      </c>
      <c r="I53" s="1">
        <f>SUM('Entering 1'!I73:I78)</f>
        <v>0</v>
      </c>
      <c r="J53" s="1">
        <f>SUM('Entering 1'!J73:J78)</f>
        <v>0</v>
      </c>
      <c r="K53" s="1">
        <f>SUM('Entering 1'!K73:K78)</f>
        <v>0</v>
      </c>
      <c r="L53" s="1">
        <f>SUM('Entering 1'!L73:L78)</f>
        <v>0</v>
      </c>
      <c r="M53" s="1">
        <f>SUM('Entering 1'!M73:M78)</f>
        <v>0</v>
      </c>
      <c r="N53" s="1">
        <f>SUM('Entering 1'!N73:N78)</f>
        <v>0</v>
      </c>
      <c r="O53" s="1">
        <f>SUM('Entering 1'!O73:O78)</f>
        <v>0</v>
      </c>
      <c r="P53" s="1">
        <f>SUM('Entering 1'!P73:P78)</f>
        <v>0</v>
      </c>
      <c r="Q53" s="1">
        <f>SUM('Entering 1'!Q73:Q78)</f>
        <v>0</v>
      </c>
      <c r="R53" s="1">
        <f>SUM('Entering 1'!R73:R78)</f>
        <v>0</v>
      </c>
      <c r="S53" s="28">
        <f t="shared" si="9"/>
        <v>40</v>
      </c>
      <c r="T53" s="1"/>
      <c r="U53" s="1"/>
      <c r="V53" s="1"/>
      <c r="W53" s="1"/>
      <c r="X53" s="1"/>
      <c r="Y53" s="1"/>
    </row>
    <row r="54" spans="1:25" ht="12" customHeight="1">
      <c r="A54" s="566"/>
      <c r="B54" s="9" t="s">
        <v>203</v>
      </c>
      <c r="C54" s="51">
        <f>('Entering 1'!C73)+('Entering 1'!C72*2)+('Entering 1'!C77*3)+('Entering 1'!C78*4)</f>
        <v>0</v>
      </c>
      <c r="D54" s="1">
        <f>('Entering 1'!D73)+('Entering 1'!D72*2)+('Entering 1'!D77*3)+('Entering 1'!D78*4)</f>
        <v>4</v>
      </c>
      <c r="E54" s="1">
        <f>('Entering 1'!E73)+('Entering 1'!E72*2)+('Entering 1'!E77*3)+('Entering 1'!E78*4)</f>
        <v>20</v>
      </c>
      <c r="F54" s="1">
        <f>('Entering 1'!F73)+('Entering 1'!F72*2)+('Entering 1'!F77*3)+('Entering 1'!F78*4)</f>
        <v>44</v>
      </c>
      <c r="G54" s="1">
        <f>('Entering 1'!G73)+('Entering 1'!G72*2)+('Entering 1'!G77*3)+('Entering 1'!G78*4)</f>
        <v>92</v>
      </c>
      <c r="H54" s="1">
        <f>('Entering 1'!H73)+('Entering 1'!H72*2)+('Entering 1'!H77*3)+('Entering 1'!H78*4)</f>
        <v>0</v>
      </c>
      <c r="I54" s="1">
        <f>('Entering 1'!I73)+('Entering 1'!I72*2)+('Entering 1'!I77*3)+('Entering 1'!I78*4)</f>
        <v>0</v>
      </c>
      <c r="J54" s="1">
        <f>('Entering 1'!J73)+('Entering 1'!J72*2)+('Entering 1'!J77*3)+('Entering 1'!J78*4)</f>
        <v>0</v>
      </c>
      <c r="K54" s="1">
        <f>('Entering 1'!K73)+('Entering 1'!K72*2)+('Entering 1'!K77*3)+('Entering 1'!K78*4)</f>
        <v>0</v>
      </c>
      <c r="L54" s="1">
        <f>('Entering 1'!L73)+('Entering 1'!L72*2)+('Entering 1'!L77*3)+('Entering 1'!L78*4)</f>
        <v>0</v>
      </c>
      <c r="M54" s="1">
        <f>('Entering 1'!M73)+('Entering 1'!M72*2)+('Entering 1'!M77*3)+('Entering 1'!M78*4)</f>
        <v>0</v>
      </c>
      <c r="N54" s="1">
        <f>('Entering 1'!N73)+('Entering 1'!N72*2)+('Entering 1'!N77*3)+('Entering 1'!N78*4)</f>
        <v>0</v>
      </c>
      <c r="O54" s="1">
        <f>('Entering 1'!O73)+('Entering 1'!O72*2)+('Entering 1'!O77*3)+('Entering 1'!O78*4)</f>
        <v>0</v>
      </c>
      <c r="P54" s="1">
        <f>('Entering 1'!P73)+('Entering 1'!P72*2)+('Entering 1'!P77*3)+('Entering 1'!P78*4)</f>
        <v>0</v>
      </c>
      <c r="Q54" s="1">
        <f>('Entering 1'!Q73)+('Entering 1'!Q72*2)+('Entering 1'!Q77*3)+('Entering 1'!Q78*4)</f>
        <v>0</v>
      </c>
      <c r="R54" s="1">
        <f>('Entering 1'!R73)+('Entering 1'!R72*2)+('Entering 1'!R77*3)+('Entering 1'!R78*4)</f>
        <v>0</v>
      </c>
      <c r="S54" s="28">
        <f t="shared" si="9"/>
        <v>160</v>
      </c>
      <c r="T54" s="1"/>
      <c r="U54" s="1"/>
      <c r="V54" s="1"/>
      <c r="W54" s="1"/>
      <c r="X54" s="1"/>
      <c r="Y54" s="1"/>
    </row>
    <row r="55" spans="1:25" ht="12" customHeight="1">
      <c r="A55" s="566"/>
      <c r="B55" s="53" t="s">
        <v>204</v>
      </c>
      <c r="C55" s="54">
        <f>SUM('Entering 1'!C74:C77)</f>
        <v>0</v>
      </c>
      <c r="D55" s="55">
        <f>SUM('Entering 1'!D74:D77)</f>
        <v>0</v>
      </c>
      <c r="E55" s="55">
        <f>SUM('Entering 1'!E74:E77)</f>
        <v>0</v>
      </c>
      <c r="F55" s="55">
        <f>SUM('Entering 1'!F74:F77)</f>
        <v>0</v>
      </c>
      <c r="G55" s="55">
        <f>SUM('Entering 1'!G74:G77)</f>
        <v>0</v>
      </c>
      <c r="H55" s="55">
        <f>SUM('Entering 1'!H74:H77)</f>
        <v>0</v>
      </c>
      <c r="I55" s="55">
        <f>SUM('Entering 1'!I74:I77)</f>
        <v>0</v>
      </c>
      <c r="J55" s="55">
        <f>SUM('Entering 1'!J74:J77)</f>
        <v>0</v>
      </c>
      <c r="K55" s="55">
        <f>SUM('Entering 1'!K74:K77)</f>
        <v>0</v>
      </c>
      <c r="L55" s="55">
        <f>SUM('Entering 1'!L74:L77)</f>
        <v>0</v>
      </c>
      <c r="M55" s="55">
        <f>SUM('Entering 1'!M74:M77)</f>
        <v>0</v>
      </c>
      <c r="N55" s="55">
        <f>SUM('Entering 1'!N74:N77)</f>
        <v>0</v>
      </c>
      <c r="O55" s="55">
        <f>SUM('Entering 1'!O74:O77)</f>
        <v>0</v>
      </c>
      <c r="P55" s="55">
        <f>SUM('Entering 1'!P74:P77)</f>
        <v>0</v>
      </c>
      <c r="Q55" s="55">
        <f>SUM('Entering 1'!Q74:Q77)</f>
        <v>0</v>
      </c>
      <c r="R55" s="55">
        <f>SUM('Entering 1'!R74:R77)</f>
        <v>0</v>
      </c>
      <c r="S55" s="30">
        <f t="shared" si="9"/>
        <v>0</v>
      </c>
      <c r="T55" s="1"/>
      <c r="U55" s="1"/>
      <c r="V55" s="1"/>
      <c r="W55" s="1"/>
      <c r="X55" s="1"/>
      <c r="Y55" s="1"/>
    </row>
    <row r="56" spans="1:25" ht="12" customHeight="1">
      <c r="A56" s="566"/>
      <c r="B56" s="53" t="s">
        <v>205</v>
      </c>
      <c r="C56" s="54">
        <f>('Entering 1'!C74)+('Entering 1'!C75*2)+('Entering 1'!C76*3)+('Entering 1'!C77*4)</f>
        <v>0</v>
      </c>
      <c r="D56" s="55">
        <f>('Entering 1'!D74)+('Entering 1'!D75*2)+('Entering 1'!D76*3)+('Entering 1'!D77*4)</f>
        <v>0</v>
      </c>
      <c r="E56" s="55">
        <f>('Entering 1'!E74)+('Entering 1'!E75*2)+('Entering 1'!E76*3)+('Entering 1'!E77*4)</f>
        <v>0</v>
      </c>
      <c r="F56" s="55">
        <f>('Entering 1'!F74)+('Entering 1'!F75*2)+('Entering 1'!F76*3)+('Entering 1'!F77*4)</f>
        <v>0</v>
      </c>
      <c r="G56" s="55">
        <f>('Entering 1'!G74)+('Entering 1'!G75*2)+('Entering 1'!G76*3)+('Entering 1'!G77*4)</f>
        <v>0</v>
      </c>
      <c r="H56" s="55">
        <f>('Entering 1'!H74)+('Entering 1'!H75*2)+('Entering 1'!H76*3)+('Entering 1'!H77*4)</f>
        <v>0</v>
      </c>
      <c r="I56" s="55">
        <f>('Entering 1'!I74)+('Entering 1'!I75*2)+('Entering 1'!I76*3)+('Entering 1'!I77*4)</f>
        <v>0</v>
      </c>
      <c r="J56" s="55">
        <f>('Entering 1'!J74)+('Entering 1'!J75*2)+('Entering 1'!J76*3)+('Entering 1'!J77*4)</f>
        <v>0</v>
      </c>
      <c r="K56" s="55">
        <f>('Entering 1'!K74)+('Entering 1'!K75*2)+('Entering 1'!K76*3)+('Entering 1'!K77*4)</f>
        <v>0</v>
      </c>
      <c r="L56" s="55">
        <f>('Entering 1'!L74)+('Entering 1'!L75*2)+('Entering 1'!L76*3)+('Entering 1'!L77*4)</f>
        <v>0</v>
      </c>
      <c r="M56" s="55">
        <f>('Entering 1'!M74)+('Entering 1'!M75*2)+('Entering 1'!M76*3)+('Entering 1'!M77*4)</f>
        <v>0</v>
      </c>
      <c r="N56" s="55">
        <f>('Entering 1'!N74)+('Entering 1'!N75*2)+('Entering 1'!N76*3)+('Entering 1'!N77*4)</f>
        <v>0</v>
      </c>
      <c r="O56" s="55">
        <f>('Entering 1'!O74)+('Entering 1'!O75*2)+('Entering 1'!O76*3)+('Entering 1'!O77*4)</f>
        <v>0</v>
      </c>
      <c r="P56" s="55">
        <f>('Entering 1'!P74)+('Entering 1'!P75*2)+('Entering 1'!P76*3)+('Entering 1'!P77*4)</f>
        <v>0</v>
      </c>
      <c r="Q56" s="55">
        <f>('Entering 1'!Q74)+('Entering 1'!Q75*2)+('Entering 1'!Q76*3)+('Entering 1'!Q77*4)</f>
        <v>0</v>
      </c>
      <c r="R56" s="55">
        <f>('Entering 1'!R74)+('Entering 1'!R75*2)+('Entering 1'!R76*3)+('Entering 1'!R77*4)</f>
        <v>0</v>
      </c>
      <c r="S56" s="30">
        <f t="shared" si="9"/>
        <v>0</v>
      </c>
      <c r="T56" s="1"/>
      <c r="U56" s="1"/>
      <c r="V56" s="1"/>
      <c r="W56" s="1"/>
      <c r="X56" s="1"/>
      <c r="Y56" s="1"/>
    </row>
    <row r="57" spans="1:25" ht="12" customHeight="1">
      <c r="A57" s="566"/>
      <c r="B57" s="9" t="s">
        <v>206</v>
      </c>
      <c r="C57" s="51">
        <v>0</v>
      </c>
      <c r="D57" s="1">
        <v>3</v>
      </c>
      <c r="E57" s="1">
        <v>5</v>
      </c>
      <c r="F57" s="1">
        <v>1</v>
      </c>
      <c r="G57" s="1">
        <v>4</v>
      </c>
      <c r="H57" s="1">
        <v>7</v>
      </c>
      <c r="I57" s="1">
        <v>7</v>
      </c>
      <c r="J57" s="1">
        <v>6</v>
      </c>
      <c r="K57" s="1">
        <v>3</v>
      </c>
      <c r="L57" s="1">
        <v>3</v>
      </c>
      <c r="M57" s="1">
        <v>4</v>
      </c>
      <c r="N57" s="1">
        <v>5</v>
      </c>
      <c r="O57" s="1">
        <v>3</v>
      </c>
      <c r="P57" s="1">
        <v>3</v>
      </c>
      <c r="Q57" s="1">
        <v>0</v>
      </c>
      <c r="R57" s="1"/>
      <c r="S57" s="28">
        <f t="shared" si="9"/>
        <v>54</v>
      </c>
      <c r="T57" s="1"/>
      <c r="U57" s="1"/>
      <c r="V57" s="1"/>
      <c r="W57" s="1"/>
      <c r="X57" s="1"/>
      <c r="Y57" s="1"/>
    </row>
    <row r="58" spans="1:25" ht="12" customHeight="1">
      <c r="A58" s="566"/>
      <c r="B58" s="9" t="s">
        <v>207</v>
      </c>
      <c r="C58" s="51"/>
      <c r="D58" s="1"/>
      <c r="E58" s="1"/>
      <c r="F58" s="1"/>
      <c r="G58" s="1"/>
      <c r="H58" s="1"/>
      <c r="I58" s="1"/>
      <c r="J58" s="1"/>
      <c r="K58" s="1"/>
      <c r="L58" s="1"/>
      <c r="M58" s="1"/>
      <c r="N58" s="1"/>
      <c r="O58" s="1"/>
      <c r="P58" s="1"/>
      <c r="Q58" s="1"/>
      <c r="R58" s="1"/>
      <c r="S58" s="28">
        <v>651</v>
      </c>
      <c r="T58" s="1"/>
      <c r="U58" s="1"/>
      <c r="V58" s="1"/>
      <c r="W58" s="1"/>
      <c r="X58" s="1"/>
      <c r="Y58" s="1"/>
    </row>
    <row r="59" spans="1:25" ht="12" customHeight="1">
      <c r="A59" s="566"/>
      <c r="B59" s="60" t="s">
        <v>18</v>
      </c>
      <c r="C59" s="61">
        <f t="shared" ref="C59:R59" si="12">SUM(C53,C55,C57)</f>
        <v>0</v>
      </c>
      <c r="D59" s="62">
        <f t="shared" si="12"/>
        <v>4</v>
      </c>
      <c r="E59" s="62">
        <f t="shared" si="12"/>
        <v>10</v>
      </c>
      <c r="F59" s="62">
        <f t="shared" si="12"/>
        <v>12</v>
      </c>
      <c r="G59" s="62">
        <f t="shared" si="12"/>
        <v>27</v>
      </c>
      <c r="H59" s="62">
        <f t="shared" si="12"/>
        <v>7</v>
      </c>
      <c r="I59" s="62">
        <f t="shared" si="12"/>
        <v>7</v>
      </c>
      <c r="J59" s="62">
        <f t="shared" si="12"/>
        <v>6</v>
      </c>
      <c r="K59" s="62">
        <f t="shared" si="12"/>
        <v>3</v>
      </c>
      <c r="L59" s="62">
        <f t="shared" si="12"/>
        <v>3</v>
      </c>
      <c r="M59" s="62">
        <f t="shared" si="12"/>
        <v>4</v>
      </c>
      <c r="N59" s="62">
        <f t="shared" si="12"/>
        <v>5</v>
      </c>
      <c r="O59" s="62">
        <f t="shared" si="12"/>
        <v>3</v>
      </c>
      <c r="P59" s="62">
        <f t="shared" si="12"/>
        <v>3</v>
      </c>
      <c r="Q59" s="62">
        <f t="shared" si="12"/>
        <v>0</v>
      </c>
      <c r="R59" s="62">
        <f t="shared" si="12"/>
        <v>0</v>
      </c>
      <c r="S59" s="63">
        <f t="shared" ref="S59:S85" si="13">SUM(C59:R59)</f>
        <v>94</v>
      </c>
      <c r="T59" s="1"/>
      <c r="U59" s="1"/>
      <c r="V59" s="1"/>
      <c r="W59" s="1"/>
      <c r="X59" s="1"/>
      <c r="Y59" s="1"/>
    </row>
    <row r="60" spans="1:25" ht="12" customHeight="1">
      <c r="A60" s="566"/>
      <c r="B60" s="64" t="s">
        <v>208</v>
      </c>
      <c r="C60" s="65">
        <f t="shared" ref="C60:R60" si="14">SUM(C54,C56,C58)</f>
        <v>0</v>
      </c>
      <c r="D60" s="66">
        <f t="shared" si="14"/>
        <v>4</v>
      </c>
      <c r="E60" s="66">
        <f t="shared" si="14"/>
        <v>20</v>
      </c>
      <c r="F60" s="66">
        <f t="shared" si="14"/>
        <v>44</v>
      </c>
      <c r="G60" s="66">
        <f t="shared" si="14"/>
        <v>92</v>
      </c>
      <c r="H60" s="66">
        <f t="shared" si="14"/>
        <v>0</v>
      </c>
      <c r="I60" s="66">
        <f t="shared" si="14"/>
        <v>0</v>
      </c>
      <c r="J60" s="66">
        <f t="shared" si="14"/>
        <v>0</v>
      </c>
      <c r="K60" s="66">
        <f t="shared" si="14"/>
        <v>0</v>
      </c>
      <c r="L60" s="66">
        <f t="shared" si="14"/>
        <v>0</v>
      </c>
      <c r="M60" s="66">
        <f t="shared" si="14"/>
        <v>0</v>
      </c>
      <c r="N60" s="66">
        <f t="shared" si="14"/>
        <v>0</v>
      </c>
      <c r="O60" s="66">
        <f t="shared" si="14"/>
        <v>0</v>
      </c>
      <c r="P60" s="66">
        <f t="shared" si="14"/>
        <v>0</v>
      </c>
      <c r="Q60" s="66">
        <f t="shared" si="14"/>
        <v>0</v>
      </c>
      <c r="R60" s="66">
        <f t="shared" si="14"/>
        <v>0</v>
      </c>
      <c r="S60" s="68">
        <f t="shared" si="13"/>
        <v>160</v>
      </c>
      <c r="T60" s="1"/>
      <c r="U60" s="1"/>
      <c r="V60" s="1"/>
      <c r="W60" s="1"/>
      <c r="X60" s="1"/>
      <c r="Y60" s="1"/>
    </row>
    <row r="61" spans="1:25" ht="12" customHeight="1">
      <c r="A61" s="566"/>
      <c r="B61" s="60" t="s">
        <v>2</v>
      </c>
      <c r="C61" s="82">
        <f t="shared" ref="C61:R61" si="15">SUM(C51,C59)</f>
        <v>2</v>
      </c>
      <c r="D61" s="62">
        <f t="shared" si="15"/>
        <v>9</v>
      </c>
      <c r="E61" s="62">
        <f t="shared" si="15"/>
        <v>17</v>
      </c>
      <c r="F61" s="62">
        <f t="shared" si="15"/>
        <v>26</v>
      </c>
      <c r="G61" s="62">
        <f t="shared" si="15"/>
        <v>76</v>
      </c>
      <c r="H61" s="62">
        <f t="shared" si="15"/>
        <v>9</v>
      </c>
      <c r="I61" s="62">
        <f t="shared" si="15"/>
        <v>32</v>
      </c>
      <c r="J61" s="62">
        <f t="shared" si="15"/>
        <v>18</v>
      </c>
      <c r="K61" s="62">
        <f t="shared" si="15"/>
        <v>16</v>
      </c>
      <c r="L61" s="62">
        <f t="shared" si="15"/>
        <v>16</v>
      </c>
      <c r="M61" s="62">
        <f t="shared" si="15"/>
        <v>21</v>
      </c>
      <c r="N61" s="62">
        <f t="shared" si="15"/>
        <v>14</v>
      </c>
      <c r="O61" s="62">
        <f t="shared" si="15"/>
        <v>15</v>
      </c>
      <c r="P61" s="62">
        <f t="shared" si="15"/>
        <v>12</v>
      </c>
      <c r="Q61" s="62">
        <f t="shared" si="15"/>
        <v>11</v>
      </c>
      <c r="R61" s="62">
        <f t="shared" si="15"/>
        <v>4</v>
      </c>
      <c r="S61" s="83">
        <f t="shared" si="13"/>
        <v>298</v>
      </c>
      <c r="T61" s="1"/>
      <c r="U61" s="1"/>
      <c r="V61" s="1"/>
      <c r="W61" s="1"/>
      <c r="X61" s="1"/>
      <c r="Y61" s="1"/>
    </row>
    <row r="62" spans="1:25" ht="12" customHeight="1">
      <c r="A62" s="567"/>
      <c r="B62" s="64" t="s">
        <v>25</v>
      </c>
      <c r="C62" s="84">
        <f t="shared" ref="C62:R62" si="16">SUM(C52,C60)</f>
        <v>24</v>
      </c>
      <c r="D62" s="66">
        <f t="shared" si="16"/>
        <v>33</v>
      </c>
      <c r="E62" s="66">
        <f t="shared" si="16"/>
        <v>66</v>
      </c>
      <c r="F62" s="66">
        <f t="shared" si="16"/>
        <v>122</v>
      </c>
      <c r="G62" s="66">
        <f t="shared" si="16"/>
        <v>236</v>
      </c>
      <c r="H62" s="66">
        <f t="shared" si="16"/>
        <v>3</v>
      </c>
      <c r="I62" s="66">
        <f t="shared" si="16"/>
        <v>43</v>
      </c>
      <c r="J62" s="66">
        <f t="shared" si="16"/>
        <v>19</v>
      </c>
      <c r="K62" s="66">
        <f t="shared" si="16"/>
        <v>46</v>
      </c>
      <c r="L62" s="66">
        <f t="shared" si="16"/>
        <v>19</v>
      </c>
      <c r="M62" s="66">
        <f t="shared" si="16"/>
        <v>24</v>
      </c>
      <c r="N62" s="66">
        <f t="shared" si="16"/>
        <v>16</v>
      </c>
      <c r="O62" s="66">
        <f t="shared" si="16"/>
        <v>10</v>
      </c>
      <c r="P62" s="66">
        <f t="shared" si="16"/>
        <v>14</v>
      </c>
      <c r="Q62" s="66">
        <f t="shared" si="16"/>
        <v>13</v>
      </c>
      <c r="R62" s="66">
        <f t="shared" si="16"/>
        <v>0</v>
      </c>
      <c r="S62" s="85">
        <f t="shared" si="13"/>
        <v>688</v>
      </c>
      <c r="T62" s="1"/>
      <c r="U62" s="1"/>
      <c r="V62" s="1"/>
      <c r="W62" s="1"/>
      <c r="X62" s="1"/>
      <c r="Y62" s="1"/>
    </row>
    <row r="63" spans="1:25" ht="12" customHeight="1">
      <c r="A63" s="565" t="s">
        <v>216</v>
      </c>
      <c r="B63" s="9" t="s">
        <v>214</v>
      </c>
      <c r="C63" s="72">
        <f>'PMD Breakdown Entering'!C33</f>
        <v>17</v>
      </c>
      <c r="D63" s="13">
        <f>'PMD Breakdown Entering'!D33</f>
        <v>48</v>
      </c>
      <c r="E63" s="13">
        <f>'PMD Breakdown Entering'!E33</f>
        <v>95</v>
      </c>
      <c r="F63" s="13">
        <f>'PMD Breakdown Entering'!F33</f>
        <v>95</v>
      </c>
      <c r="G63" s="13">
        <f>'PMD Breakdown Entering'!G33</f>
        <v>62</v>
      </c>
      <c r="H63" s="13">
        <f>'PMD Breakdown Entering'!H33</f>
        <v>80</v>
      </c>
      <c r="I63" s="13">
        <f>'PMD Breakdown Entering'!I33</f>
        <v>61</v>
      </c>
      <c r="J63" s="13">
        <f>'PMD Breakdown Entering'!J33</f>
        <v>57</v>
      </c>
      <c r="K63" s="13">
        <f>'PMD Breakdown Entering'!K33</f>
        <v>62</v>
      </c>
      <c r="L63" s="13">
        <f>'PMD Breakdown Entering'!L33</f>
        <v>23</v>
      </c>
      <c r="M63" s="13">
        <f>'PMD Breakdown Entering'!M33</f>
        <v>19</v>
      </c>
      <c r="N63" s="13">
        <f>'PMD Breakdown Entering'!N33</f>
        <v>27</v>
      </c>
      <c r="O63" s="13">
        <f>'PMD Breakdown Entering'!O33</f>
        <v>19</v>
      </c>
      <c r="P63" s="13">
        <f>'PMD Breakdown Entering'!P33</f>
        <v>13</v>
      </c>
      <c r="Q63" s="13">
        <f>'PMD Breakdown Entering'!Q33</f>
        <v>9</v>
      </c>
      <c r="R63" s="13">
        <f>'PMD Breakdown Entering'!R33</f>
        <v>0</v>
      </c>
      <c r="S63" s="28">
        <f t="shared" si="13"/>
        <v>687</v>
      </c>
      <c r="T63" s="1"/>
      <c r="U63" s="1"/>
      <c r="V63" s="1"/>
      <c r="W63" s="1"/>
      <c r="X63" s="1"/>
      <c r="Y63" s="1"/>
    </row>
    <row r="64" spans="1:25" ht="12" customHeight="1">
      <c r="A64" s="566"/>
      <c r="B64" s="53" t="s">
        <v>188</v>
      </c>
      <c r="C64" s="54">
        <f>SUM('Entering 1'!C93:C94)</f>
        <v>4</v>
      </c>
      <c r="D64" s="55">
        <f>SUM('Entering 1'!D93:D94)</f>
        <v>2</v>
      </c>
      <c r="E64" s="55">
        <f>SUM('Entering 1'!E93:E94)</f>
        <v>22</v>
      </c>
      <c r="F64" s="55">
        <f>SUM('Entering 1'!F93:F94)</f>
        <v>34</v>
      </c>
      <c r="G64" s="55">
        <f>SUM('Entering 1'!G93:G94)</f>
        <v>18</v>
      </c>
      <c r="H64" s="55">
        <f>SUM('Entering 1'!H93:H94)</f>
        <v>22</v>
      </c>
      <c r="I64" s="55">
        <f>SUM('Entering 1'!I93:I94)</f>
        <v>9</v>
      </c>
      <c r="J64" s="55">
        <f>SUM('Entering 1'!J93:J94)</f>
        <v>9</v>
      </c>
      <c r="K64" s="55">
        <f>SUM('Entering 1'!K93:K94)</f>
        <v>3</v>
      </c>
      <c r="L64" s="55">
        <f>SUM('Entering 1'!L93:L94)</f>
        <v>4</v>
      </c>
      <c r="M64" s="55">
        <f>SUM('Entering 1'!M93:M94)</f>
        <v>4</v>
      </c>
      <c r="N64" s="55">
        <f>SUM('Entering 1'!N93:N94)</f>
        <v>10</v>
      </c>
      <c r="O64" s="55">
        <f>SUM('Entering 1'!O93:O94)</f>
        <v>4</v>
      </c>
      <c r="P64" s="55">
        <f>SUM('Entering 1'!P93:P94)</f>
        <v>0</v>
      </c>
      <c r="Q64" s="55">
        <f>SUM('Entering 1'!Q93:Q94)</f>
        <v>0</v>
      </c>
      <c r="R64" s="55">
        <f>SUM('Entering 1'!R93:R94)</f>
        <v>0</v>
      </c>
      <c r="S64" s="30">
        <f t="shared" si="13"/>
        <v>145</v>
      </c>
      <c r="T64" s="1"/>
      <c r="U64" s="1"/>
      <c r="V64" s="1"/>
      <c r="W64" s="1"/>
      <c r="X64" s="1"/>
      <c r="Y64" s="1"/>
    </row>
    <row r="65" spans="1:25" ht="12" customHeight="1">
      <c r="A65" s="566"/>
      <c r="B65" s="53" t="s">
        <v>189</v>
      </c>
      <c r="C65" s="54">
        <f>('Entering 1'!C93)+('Entering 1'!C94*2)</f>
        <v>4</v>
      </c>
      <c r="D65" s="55">
        <f>('Entering 1'!D93)+('Entering 1'!D94*2)</f>
        <v>2</v>
      </c>
      <c r="E65" s="55">
        <f>('Entering 1'!E93)+('Entering 1'!E94*2)</f>
        <v>22</v>
      </c>
      <c r="F65" s="55">
        <f>('Entering 1'!F93)+('Entering 1'!F94*2)</f>
        <v>34</v>
      </c>
      <c r="G65" s="55">
        <f>('Entering 1'!G93)+('Entering 1'!G94*2)</f>
        <v>18</v>
      </c>
      <c r="H65" s="55">
        <f>('Entering 1'!H93)+('Entering 1'!H94*2)</f>
        <v>22</v>
      </c>
      <c r="I65" s="55">
        <f>('Entering 1'!I93)+('Entering 1'!I94*2)</f>
        <v>9</v>
      </c>
      <c r="J65" s="55">
        <f>('Entering 1'!J93)+('Entering 1'!J94*2)</f>
        <v>9</v>
      </c>
      <c r="K65" s="55">
        <f>('Entering 1'!K93)+('Entering 1'!K94*2)</f>
        <v>3</v>
      </c>
      <c r="L65" s="55">
        <f>('Entering 1'!L93)+('Entering 1'!L94*2)</f>
        <v>4</v>
      </c>
      <c r="M65" s="55">
        <f>('Entering 1'!M93)+('Entering 1'!M94*2)</f>
        <v>4</v>
      </c>
      <c r="N65" s="55">
        <f>('Entering 1'!N93)+('Entering 1'!N94*2)</f>
        <v>10</v>
      </c>
      <c r="O65" s="55">
        <f>('Entering 1'!O93)+('Entering 1'!O94*2)</f>
        <v>4</v>
      </c>
      <c r="P65" s="55">
        <f>('Entering 1'!P93)+('Entering 1'!P94*2)</f>
        <v>0</v>
      </c>
      <c r="Q65" s="55">
        <f>('Entering 1'!Q93)+('Entering 1'!Q94*2)</f>
        <v>0</v>
      </c>
      <c r="R65" s="55">
        <f>('Entering 1'!R93)+('Entering 1'!R94*2)</f>
        <v>0</v>
      </c>
      <c r="S65" s="30">
        <f t="shared" si="13"/>
        <v>145</v>
      </c>
      <c r="T65" s="1"/>
      <c r="U65" s="1"/>
      <c r="V65" s="1"/>
      <c r="W65" s="1"/>
      <c r="X65" s="1"/>
      <c r="Y65" s="1"/>
    </row>
    <row r="66" spans="1:25" ht="12" customHeight="1">
      <c r="A66" s="566"/>
      <c r="B66" s="9" t="s">
        <v>190</v>
      </c>
      <c r="C66" s="51">
        <f>SUM('Entering 1'!C95:C96)</f>
        <v>0</v>
      </c>
      <c r="D66" s="1">
        <f>SUM('Entering 1'!D95:D96)</f>
        <v>1</v>
      </c>
      <c r="E66" s="1">
        <f>SUM('Entering 1'!E95:E96)</f>
        <v>0</v>
      </c>
      <c r="F66" s="1">
        <f>SUM('Entering 1'!F95:F96)</f>
        <v>0</v>
      </c>
      <c r="G66" s="1">
        <f>SUM('Entering 1'!G95:G96)</f>
        <v>3</v>
      </c>
      <c r="H66" s="1">
        <f>SUM('Entering 1'!H95:H96)</f>
        <v>3</v>
      </c>
      <c r="I66" s="1">
        <f>SUM('Entering 1'!I95:I96)</f>
        <v>2</v>
      </c>
      <c r="J66" s="1">
        <f>SUM('Entering 1'!J95:J96)</f>
        <v>3</v>
      </c>
      <c r="K66" s="1">
        <f>SUM('Entering 1'!K95:K96)</f>
        <v>1</v>
      </c>
      <c r="L66" s="1">
        <f>SUM('Entering 1'!L95:L96)</f>
        <v>0</v>
      </c>
      <c r="M66" s="1">
        <f>SUM('Entering 1'!M95:M96)</f>
        <v>0</v>
      </c>
      <c r="N66" s="1">
        <f>SUM('Entering 1'!N95:N96)</f>
        <v>1</v>
      </c>
      <c r="O66" s="1">
        <f>SUM('Entering 1'!O95:O96)</f>
        <v>0</v>
      </c>
      <c r="P66" s="1">
        <f>SUM('Entering 1'!P95:P96)</f>
        <v>1</v>
      </c>
      <c r="Q66" s="1">
        <f>SUM('Entering 1'!Q95:Q96)</f>
        <v>0</v>
      </c>
      <c r="R66" s="1">
        <f>SUM('Entering 1'!R95:R96)</f>
        <v>0</v>
      </c>
      <c r="S66" s="28">
        <f t="shared" si="13"/>
        <v>15</v>
      </c>
      <c r="T66" s="1"/>
      <c r="U66" s="1"/>
      <c r="V66" s="1"/>
      <c r="W66" s="1"/>
      <c r="X66" s="1"/>
      <c r="Y66" s="1"/>
    </row>
    <row r="67" spans="1:25" ht="12" customHeight="1">
      <c r="A67" s="566"/>
      <c r="B67" s="9" t="s">
        <v>191</v>
      </c>
      <c r="C67" s="51">
        <f>('Entering 1'!C95)+('Entering 1'!C96*2)</f>
        <v>0</v>
      </c>
      <c r="D67" s="1">
        <f>('Entering 1'!D95)+('Entering 1'!D96*2)</f>
        <v>1</v>
      </c>
      <c r="E67" s="1">
        <f>('Entering 1'!E95)+('Entering 1'!E96*2)</f>
        <v>0</v>
      </c>
      <c r="F67" s="1">
        <f>('Entering 1'!F95)+('Entering 1'!F96*2)</f>
        <v>0</v>
      </c>
      <c r="G67" s="1">
        <f>('Entering 1'!G95)+('Entering 1'!G96*2)</f>
        <v>3</v>
      </c>
      <c r="H67" s="1">
        <f>('Entering 1'!H95)+('Entering 1'!H96*2)</f>
        <v>3</v>
      </c>
      <c r="I67" s="1">
        <f>('Entering 1'!I95)+('Entering 1'!I96*2)</f>
        <v>2</v>
      </c>
      <c r="J67" s="1">
        <f>('Entering 1'!J95)+('Entering 1'!J96*2)</f>
        <v>3</v>
      </c>
      <c r="K67" s="1">
        <f>('Entering 1'!K95)+('Entering 1'!K96*2)</f>
        <v>1</v>
      </c>
      <c r="L67" s="1">
        <f>('Entering 1'!L95)+('Entering 1'!L96*2)</f>
        <v>0</v>
      </c>
      <c r="M67" s="1">
        <f>('Entering 1'!M95)+('Entering 1'!M96*2)</f>
        <v>0</v>
      </c>
      <c r="N67" s="1">
        <f>('Entering 1'!N95)+('Entering 1'!N96*2)</f>
        <v>1</v>
      </c>
      <c r="O67" s="1">
        <f>('Entering 1'!O95)+('Entering 1'!O96*2)</f>
        <v>0</v>
      </c>
      <c r="P67" s="1">
        <f>('Entering 1'!P95)+('Entering 1'!P96*2)</f>
        <v>1</v>
      </c>
      <c r="Q67" s="1">
        <f>('Entering 1'!Q95)+('Entering 1'!Q96*2)</f>
        <v>0</v>
      </c>
      <c r="R67" s="1">
        <f>('Entering 1'!R95)+('Entering 1'!R96*2)</f>
        <v>0</v>
      </c>
      <c r="S67" s="28">
        <f t="shared" si="13"/>
        <v>15</v>
      </c>
      <c r="T67" s="1"/>
      <c r="U67" s="1"/>
      <c r="V67" s="1"/>
      <c r="W67" s="1"/>
      <c r="X67" s="1"/>
      <c r="Y67" s="1"/>
    </row>
    <row r="68" spans="1:25" ht="12" customHeight="1">
      <c r="A68" s="566"/>
      <c r="B68" s="53" t="s">
        <v>7</v>
      </c>
      <c r="C68" s="54">
        <f>'Entering 1'!C97</f>
        <v>24</v>
      </c>
      <c r="D68" s="55">
        <f>'Entering 1'!D97</f>
        <v>53</v>
      </c>
      <c r="E68" s="55">
        <f>'Entering 1'!E97</f>
        <v>67</v>
      </c>
      <c r="F68" s="55">
        <f>'Entering 1'!F97</f>
        <v>67</v>
      </c>
      <c r="G68" s="55">
        <f>'Entering 1'!G97</f>
        <v>70</v>
      </c>
      <c r="H68" s="55">
        <f>'Entering 1'!H97</f>
        <v>67</v>
      </c>
      <c r="I68" s="55">
        <f>'Entering 1'!I97</f>
        <v>81</v>
      </c>
      <c r="J68" s="55">
        <f>'Entering 1'!J97</f>
        <v>84</v>
      </c>
      <c r="K68" s="55">
        <f>'Entering 1'!K97</f>
        <v>95</v>
      </c>
      <c r="L68" s="55">
        <f>'Entering 1'!L97</f>
        <v>114</v>
      </c>
      <c r="M68" s="55">
        <f>'Entering 1'!M97</f>
        <v>111</v>
      </c>
      <c r="N68" s="55">
        <f>'Entering 1'!N97</f>
        <v>137</v>
      </c>
      <c r="O68" s="55">
        <f>'Entering 1'!O97</f>
        <v>111</v>
      </c>
      <c r="P68" s="55">
        <f>'Entering 1'!P97</f>
        <v>92</v>
      </c>
      <c r="Q68" s="55">
        <f>'Entering 1'!Q97</f>
        <v>28</v>
      </c>
      <c r="R68" s="55">
        <f>'Entering 1'!R97</f>
        <v>4</v>
      </c>
      <c r="S68" s="30">
        <f t="shared" si="13"/>
        <v>1205</v>
      </c>
      <c r="T68" s="1"/>
      <c r="U68" s="1"/>
      <c r="V68" s="1"/>
      <c r="W68" s="1"/>
      <c r="X68" s="1"/>
      <c r="Y68" s="1"/>
    </row>
    <row r="69" spans="1:25" ht="12" customHeight="1">
      <c r="A69" s="566"/>
      <c r="B69" s="53" t="s">
        <v>192</v>
      </c>
      <c r="C69" s="54">
        <f>'Carpool Breakdown Entering'!C68</f>
        <v>7</v>
      </c>
      <c r="D69" s="55">
        <f>'Carpool Breakdown Entering'!D68</f>
        <v>64</v>
      </c>
      <c r="E69" s="55">
        <f>'Carpool Breakdown Entering'!E68</f>
        <v>59</v>
      </c>
      <c r="F69" s="55">
        <f>'Carpool Breakdown Entering'!F68</f>
        <v>84</v>
      </c>
      <c r="G69" s="55">
        <f>'Carpool Breakdown Entering'!G68</f>
        <v>100</v>
      </c>
      <c r="H69" s="55">
        <f>'Carpool Breakdown Entering'!H68</f>
        <v>89</v>
      </c>
      <c r="I69" s="55">
        <f>'Carpool Breakdown Entering'!I68</f>
        <v>33</v>
      </c>
      <c r="J69" s="55">
        <f>'Carpool Breakdown Entering'!J68</f>
        <v>60</v>
      </c>
      <c r="K69" s="55">
        <f>'Carpool Breakdown Entering'!K68</f>
        <v>29</v>
      </c>
      <c r="L69" s="55">
        <f>'Carpool Breakdown Entering'!L68</f>
        <v>42</v>
      </c>
      <c r="M69" s="55">
        <f>'Carpool Breakdown Entering'!M68</f>
        <v>30</v>
      </c>
      <c r="N69" s="55">
        <f>'Carpool Breakdown Entering'!N68</f>
        <v>12</v>
      </c>
      <c r="O69" s="55">
        <f>'Carpool Breakdown Entering'!O68</f>
        <v>3</v>
      </c>
      <c r="P69" s="55">
        <f>'Carpool Breakdown Entering'!P68</f>
        <v>8</v>
      </c>
      <c r="Q69" s="55">
        <f>'Carpool Breakdown Entering'!Q68</f>
        <v>1</v>
      </c>
      <c r="R69" s="55">
        <f>'Carpool Breakdown Entering'!R68</f>
        <v>0</v>
      </c>
      <c r="S69" s="30">
        <f t="shared" si="13"/>
        <v>621</v>
      </c>
      <c r="T69" s="1"/>
      <c r="U69" s="1"/>
      <c r="V69" s="1"/>
      <c r="W69" s="1"/>
      <c r="X69" s="1"/>
      <c r="Y69" s="1"/>
    </row>
    <row r="70" spans="1:25" ht="12" customHeight="1">
      <c r="A70" s="566"/>
      <c r="B70" s="53" t="s">
        <v>35</v>
      </c>
      <c r="C70" s="54">
        <f>'Carpool Breakdown Entering'!C69</f>
        <v>8</v>
      </c>
      <c r="D70" s="55">
        <f>'Carpool Breakdown Entering'!D69</f>
        <v>112</v>
      </c>
      <c r="E70" s="55">
        <f>'Carpool Breakdown Entering'!E69</f>
        <v>87</v>
      </c>
      <c r="F70" s="55">
        <f>'Carpool Breakdown Entering'!F69</f>
        <v>125</v>
      </c>
      <c r="G70" s="55">
        <f>'Carpool Breakdown Entering'!G69</f>
        <v>141</v>
      </c>
      <c r="H70" s="55">
        <f>'Carpool Breakdown Entering'!H69</f>
        <v>115</v>
      </c>
      <c r="I70" s="55">
        <f>'Carpool Breakdown Entering'!I69</f>
        <v>48</v>
      </c>
      <c r="J70" s="55">
        <f>'Carpool Breakdown Entering'!J69</f>
        <v>93</v>
      </c>
      <c r="K70" s="55">
        <f>'Carpool Breakdown Entering'!K69</f>
        <v>49</v>
      </c>
      <c r="L70" s="55">
        <f>'Carpool Breakdown Entering'!L69</f>
        <v>60</v>
      </c>
      <c r="M70" s="55">
        <f>'Carpool Breakdown Entering'!M69</f>
        <v>52</v>
      </c>
      <c r="N70" s="55">
        <f>'Carpool Breakdown Entering'!N69</f>
        <v>18</v>
      </c>
      <c r="O70" s="55">
        <f>'Carpool Breakdown Entering'!O69</f>
        <v>7</v>
      </c>
      <c r="P70" s="55">
        <f>'Carpool Breakdown Entering'!P69</f>
        <v>12</v>
      </c>
      <c r="Q70" s="55">
        <f>'Carpool Breakdown Entering'!Q69</f>
        <v>0</v>
      </c>
      <c r="R70" s="55">
        <f>'Carpool Breakdown Entering'!R69</f>
        <v>0</v>
      </c>
      <c r="S70" s="30">
        <f t="shared" si="13"/>
        <v>927</v>
      </c>
      <c r="T70" s="1"/>
      <c r="U70" s="1"/>
      <c r="V70" s="1"/>
      <c r="W70" s="1"/>
      <c r="X70" s="1"/>
      <c r="Y70" s="1"/>
    </row>
    <row r="71" spans="1:25" ht="12" customHeight="1">
      <c r="A71" s="566"/>
      <c r="B71" s="53" t="s">
        <v>193</v>
      </c>
      <c r="C71" s="54">
        <f t="shared" ref="C71:R71" si="17">SUM(C68:C69)</f>
        <v>31</v>
      </c>
      <c r="D71" s="55">
        <f t="shared" si="17"/>
        <v>117</v>
      </c>
      <c r="E71" s="55">
        <f t="shared" si="17"/>
        <v>126</v>
      </c>
      <c r="F71" s="55">
        <f t="shared" si="17"/>
        <v>151</v>
      </c>
      <c r="G71" s="55">
        <f t="shared" si="17"/>
        <v>170</v>
      </c>
      <c r="H71" s="55">
        <f t="shared" si="17"/>
        <v>156</v>
      </c>
      <c r="I71" s="55">
        <f t="shared" si="17"/>
        <v>114</v>
      </c>
      <c r="J71" s="55">
        <f t="shared" si="17"/>
        <v>144</v>
      </c>
      <c r="K71" s="55">
        <f t="shared" si="17"/>
        <v>124</v>
      </c>
      <c r="L71" s="55">
        <f t="shared" si="17"/>
        <v>156</v>
      </c>
      <c r="M71" s="55">
        <f t="shared" si="17"/>
        <v>141</v>
      </c>
      <c r="N71" s="55">
        <f t="shared" si="17"/>
        <v>149</v>
      </c>
      <c r="O71" s="55">
        <f t="shared" si="17"/>
        <v>114</v>
      </c>
      <c r="P71" s="55">
        <f t="shared" si="17"/>
        <v>100</v>
      </c>
      <c r="Q71" s="55">
        <f t="shared" si="17"/>
        <v>29</v>
      </c>
      <c r="R71" s="55">
        <f t="shared" si="17"/>
        <v>4</v>
      </c>
      <c r="S71" s="30">
        <f t="shared" si="13"/>
        <v>1826</v>
      </c>
      <c r="T71" s="1"/>
      <c r="U71" s="1"/>
      <c r="V71" s="1"/>
      <c r="W71" s="1"/>
      <c r="X71" s="1"/>
      <c r="Y71" s="1"/>
    </row>
    <row r="72" spans="1:25" ht="12" customHeight="1">
      <c r="A72" s="566"/>
      <c r="B72" s="53" t="s">
        <v>194</v>
      </c>
      <c r="C72" s="54">
        <f t="shared" ref="C72:R72" si="18">SUM(C68,C70)</f>
        <v>32</v>
      </c>
      <c r="D72" s="55">
        <f t="shared" si="18"/>
        <v>165</v>
      </c>
      <c r="E72" s="55">
        <f t="shared" si="18"/>
        <v>154</v>
      </c>
      <c r="F72" s="55">
        <f t="shared" si="18"/>
        <v>192</v>
      </c>
      <c r="G72" s="55">
        <f t="shared" si="18"/>
        <v>211</v>
      </c>
      <c r="H72" s="55">
        <f t="shared" si="18"/>
        <v>182</v>
      </c>
      <c r="I72" s="55">
        <f t="shared" si="18"/>
        <v>129</v>
      </c>
      <c r="J72" s="55">
        <f t="shared" si="18"/>
        <v>177</v>
      </c>
      <c r="K72" s="55">
        <f t="shared" si="18"/>
        <v>144</v>
      </c>
      <c r="L72" s="55">
        <f t="shared" si="18"/>
        <v>174</v>
      </c>
      <c r="M72" s="55">
        <f t="shared" si="18"/>
        <v>163</v>
      </c>
      <c r="N72" s="55">
        <f t="shared" si="18"/>
        <v>155</v>
      </c>
      <c r="O72" s="55">
        <f t="shared" si="18"/>
        <v>118</v>
      </c>
      <c r="P72" s="55">
        <f t="shared" si="18"/>
        <v>104</v>
      </c>
      <c r="Q72" s="55">
        <f t="shared" si="18"/>
        <v>28</v>
      </c>
      <c r="R72" s="86">
        <f t="shared" si="18"/>
        <v>4</v>
      </c>
      <c r="S72" s="30">
        <f t="shared" si="13"/>
        <v>2132</v>
      </c>
      <c r="T72" s="1"/>
      <c r="U72" s="1"/>
      <c r="V72" s="1"/>
      <c r="W72" s="1"/>
      <c r="X72" s="1"/>
      <c r="Y72" s="1"/>
    </row>
    <row r="73" spans="1:25" ht="12" customHeight="1">
      <c r="A73" s="566"/>
      <c r="B73" s="9" t="s">
        <v>195</v>
      </c>
      <c r="C73" s="51"/>
      <c r="D73" s="1"/>
      <c r="E73" s="1"/>
      <c r="F73" s="1"/>
      <c r="G73" s="1"/>
      <c r="H73" s="1"/>
      <c r="I73" s="1"/>
      <c r="J73" s="1"/>
      <c r="K73" s="1"/>
      <c r="L73" s="1"/>
      <c r="M73" s="1"/>
      <c r="N73" s="1"/>
      <c r="O73" s="1"/>
      <c r="P73" s="1"/>
      <c r="Q73" s="1"/>
      <c r="R73" s="1"/>
      <c r="S73" s="28">
        <f t="shared" si="13"/>
        <v>0</v>
      </c>
      <c r="T73" s="1"/>
      <c r="U73" s="1"/>
      <c r="V73" s="1"/>
      <c r="W73" s="1"/>
      <c r="X73" s="1"/>
      <c r="Y73" s="1"/>
    </row>
    <row r="74" spans="1:25" ht="12" customHeight="1">
      <c r="A74" s="566"/>
      <c r="B74" s="9" t="s">
        <v>196</v>
      </c>
      <c r="C74" s="51"/>
      <c r="D74" s="1"/>
      <c r="E74" s="1"/>
      <c r="F74" s="1"/>
      <c r="G74" s="1"/>
      <c r="H74" s="1"/>
      <c r="I74" s="1"/>
      <c r="J74" s="1"/>
      <c r="K74" s="1"/>
      <c r="L74" s="1"/>
      <c r="M74" s="1"/>
      <c r="N74" s="1"/>
      <c r="O74" s="1"/>
      <c r="P74" s="1"/>
      <c r="Q74" s="1"/>
      <c r="R74" s="1"/>
      <c r="S74" s="28">
        <f t="shared" si="13"/>
        <v>0</v>
      </c>
      <c r="T74" s="1"/>
      <c r="U74" s="1"/>
      <c r="V74" s="1"/>
      <c r="W74" s="1"/>
      <c r="X74" s="1"/>
      <c r="Y74" s="1"/>
    </row>
    <row r="75" spans="1:25" ht="12" customHeight="1">
      <c r="A75" s="566"/>
      <c r="B75" s="53" t="s">
        <v>197</v>
      </c>
      <c r="C75" s="54"/>
      <c r="D75" s="55"/>
      <c r="E75" s="55"/>
      <c r="F75" s="55"/>
      <c r="G75" s="55"/>
      <c r="H75" s="55"/>
      <c r="I75" s="55"/>
      <c r="J75" s="55"/>
      <c r="K75" s="55"/>
      <c r="L75" s="55"/>
      <c r="M75" s="55"/>
      <c r="N75" s="55"/>
      <c r="O75" s="55"/>
      <c r="P75" s="55"/>
      <c r="Q75" s="55"/>
      <c r="R75" s="55"/>
      <c r="S75" s="30">
        <f t="shared" si="13"/>
        <v>0</v>
      </c>
      <c r="T75" s="1"/>
      <c r="U75" s="1"/>
      <c r="V75" s="1"/>
      <c r="W75" s="1"/>
      <c r="X75" s="1"/>
      <c r="Y75" s="1"/>
    </row>
    <row r="76" spans="1:25" ht="12" customHeight="1">
      <c r="A76" s="566"/>
      <c r="B76" s="53" t="s">
        <v>198</v>
      </c>
      <c r="C76" s="54"/>
      <c r="D76" s="55"/>
      <c r="E76" s="55"/>
      <c r="F76" s="55"/>
      <c r="G76" s="55"/>
      <c r="H76" s="55"/>
      <c r="I76" s="55"/>
      <c r="J76" s="55"/>
      <c r="K76" s="55"/>
      <c r="L76" s="55"/>
      <c r="M76" s="55"/>
      <c r="N76" s="55"/>
      <c r="O76" s="55"/>
      <c r="P76" s="55"/>
      <c r="Q76" s="55"/>
      <c r="R76" s="55"/>
      <c r="S76" s="30">
        <f t="shared" si="13"/>
        <v>0</v>
      </c>
      <c r="T76" s="1"/>
      <c r="U76" s="1"/>
      <c r="V76" s="1"/>
      <c r="W76" s="1"/>
      <c r="X76" s="1"/>
      <c r="Y76" s="1"/>
    </row>
    <row r="77" spans="1:25" ht="12" customHeight="1">
      <c r="A77" s="566"/>
      <c r="B77" s="7" t="s">
        <v>199</v>
      </c>
      <c r="C77" s="51"/>
      <c r="D77" s="1"/>
      <c r="E77" s="1"/>
      <c r="F77" s="1"/>
      <c r="G77" s="1"/>
      <c r="H77" s="1"/>
      <c r="I77" s="1"/>
      <c r="J77" s="1"/>
      <c r="K77" s="1"/>
      <c r="L77" s="1"/>
      <c r="M77" s="1"/>
      <c r="N77" s="1"/>
      <c r="O77" s="1"/>
      <c r="P77" s="1"/>
      <c r="Q77" s="1"/>
      <c r="R77" s="87"/>
      <c r="S77" s="87">
        <f t="shared" si="13"/>
        <v>0</v>
      </c>
      <c r="T77" s="1"/>
      <c r="U77" s="1"/>
      <c r="V77" s="1"/>
      <c r="W77" s="1"/>
      <c r="X77" s="1"/>
      <c r="Y77" s="1"/>
    </row>
    <row r="78" spans="1:25" ht="12" customHeight="1">
      <c r="A78" s="566"/>
      <c r="B78" s="9" t="s">
        <v>200</v>
      </c>
      <c r="C78" s="58">
        <f>SUM('By Bus Stop Arriving'!C56,'By Bus Stop Arriving'!C58,'By Bus Stop Arriving'!C64,'By Bus Stop Arriving'!C66)</f>
        <v>0</v>
      </c>
      <c r="D78" s="52">
        <f>SUM('By Bus Stop Arriving'!D56,'By Bus Stop Arriving'!D58,'By Bus Stop Arriving'!D64,'By Bus Stop Arriving'!D66)</f>
        <v>1</v>
      </c>
      <c r="E78" s="52">
        <f>SUM('By Bus Stop Arriving'!E56,'By Bus Stop Arriving'!E58,'By Bus Stop Arriving'!E64,'By Bus Stop Arriving'!E66)</f>
        <v>1</v>
      </c>
      <c r="F78" s="52">
        <f>SUM('By Bus Stop Arriving'!F56,'By Bus Stop Arriving'!F58,'By Bus Stop Arriving'!F64,'By Bus Stop Arriving'!F66)</f>
        <v>1</v>
      </c>
      <c r="G78" s="52">
        <f>SUM('By Bus Stop Arriving'!G56,'By Bus Stop Arriving'!G58,'By Bus Stop Arriving'!G64,'By Bus Stop Arriving'!G66)</f>
        <v>7</v>
      </c>
      <c r="H78" s="52">
        <f>SUM('By Bus Stop Arriving'!H56,'By Bus Stop Arriving'!H58,'By Bus Stop Arriving'!H64,'By Bus Stop Arriving'!H66)</f>
        <v>0</v>
      </c>
      <c r="I78" s="52">
        <f>SUM('By Bus Stop Arriving'!I56,'By Bus Stop Arriving'!I58,'By Bus Stop Arriving'!I64,'By Bus Stop Arriving'!I66)</f>
        <v>9</v>
      </c>
      <c r="J78" s="52">
        <f>SUM('By Bus Stop Arriving'!J56,'By Bus Stop Arriving'!J58,'By Bus Stop Arriving'!J64,'By Bus Stop Arriving'!J66)</f>
        <v>2</v>
      </c>
      <c r="K78" s="52">
        <f>SUM('By Bus Stop Arriving'!K56,'By Bus Stop Arriving'!K58,'By Bus Stop Arriving'!K64,'By Bus Stop Arriving'!K66)</f>
        <v>9</v>
      </c>
      <c r="L78" s="52">
        <f>SUM('By Bus Stop Arriving'!L56,'By Bus Stop Arriving'!L58,'By Bus Stop Arriving'!L64,'By Bus Stop Arriving'!L66)</f>
        <v>6</v>
      </c>
      <c r="M78" s="52">
        <f>SUM('By Bus Stop Arriving'!M56,'By Bus Stop Arriving'!M58,'By Bus Stop Arriving'!M64,'By Bus Stop Arriving'!M66)</f>
        <v>4</v>
      </c>
      <c r="N78" s="52">
        <f>SUM('By Bus Stop Arriving'!N56,'By Bus Stop Arriving'!N58,'By Bus Stop Arriving'!N64,'By Bus Stop Arriving'!N66)</f>
        <v>7</v>
      </c>
      <c r="O78" s="52">
        <f>SUM('By Bus Stop Arriving'!O56,'By Bus Stop Arriving'!O58,'By Bus Stop Arriving'!O64,'By Bus Stop Arriving'!O66)</f>
        <v>1</v>
      </c>
      <c r="P78" s="52">
        <f>SUM('By Bus Stop Arriving'!P56,'By Bus Stop Arriving'!P58,'By Bus Stop Arriving'!P64,'By Bus Stop Arriving'!P66)</f>
        <v>0</v>
      </c>
      <c r="Q78" s="52">
        <f>SUM('By Bus Stop Arriving'!Q56,'By Bus Stop Arriving'!Q58,'By Bus Stop Arriving'!Q64,'By Bus Stop Arriving'!Q66)</f>
        <v>0</v>
      </c>
      <c r="R78" s="52">
        <f>SUM('By Bus Stop Arriving'!R56,'By Bus Stop Arriving'!R58,'By Bus Stop Arriving'!R64,'By Bus Stop Arriving'!R66)</f>
        <v>0</v>
      </c>
      <c r="S78" s="59">
        <f t="shared" si="13"/>
        <v>48</v>
      </c>
      <c r="T78" s="1"/>
      <c r="U78" s="1"/>
      <c r="V78" s="1"/>
      <c r="W78" s="1"/>
      <c r="X78" s="1"/>
      <c r="Y78" s="1"/>
    </row>
    <row r="79" spans="1:25" ht="12" customHeight="1">
      <c r="A79" s="566"/>
      <c r="B79" s="60" t="s">
        <v>3</v>
      </c>
      <c r="C79" s="61">
        <f t="shared" ref="C79:R79" si="19">SUM(C64,C66,C71,C73,C75,C77)</f>
        <v>35</v>
      </c>
      <c r="D79" s="62">
        <f t="shared" si="19"/>
        <v>120</v>
      </c>
      <c r="E79" s="62">
        <f t="shared" si="19"/>
        <v>148</v>
      </c>
      <c r="F79" s="62">
        <f t="shared" si="19"/>
        <v>185</v>
      </c>
      <c r="G79" s="62">
        <f t="shared" si="19"/>
        <v>191</v>
      </c>
      <c r="H79" s="62">
        <f t="shared" si="19"/>
        <v>181</v>
      </c>
      <c r="I79" s="62">
        <f t="shared" si="19"/>
        <v>125</v>
      </c>
      <c r="J79" s="62">
        <f t="shared" si="19"/>
        <v>156</v>
      </c>
      <c r="K79" s="62">
        <f t="shared" si="19"/>
        <v>128</v>
      </c>
      <c r="L79" s="62">
        <f t="shared" si="19"/>
        <v>160</v>
      </c>
      <c r="M79" s="62">
        <f t="shared" si="19"/>
        <v>145</v>
      </c>
      <c r="N79" s="62">
        <f t="shared" si="19"/>
        <v>160</v>
      </c>
      <c r="O79" s="62">
        <f t="shared" si="19"/>
        <v>118</v>
      </c>
      <c r="P79" s="62">
        <f t="shared" si="19"/>
        <v>101</v>
      </c>
      <c r="Q79" s="62">
        <f t="shared" si="19"/>
        <v>29</v>
      </c>
      <c r="R79" s="62">
        <f t="shared" si="19"/>
        <v>4</v>
      </c>
      <c r="S79" s="63">
        <f t="shared" si="13"/>
        <v>1986</v>
      </c>
      <c r="T79" s="1"/>
      <c r="U79" s="1"/>
      <c r="V79" s="1"/>
      <c r="W79" s="1"/>
      <c r="X79" s="1"/>
      <c r="Y79" s="1"/>
    </row>
    <row r="80" spans="1:25" ht="12" customHeight="1">
      <c r="A80" s="566"/>
      <c r="B80" s="64" t="s">
        <v>201</v>
      </c>
      <c r="C80" s="65">
        <f t="shared" ref="C80:R80" si="20">SUM(C63,C65,C67,C72,C74,C76,C78)</f>
        <v>53</v>
      </c>
      <c r="D80" s="66">
        <f t="shared" si="20"/>
        <v>217</v>
      </c>
      <c r="E80" s="66">
        <f t="shared" si="20"/>
        <v>272</v>
      </c>
      <c r="F80" s="66">
        <f t="shared" si="20"/>
        <v>322</v>
      </c>
      <c r="G80" s="66">
        <f t="shared" si="20"/>
        <v>301</v>
      </c>
      <c r="H80" s="66">
        <f t="shared" si="20"/>
        <v>287</v>
      </c>
      <c r="I80" s="66">
        <f t="shared" si="20"/>
        <v>210</v>
      </c>
      <c r="J80" s="66">
        <f t="shared" si="20"/>
        <v>248</v>
      </c>
      <c r="K80" s="66">
        <f t="shared" si="20"/>
        <v>219</v>
      </c>
      <c r="L80" s="66">
        <f t="shared" si="20"/>
        <v>207</v>
      </c>
      <c r="M80" s="66">
        <f t="shared" si="20"/>
        <v>190</v>
      </c>
      <c r="N80" s="66">
        <f t="shared" si="20"/>
        <v>200</v>
      </c>
      <c r="O80" s="66">
        <f t="shared" si="20"/>
        <v>142</v>
      </c>
      <c r="P80" s="66">
        <f t="shared" si="20"/>
        <v>118</v>
      </c>
      <c r="Q80" s="66">
        <f t="shared" si="20"/>
        <v>37</v>
      </c>
      <c r="R80" s="66">
        <f t="shared" si="20"/>
        <v>4</v>
      </c>
      <c r="S80" s="68">
        <f t="shared" si="13"/>
        <v>3027</v>
      </c>
      <c r="T80" s="1"/>
      <c r="U80" s="1"/>
      <c r="V80" s="1"/>
      <c r="W80" s="1"/>
      <c r="X80" s="1"/>
      <c r="Y80" s="1"/>
    </row>
    <row r="81" spans="1:25" ht="12" customHeight="1">
      <c r="A81" s="566"/>
      <c r="B81" s="9" t="s">
        <v>202</v>
      </c>
      <c r="C81" s="51">
        <f>SUM('Entering 1'!C110:C113)</f>
        <v>1</v>
      </c>
      <c r="D81" s="1">
        <f>SUM('Entering 1'!D110:D113)</f>
        <v>12</v>
      </c>
      <c r="E81" s="1">
        <f>SUM('Entering 1'!E110:E113)</f>
        <v>4</v>
      </c>
      <c r="F81" s="1">
        <f>SUM('Entering 1'!F110:F113)</f>
        <v>11</v>
      </c>
      <c r="G81" s="1">
        <f>SUM('Entering 1'!G110:G113)</f>
        <v>12</v>
      </c>
      <c r="H81" s="1">
        <f>SUM('Entering 1'!H110:H113)</f>
        <v>22</v>
      </c>
      <c r="I81" s="1">
        <f>SUM('Entering 1'!I110:I113)</f>
        <v>4</v>
      </c>
      <c r="J81" s="1">
        <f>SUM('Entering 1'!J110:J113)</f>
        <v>7</v>
      </c>
      <c r="K81" s="1">
        <f>SUM('Entering 1'!K110:K113)</f>
        <v>6</v>
      </c>
      <c r="L81" s="1">
        <f>SUM('Entering 1'!L110:L113)</f>
        <v>6</v>
      </c>
      <c r="M81" s="1">
        <f>SUM('Entering 1'!M110:M113)</f>
        <v>0</v>
      </c>
      <c r="N81" s="1">
        <f>SUM('Entering 1'!N110:N113)</f>
        <v>0</v>
      </c>
      <c r="O81" s="1">
        <f>SUM('Entering 1'!O110:O113)</f>
        <v>1</v>
      </c>
      <c r="P81" s="1">
        <f>SUM('Entering 1'!P110:P113)</f>
        <v>0</v>
      </c>
      <c r="Q81" s="1">
        <f>SUM('Entering 1'!Q110:Q113)</f>
        <v>0</v>
      </c>
      <c r="R81" s="1">
        <f>SUM('Entering 1'!R110:R113)</f>
        <v>0</v>
      </c>
      <c r="S81" s="28">
        <f t="shared" si="13"/>
        <v>86</v>
      </c>
      <c r="T81" s="1"/>
      <c r="U81" s="1"/>
      <c r="V81" s="1"/>
      <c r="W81" s="1"/>
      <c r="X81" s="1"/>
      <c r="Y81" s="1"/>
    </row>
    <row r="82" spans="1:25" ht="12" customHeight="1">
      <c r="A82" s="566"/>
      <c r="B82" s="9" t="s">
        <v>203</v>
      </c>
      <c r="C82" s="51">
        <f>('Entering 1'!C110)+('Entering 1'!C111*2)+('Entering 1'!C112*3)+('Entering 1'!C113*4)</f>
        <v>1</v>
      </c>
      <c r="D82" s="1">
        <f>('Entering 1'!D110)+('Entering 1'!D111*2)+('Entering 1'!D112*3)+('Entering 1'!D113*4)</f>
        <v>12</v>
      </c>
      <c r="E82" s="1">
        <f>('Entering 1'!E110)+('Entering 1'!E111*2)+('Entering 1'!E112*3)+('Entering 1'!E113*4)</f>
        <v>4</v>
      </c>
      <c r="F82" s="1">
        <f>('Entering 1'!F110)+('Entering 1'!F111*2)+('Entering 1'!F112*3)+('Entering 1'!F113*4)</f>
        <v>11</v>
      </c>
      <c r="G82" s="1">
        <f>('Entering 1'!G110)+('Entering 1'!G111*2)+('Entering 1'!G112*3)+('Entering 1'!G113*4)</f>
        <v>12</v>
      </c>
      <c r="H82" s="1">
        <f>('Entering 1'!H110)+('Entering 1'!H111*2)+('Entering 1'!H112*3)+('Entering 1'!H113*4)</f>
        <v>22</v>
      </c>
      <c r="I82" s="1">
        <f>('Entering 1'!I110)+('Entering 1'!I111*2)+('Entering 1'!I112*3)+('Entering 1'!I113*4)</f>
        <v>4</v>
      </c>
      <c r="J82" s="1">
        <f>('Entering 1'!J110)+('Entering 1'!J111*2)+('Entering 1'!J112*3)+('Entering 1'!J113*4)</f>
        <v>7</v>
      </c>
      <c r="K82" s="1">
        <f>('Entering 1'!K110)+('Entering 1'!K111*2)+('Entering 1'!K112*3)+('Entering 1'!K113*4)</f>
        <v>6</v>
      </c>
      <c r="L82" s="1">
        <f>('Entering 1'!L110)+('Entering 1'!L111*2)+('Entering 1'!L112*3)+('Entering 1'!L113*4)</f>
        <v>6</v>
      </c>
      <c r="M82" s="1">
        <f>('Entering 1'!M110)+('Entering 1'!M111*2)+('Entering 1'!M112*3)+('Entering 1'!M113*4)</f>
        <v>0</v>
      </c>
      <c r="N82" s="1">
        <f>('Entering 1'!N110)+('Entering 1'!N111*2)+('Entering 1'!N112*3)+('Entering 1'!N113*4)</f>
        <v>0</v>
      </c>
      <c r="O82" s="1">
        <f>('Entering 1'!O110)+('Entering 1'!O111*2)+('Entering 1'!O112*3)+('Entering 1'!O113*4)</f>
        <v>1</v>
      </c>
      <c r="P82" s="1">
        <f>('Entering 1'!P110)+('Entering 1'!P111*2)+('Entering 1'!P112*3)+('Entering 1'!P113*4)</f>
        <v>0</v>
      </c>
      <c r="Q82" s="1">
        <f>('Entering 1'!Q110)+('Entering 1'!Q111*2)+('Entering 1'!Q112*3)+('Entering 1'!Q113*4)</f>
        <v>0</v>
      </c>
      <c r="R82" s="1">
        <f>('Entering 1'!R110)+('Entering 1'!R111*2)+('Entering 1'!R112*3)+('Entering 1'!R113*4)</f>
        <v>0</v>
      </c>
      <c r="S82" s="28">
        <f t="shared" si="13"/>
        <v>86</v>
      </c>
      <c r="T82" s="1"/>
      <c r="U82" s="1"/>
      <c r="V82" s="1"/>
      <c r="W82" s="1"/>
      <c r="X82" s="1"/>
      <c r="Y82" s="1"/>
    </row>
    <row r="83" spans="1:25" ht="12" customHeight="1">
      <c r="A83" s="566"/>
      <c r="B83" s="53" t="s">
        <v>204</v>
      </c>
      <c r="C83" s="54">
        <f>SUM('Entering 1'!C118:C121)</f>
        <v>2</v>
      </c>
      <c r="D83" s="55">
        <f>SUM('Entering 1'!D118:D121)</f>
        <v>3</v>
      </c>
      <c r="E83" s="55">
        <f>SUM('Entering 1'!E118:E121)</f>
        <v>8</v>
      </c>
      <c r="F83" s="55">
        <f>SUM('Entering 1'!F118:F121)</f>
        <v>9</v>
      </c>
      <c r="G83" s="55">
        <f>SUM('Entering 1'!G118:G121)</f>
        <v>17</v>
      </c>
      <c r="H83" s="55">
        <f>SUM('Entering 1'!H118:H121)</f>
        <v>12</v>
      </c>
      <c r="I83" s="55">
        <f>SUM('Entering 1'!I118:I121)</f>
        <v>13</v>
      </c>
      <c r="J83" s="55">
        <f>SUM('Entering 1'!J118:J121)</f>
        <v>9</v>
      </c>
      <c r="K83" s="55">
        <f>SUM('Entering 1'!K118:K121)</f>
        <v>6</v>
      </c>
      <c r="L83" s="55">
        <f>SUM('Entering 1'!L118:L121)</f>
        <v>4</v>
      </c>
      <c r="M83" s="55">
        <f>SUM('Entering 1'!M118:M121)</f>
        <v>0</v>
      </c>
      <c r="N83" s="55">
        <f>SUM('Entering 1'!N118:N121)</f>
        <v>0</v>
      </c>
      <c r="O83" s="55">
        <f>SUM('Entering 1'!O118:O121)</f>
        <v>0</v>
      </c>
      <c r="P83" s="55">
        <f>SUM('Entering 1'!P118:P121)</f>
        <v>0</v>
      </c>
      <c r="Q83" s="55">
        <f>SUM('Entering 1'!Q118:Q121)</f>
        <v>0</v>
      </c>
      <c r="R83" s="55">
        <f>SUM('Entering 1'!R118:R121)</f>
        <v>0</v>
      </c>
      <c r="S83" s="30">
        <f t="shared" si="13"/>
        <v>83</v>
      </c>
      <c r="T83" s="1"/>
      <c r="U83" s="1"/>
      <c r="V83" s="1"/>
      <c r="W83" s="1"/>
      <c r="X83" s="1"/>
      <c r="Y83" s="1"/>
    </row>
    <row r="84" spans="1:25" ht="12" customHeight="1">
      <c r="A84" s="566"/>
      <c r="B84" s="53" t="s">
        <v>205</v>
      </c>
      <c r="C84" s="54">
        <f>('Entering 1'!C118)+('Entering 1'!C119*2)+('Entering 1'!C120*3)+('Entering 1'!C121*4)</f>
        <v>2</v>
      </c>
      <c r="D84" s="55">
        <f>('Entering 1'!D118)+('Entering 1'!D119*2)+('Entering 1'!D120*3)+('Entering 1'!D121*4)</f>
        <v>3</v>
      </c>
      <c r="E84" s="55">
        <f>('Entering 1'!E118)+('Entering 1'!E119*2)+('Entering 1'!E120*3)+('Entering 1'!E121*4)</f>
        <v>8</v>
      </c>
      <c r="F84" s="55">
        <f>('Entering 1'!F118)+('Entering 1'!F119*2)+('Entering 1'!F120*3)+('Entering 1'!F121*4)</f>
        <v>9</v>
      </c>
      <c r="G84" s="55">
        <f>('Entering 1'!G118)+('Entering 1'!G119*2)+('Entering 1'!G120*3)+('Entering 1'!G121*4)</f>
        <v>17</v>
      </c>
      <c r="H84" s="55">
        <f>('Entering 1'!H118)+('Entering 1'!H119*2)+('Entering 1'!H120*3)+('Entering 1'!H121*4)</f>
        <v>12</v>
      </c>
      <c r="I84" s="55">
        <f>('Entering 1'!I118)+('Entering 1'!I119*2)+('Entering 1'!I120*3)+('Entering 1'!I121*4)</f>
        <v>13</v>
      </c>
      <c r="J84" s="55">
        <f>('Entering 1'!J118)+('Entering 1'!J119*2)+('Entering 1'!J120*3)+('Entering 1'!J121*4)</f>
        <v>9</v>
      </c>
      <c r="K84" s="55">
        <f>('Entering 1'!K118)+('Entering 1'!K119*2)+('Entering 1'!K120*3)+('Entering 1'!K121*4)</f>
        <v>6</v>
      </c>
      <c r="L84" s="55">
        <f>('Entering 1'!L118)+('Entering 1'!L119*2)+('Entering 1'!L120*3)+('Entering 1'!L121*4)</f>
        <v>4</v>
      </c>
      <c r="M84" s="55">
        <f>('Entering 1'!M118)+('Entering 1'!M119*2)+('Entering 1'!M120*3)+('Entering 1'!M121*4)</f>
        <v>0</v>
      </c>
      <c r="N84" s="55">
        <f>('Entering 1'!N118)+('Entering 1'!N119*2)+('Entering 1'!N120*3)+('Entering 1'!N121*4)</f>
        <v>0</v>
      </c>
      <c r="O84" s="55">
        <f>('Entering 1'!O118)+('Entering 1'!O119*2)+('Entering 1'!O120*3)+('Entering 1'!O121*4)</f>
        <v>0</v>
      </c>
      <c r="P84" s="55">
        <f>('Entering 1'!P118)+('Entering 1'!P119*2)+('Entering 1'!P120*3)+('Entering 1'!P121*4)</f>
        <v>0</v>
      </c>
      <c r="Q84" s="55">
        <f>('Entering 1'!Q118)+('Entering 1'!Q119*2)+('Entering 1'!Q120*3)+('Entering 1'!Q121*4)</f>
        <v>0</v>
      </c>
      <c r="R84" s="55">
        <f>('Entering 1'!R118)+('Entering 1'!R119*2)+('Entering 1'!R120*3)+('Entering 1'!R121*4)</f>
        <v>0</v>
      </c>
      <c r="S84" s="30">
        <f t="shared" si="13"/>
        <v>83</v>
      </c>
      <c r="T84" s="1"/>
      <c r="U84" s="1"/>
      <c r="V84" s="1"/>
      <c r="W84" s="1"/>
      <c r="X84" s="1"/>
      <c r="Y84" s="1"/>
    </row>
    <row r="85" spans="1:25" ht="12" customHeight="1">
      <c r="A85" s="566"/>
      <c r="B85" s="9" t="s">
        <v>206</v>
      </c>
      <c r="C85" s="51">
        <v>3</v>
      </c>
      <c r="D85" s="1">
        <v>9</v>
      </c>
      <c r="E85" s="1">
        <v>11</v>
      </c>
      <c r="F85" s="1">
        <v>11</v>
      </c>
      <c r="G85" s="1">
        <v>11</v>
      </c>
      <c r="H85" s="1">
        <v>11</v>
      </c>
      <c r="I85" s="1">
        <v>10</v>
      </c>
      <c r="J85" s="1">
        <v>11</v>
      </c>
      <c r="K85" s="1">
        <v>11</v>
      </c>
      <c r="L85" s="1">
        <v>11</v>
      </c>
      <c r="M85" s="1">
        <v>10</v>
      </c>
      <c r="N85" s="1">
        <v>11</v>
      </c>
      <c r="O85" s="1">
        <v>8</v>
      </c>
      <c r="P85" s="1">
        <v>8</v>
      </c>
      <c r="Q85" s="1">
        <v>7</v>
      </c>
      <c r="R85" s="1">
        <v>6</v>
      </c>
      <c r="S85" s="28">
        <f t="shared" si="13"/>
        <v>149</v>
      </c>
      <c r="T85" s="1"/>
      <c r="U85" s="1"/>
      <c r="V85" s="1"/>
      <c r="W85" s="1"/>
      <c r="X85" s="1"/>
      <c r="Y85" s="1"/>
    </row>
    <row r="86" spans="1:25" ht="12" customHeight="1">
      <c r="A86" s="566"/>
      <c r="B86" s="9" t="s">
        <v>207</v>
      </c>
      <c r="C86" s="51"/>
      <c r="D86" s="1"/>
      <c r="E86" s="1"/>
      <c r="F86" s="1"/>
      <c r="G86" s="1"/>
      <c r="H86" s="1"/>
      <c r="I86" s="1"/>
      <c r="J86" s="1"/>
      <c r="K86" s="1"/>
      <c r="L86" s="1"/>
      <c r="M86" s="1"/>
      <c r="N86" s="1"/>
      <c r="O86" s="1"/>
      <c r="P86" s="1"/>
      <c r="Q86" s="1"/>
      <c r="R86" s="1"/>
      <c r="S86" s="28"/>
      <c r="T86" s="1"/>
      <c r="U86" s="1"/>
      <c r="V86" s="1"/>
      <c r="W86" s="1"/>
      <c r="X86" s="1"/>
      <c r="Y86" s="1"/>
    </row>
    <row r="87" spans="1:25" ht="12" customHeight="1">
      <c r="A87" s="566"/>
      <c r="B87" s="60" t="s">
        <v>18</v>
      </c>
      <c r="C87" s="61">
        <f t="shared" ref="C87:R87" si="21">SUM(C81,C83,C85)</f>
        <v>6</v>
      </c>
      <c r="D87" s="62">
        <f t="shared" si="21"/>
        <v>24</v>
      </c>
      <c r="E87" s="62">
        <f t="shared" si="21"/>
        <v>23</v>
      </c>
      <c r="F87" s="62">
        <f t="shared" si="21"/>
        <v>31</v>
      </c>
      <c r="G87" s="62">
        <f t="shared" si="21"/>
        <v>40</v>
      </c>
      <c r="H87" s="62">
        <f t="shared" si="21"/>
        <v>45</v>
      </c>
      <c r="I87" s="62">
        <f t="shared" si="21"/>
        <v>27</v>
      </c>
      <c r="J87" s="62">
        <f t="shared" si="21"/>
        <v>27</v>
      </c>
      <c r="K87" s="62">
        <f t="shared" si="21"/>
        <v>23</v>
      </c>
      <c r="L87" s="62">
        <f t="shared" si="21"/>
        <v>21</v>
      </c>
      <c r="M87" s="62">
        <f t="shared" si="21"/>
        <v>10</v>
      </c>
      <c r="N87" s="62">
        <f t="shared" si="21"/>
        <v>11</v>
      </c>
      <c r="O87" s="62">
        <f t="shared" si="21"/>
        <v>9</v>
      </c>
      <c r="P87" s="62">
        <f t="shared" si="21"/>
        <v>8</v>
      </c>
      <c r="Q87" s="62">
        <f t="shared" si="21"/>
        <v>7</v>
      </c>
      <c r="R87" s="62">
        <f t="shared" si="21"/>
        <v>6</v>
      </c>
      <c r="S87" s="63">
        <f t="shared" ref="S87:S113" si="22">SUM(C87:R87)</f>
        <v>318</v>
      </c>
      <c r="T87" s="1"/>
      <c r="U87" s="1"/>
      <c r="V87" s="1"/>
      <c r="W87" s="1"/>
      <c r="X87" s="1"/>
      <c r="Y87" s="1"/>
    </row>
    <row r="88" spans="1:25" ht="12" customHeight="1">
      <c r="A88" s="566"/>
      <c r="B88" s="64" t="s">
        <v>208</v>
      </c>
      <c r="C88" s="65">
        <f t="shared" ref="C88:R88" si="23">SUM(C82,C84,C86)</f>
        <v>3</v>
      </c>
      <c r="D88" s="66">
        <f t="shared" si="23"/>
        <v>15</v>
      </c>
      <c r="E88" s="66">
        <f t="shared" si="23"/>
        <v>12</v>
      </c>
      <c r="F88" s="66">
        <f t="shared" si="23"/>
        <v>20</v>
      </c>
      <c r="G88" s="66">
        <f t="shared" si="23"/>
        <v>29</v>
      </c>
      <c r="H88" s="66">
        <f t="shared" si="23"/>
        <v>34</v>
      </c>
      <c r="I88" s="66">
        <f t="shared" si="23"/>
        <v>17</v>
      </c>
      <c r="J88" s="66">
        <f t="shared" si="23"/>
        <v>16</v>
      </c>
      <c r="K88" s="66">
        <f t="shared" si="23"/>
        <v>12</v>
      </c>
      <c r="L88" s="66">
        <f t="shared" si="23"/>
        <v>10</v>
      </c>
      <c r="M88" s="66">
        <f t="shared" si="23"/>
        <v>0</v>
      </c>
      <c r="N88" s="66">
        <f t="shared" si="23"/>
        <v>0</v>
      </c>
      <c r="O88" s="66">
        <f t="shared" si="23"/>
        <v>1</v>
      </c>
      <c r="P88" s="66">
        <f t="shared" si="23"/>
        <v>0</v>
      </c>
      <c r="Q88" s="66">
        <f t="shared" si="23"/>
        <v>0</v>
      </c>
      <c r="R88" s="66">
        <f t="shared" si="23"/>
        <v>0</v>
      </c>
      <c r="S88" s="68">
        <f t="shared" si="22"/>
        <v>169</v>
      </c>
      <c r="T88" s="1"/>
      <c r="U88" s="1"/>
      <c r="V88" s="1"/>
      <c r="W88" s="1"/>
      <c r="X88" s="1"/>
      <c r="Y88" s="1"/>
    </row>
    <row r="89" spans="1:25" ht="12" customHeight="1">
      <c r="A89" s="566"/>
      <c r="B89" s="60" t="s">
        <v>2</v>
      </c>
      <c r="C89" s="61">
        <f t="shared" ref="C89:R89" si="24">SUM(C79,C87)</f>
        <v>41</v>
      </c>
      <c r="D89" s="62">
        <f t="shared" si="24"/>
        <v>144</v>
      </c>
      <c r="E89" s="62">
        <f t="shared" si="24"/>
        <v>171</v>
      </c>
      <c r="F89" s="62">
        <f t="shared" si="24"/>
        <v>216</v>
      </c>
      <c r="G89" s="62">
        <f t="shared" si="24"/>
        <v>231</v>
      </c>
      <c r="H89" s="62">
        <f t="shared" si="24"/>
        <v>226</v>
      </c>
      <c r="I89" s="62">
        <f t="shared" si="24"/>
        <v>152</v>
      </c>
      <c r="J89" s="62">
        <f t="shared" si="24"/>
        <v>183</v>
      </c>
      <c r="K89" s="62">
        <f t="shared" si="24"/>
        <v>151</v>
      </c>
      <c r="L89" s="62">
        <f t="shared" si="24"/>
        <v>181</v>
      </c>
      <c r="M89" s="62">
        <f t="shared" si="24"/>
        <v>155</v>
      </c>
      <c r="N89" s="62">
        <f t="shared" si="24"/>
        <v>171</v>
      </c>
      <c r="O89" s="62">
        <f t="shared" si="24"/>
        <v>127</v>
      </c>
      <c r="P89" s="62">
        <f t="shared" si="24"/>
        <v>109</v>
      </c>
      <c r="Q89" s="62">
        <f t="shared" si="24"/>
        <v>36</v>
      </c>
      <c r="R89" s="62">
        <f t="shared" si="24"/>
        <v>10</v>
      </c>
      <c r="S89" s="63">
        <f t="shared" si="22"/>
        <v>2304</v>
      </c>
      <c r="T89" s="1"/>
      <c r="U89" s="1"/>
      <c r="V89" s="1"/>
      <c r="W89" s="1"/>
      <c r="X89" s="1"/>
      <c r="Y89" s="1"/>
    </row>
    <row r="90" spans="1:25" ht="12" customHeight="1">
      <c r="A90" s="567"/>
      <c r="B90" s="64" t="s">
        <v>25</v>
      </c>
      <c r="C90" s="65">
        <f t="shared" ref="C90:R90" si="25">SUM(C80,C88)</f>
        <v>56</v>
      </c>
      <c r="D90" s="66">
        <f t="shared" si="25"/>
        <v>232</v>
      </c>
      <c r="E90" s="66">
        <f t="shared" si="25"/>
        <v>284</v>
      </c>
      <c r="F90" s="66">
        <f t="shared" si="25"/>
        <v>342</v>
      </c>
      <c r="G90" s="66">
        <f t="shared" si="25"/>
        <v>330</v>
      </c>
      <c r="H90" s="66">
        <f t="shared" si="25"/>
        <v>321</v>
      </c>
      <c r="I90" s="66">
        <f t="shared" si="25"/>
        <v>227</v>
      </c>
      <c r="J90" s="66">
        <f t="shared" si="25"/>
        <v>264</v>
      </c>
      <c r="K90" s="66">
        <f t="shared" si="25"/>
        <v>231</v>
      </c>
      <c r="L90" s="66">
        <f t="shared" si="25"/>
        <v>217</v>
      </c>
      <c r="M90" s="66">
        <f t="shared" si="25"/>
        <v>190</v>
      </c>
      <c r="N90" s="66">
        <f t="shared" si="25"/>
        <v>200</v>
      </c>
      <c r="O90" s="66">
        <f t="shared" si="25"/>
        <v>143</v>
      </c>
      <c r="P90" s="66">
        <f t="shared" si="25"/>
        <v>118</v>
      </c>
      <c r="Q90" s="66">
        <f t="shared" si="25"/>
        <v>37</v>
      </c>
      <c r="R90" s="66">
        <f t="shared" si="25"/>
        <v>4</v>
      </c>
      <c r="S90" s="68">
        <f t="shared" si="22"/>
        <v>3196</v>
      </c>
      <c r="T90" s="1"/>
      <c r="U90" s="1"/>
      <c r="V90" s="1"/>
      <c r="W90" s="1"/>
      <c r="X90" s="1"/>
      <c r="Y90" s="1"/>
    </row>
    <row r="91" spans="1:25" ht="12" customHeight="1">
      <c r="A91" s="565" t="s">
        <v>217</v>
      </c>
      <c r="B91" s="9" t="s">
        <v>214</v>
      </c>
      <c r="C91" s="72">
        <f>'PMD Breakdown Entering'!C42</f>
        <v>0</v>
      </c>
      <c r="D91" s="13">
        <f>'PMD Breakdown Entering'!D42</f>
        <v>0</v>
      </c>
      <c r="E91" s="13">
        <f>'PMD Breakdown Entering'!E42</f>
        <v>0</v>
      </c>
      <c r="F91" s="13">
        <f>'PMD Breakdown Entering'!F42</f>
        <v>0</v>
      </c>
      <c r="G91" s="13">
        <f>'PMD Breakdown Entering'!G42</f>
        <v>0</v>
      </c>
      <c r="H91" s="13">
        <f>'PMD Breakdown Entering'!H42</f>
        <v>0</v>
      </c>
      <c r="I91" s="13">
        <f>'PMD Breakdown Entering'!I42</f>
        <v>0</v>
      </c>
      <c r="J91" s="13">
        <f>'PMD Breakdown Entering'!J42</f>
        <v>0</v>
      </c>
      <c r="K91" s="13">
        <f>'PMD Breakdown Entering'!K42</f>
        <v>0</v>
      </c>
      <c r="L91" s="13">
        <f>'PMD Breakdown Entering'!L42</f>
        <v>0</v>
      </c>
      <c r="M91" s="13">
        <f>'PMD Breakdown Entering'!M42</f>
        <v>0</v>
      </c>
      <c r="N91" s="13">
        <f>'PMD Breakdown Entering'!N42</f>
        <v>0</v>
      </c>
      <c r="O91" s="13">
        <f>'PMD Breakdown Entering'!O42</f>
        <v>0</v>
      </c>
      <c r="P91" s="13">
        <f>'PMD Breakdown Entering'!P42</f>
        <v>0</v>
      </c>
      <c r="Q91" s="13">
        <f>'PMD Breakdown Entering'!Q42</f>
        <v>0</v>
      </c>
      <c r="R91" s="13">
        <f>'PMD Breakdown Entering'!R42</f>
        <v>0</v>
      </c>
      <c r="S91" s="28">
        <f t="shared" si="22"/>
        <v>0</v>
      </c>
      <c r="T91" s="1"/>
      <c r="U91" s="1"/>
      <c r="V91" s="1"/>
      <c r="W91" s="1"/>
      <c r="X91" s="1"/>
      <c r="Y91" s="1"/>
    </row>
    <row r="92" spans="1:25" ht="12" customHeight="1">
      <c r="A92" s="566"/>
      <c r="B92" s="53" t="s">
        <v>188</v>
      </c>
      <c r="C92" s="54">
        <f>SUM('Entering 1'!C133:C134)</f>
        <v>0</v>
      </c>
      <c r="D92" s="55">
        <f>SUM('Entering 1'!D133:D134)</f>
        <v>0</v>
      </c>
      <c r="E92" s="55">
        <f>SUM('Entering 1'!E133:E134)</f>
        <v>0</v>
      </c>
      <c r="F92" s="55">
        <f>SUM('Entering 1'!F133:F134)</f>
        <v>0</v>
      </c>
      <c r="G92" s="55">
        <f>SUM('Entering 1'!G133:G134)</f>
        <v>0</v>
      </c>
      <c r="H92" s="55">
        <f>SUM('Entering 1'!H133:H134)</f>
        <v>0</v>
      </c>
      <c r="I92" s="55">
        <f>SUM('Entering 1'!I133:I134)</f>
        <v>0</v>
      </c>
      <c r="J92" s="55">
        <f>SUM('Entering 1'!J133:J134)</f>
        <v>0</v>
      </c>
      <c r="K92" s="55">
        <f>SUM('Entering 1'!K133:K134)</f>
        <v>0</v>
      </c>
      <c r="L92" s="55">
        <f>SUM('Entering 1'!L133:L134)</f>
        <v>0</v>
      </c>
      <c r="M92" s="55">
        <f>SUM('Entering 1'!M133:M134)</f>
        <v>0</v>
      </c>
      <c r="N92" s="55">
        <f>SUM('Entering 1'!N133:N134)</f>
        <v>0</v>
      </c>
      <c r="O92" s="55">
        <f>SUM('Entering 1'!O133:O134)</f>
        <v>0</v>
      </c>
      <c r="P92" s="55">
        <f>SUM('Entering 1'!P133:P134)</f>
        <v>0</v>
      </c>
      <c r="Q92" s="55">
        <f>SUM('Entering 1'!Q133:Q134)</f>
        <v>0</v>
      </c>
      <c r="R92" s="55">
        <f>SUM('Entering 1'!R133:R134)</f>
        <v>0</v>
      </c>
      <c r="S92" s="30">
        <f t="shared" si="22"/>
        <v>0</v>
      </c>
      <c r="T92" s="1"/>
      <c r="U92" s="1"/>
      <c r="V92" s="1"/>
      <c r="W92" s="1"/>
      <c r="X92" s="1"/>
      <c r="Y92" s="1"/>
    </row>
    <row r="93" spans="1:25" ht="12" customHeight="1">
      <c r="A93" s="566"/>
      <c r="B93" s="53" t="s">
        <v>189</v>
      </c>
      <c r="C93" s="54">
        <f>('Entering 1'!C133)+('Entering 1'!C134*2)</f>
        <v>0</v>
      </c>
      <c r="D93" s="55">
        <f>('Entering 1'!D133)+('Entering 1'!D134*2)</f>
        <v>0</v>
      </c>
      <c r="E93" s="55">
        <f>('Entering 1'!E133)+('Entering 1'!E134*2)</f>
        <v>0</v>
      </c>
      <c r="F93" s="55">
        <f>('Entering 1'!F133)+('Entering 1'!F134*2)</f>
        <v>0</v>
      </c>
      <c r="G93" s="55">
        <f>('Entering 1'!G133)+('Entering 1'!G134*2)</f>
        <v>0</v>
      </c>
      <c r="H93" s="55">
        <f>('Entering 1'!H133)+('Entering 1'!H134*2)</f>
        <v>0</v>
      </c>
      <c r="I93" s="55">
        <f>('Entering 1'!I133)+('Entering 1'!I134*2)</f>
        <v>0</v>
      </c>
      <c r="J93" s="55">
        <f>('Entering 1'!J133)+('Entering 1'!J134*2)</f>
        <v>0</v>
      </c>
      <c r="K93" s="55">
        <f>('Entering 1'!K133)+('Entering 1'!K134*2)</f>
        <v>0</v>
      </c>
      <c r="L93" s="55">
        <f>('Entering 1'!L133)+('Entering 1'!L134*2)</f>
        <v>0</v>
      </c>
      <c r="M93" s="55">
        <f>('Entering 1'!M133)+('Entering 1'!M134*2)</f>
        <v>0</v>
      </c>
      <c r="N93" s="55">
        <f>('Entering 1'!N133)+('Entering 1'!N134*2)</f>
        <v>0</v>
      </c>
      <c r="O93" s="55">
        <f>('Entering 1'!O133)+('Entering 1'!O134*2)</f>
        <v>0</v>
      </c>
      <c r="P93" s="55">
        <f>('Entering 1'!P133)+('Entering 1'!P134*2)</f>
        <v>0</v>
      </c>
      <c r="Q93" s="55">
        <f>('Entering 1'!Q133)+('Entering 1'!Q134*2)</f>
        <v>0</v>
      </c>
      <c r="R93" s="55">
        <f>('Entering 1'!R133)+('Entering 1'!R134*2)</f>
        <v>0</v>
      </c>
      <c r="S93" s="30">
        <f t="shared" si="22"/>
        <v>0</v>
      </c>
      <c r="T93" s="1"/>
      <c r="U93" s="1"/>
      <c r="V93" s="1"/>
      <c r="W93" s="1"/>
      <c r="X93" s="1"/>
      <c r="Y93" s="1"/>
    </row>
    <row r="94" spans="1:25" ht="12" customHeight="1">
      <c r="A94" s="566"/>
      <c r="B94" s="9" t="s">
        <v>190</v>
      </c>
      <c r="C94" s="51">
        <f>SUM('Entering 1'!C135:C136)</f>
        <v>0</v>
      </c>
      <c r="D94" s="1">
        <f>SUM('Entering 1'!D135:D136)</f>
        <v>0</v>
      </c>
      <c r="E94" s="1">
        <f>SUM('Entering 1'!E135:E136)</f>
        <v>0</v>
      </c>
      <c r="F94" s="1">
        <f>SUM('Entering 1'!F135:F136)</f>
        <v>0</v>
      </c>
      <c r="G94" s="1">
        <f>SUM('Entering 1'!G135:G136)</f>
        <v>0</v>
      </c>
      <c r="H94" s="1">
        <f>SUM('Entering 1'!H135:H136)</f>
        <v>0</v>
      </c>
      <c r="I94" s="1">
        <f>SUM('Entering 1'!I135:I136)</f>
        <v>0</v>
      </c>
      <c r="J94" s="1">
        <f>SUM('Entering 1'!J135:J136)</f>
        <v>0</v>
      </c>
      <c r="K94" s="1">
        <f>SUM('Entering 1'!K135:K136)</f>
        <v>0</v>
      </c>
      <c r="L94" s="1">
        <f>SUM('Entering 1'!L135:L136)</f>
        <v>0</v>
      </c>
      <c r="M94" s="1">
        <f>SUM('Entering 1'!M135:M136)</f>
        <v>0</v>
      </c>
      <c r="N94" s="1">
        <f>SUM('Entering 1'!N135:N136)</f>
        <v>0</v>
      </c>
      <c r="O94" s="1">
        <f>SUM('Entering 1'!O135:O136)</f>
        <v>0</v>
      </c>
      <c r="P94" s="1">
        <f>SUM('Entering 1'!P135:P136)</f>
        <v>0</v>
      </c>
      <c r="Q94" s="1">
        <f>SUM('Entering 1'!Q135:Q136)</f>
        <v>0</v>
      </c>
      <c r="R94" s="1">
        <f>SUM('Entering 1'!R135:R136)</f>
        <v>0</v>
      </c>
      <c r="S94" s="28">
        <f t="shared" si="22"/>
        <v>0</v>
      </c>
      <c r="T94" s="1"/>
      <c r="U94" s="1"/>
      <c r="V94" s="1"/>
      <c r="W94" s="1"/>
      <c r="X94" s="1"/>
      <c r="Y94" s="1"/>
    </row>
    <row r="95" spans="1:25" ht="12" customHeight="1">
      <c r="A95" s="566"/>
      <c r="B95" s="9" t="s">
        <v>191</v>
      </c>
      <c r="C95" s="51">
        <f>('Entering 1'!C135)+('Entering 1'!C136*2)</f>
        <v>0</v>
      </c>
      <c r="D95" s="1">
        <f>('Entering 1'!D135)+('Entering 1'!D136*2)</f>
        <v>0</v>
      </c>
      <c r="E95" s="1">
        <f>('Entering 1'!E135)+('Entering 1'!E136*2)</f>
        <v>0</v>
      </c>
      <c r="F95" s="1">
        <f>('Entering 1'!F135)+('Entering 1'!F136*2)</f>
        <v>0</v>
      </c>
      <c r="G95" s="1">
        <f>('Entering 1'!G135)+('Entering 1'!G136*2)</f>
        <v>0</v>
      </c>
      <c r="H95" s="1">
        <f>('Entering 1'!H135)+('Entering 1'!H136*2)</f>
        <v>0</v>
      </c>
      <c r="I95" s="1">
        <f>('Entering 1'!I135)+('Entering 1'!I136*2)</f>
        <v>0</v>
      </c>
      <c r="J95" s="1">
        <f>('Entering 1'!J135)+('Entering 1'!J136*2)</f>
        <v>0</v>
      </c>
      <c r="K95" s="1">
        <f>('Entering 1'!K135)+('Entering 1'!K136*2)</f>
        <v>0</v>
      </c>
      <c r="L95" s="1">
        <f>('Entering 1'!L135)+('Entering 1'!L136*2)</f>
        <v>0</v>
      </c>
      <c r="M95" s="1">
        <f>('Entering 1'!M135)+('Entering 1'!M136*2)</f>
        <v>0</v>
      </c>
      <c r="N95" s="1">
        <f>('Entering 1'!N135)+('Entering 1'!N136*2)</f>
        <v>0</v>
      </c>
      <c r="O95" s="1">
        <f>('Entering 1'!O135)+('Entering 1'!O136*2)</f>
        <v>0</v>
      </c>
      <c r="P95" s="1">
        <f>('Entering 1'!P135)+('Entering 1'!P136*2)</f>
        <v>0</v>
      </c>
      <c r="Q95" s="1">
        <f>('Entering 1'!Q135)+('Entering 1'!Q136*2)</f>
        <v>0</v>
      </c>
      <c r="R95" s="1">
        <f>('Entering 1'!R135)+('Entering 1'!R136*2)</f>
        <v>0</v>
      </c>
      <c r="S95" s="28">
        <f t="shared" si="22"/>
        <v>0</v>
      </c>
      <c r="T95" s="1"/>
      <c r="U95" s="1"/>
      <c r="V95" s="1"/>
      <c r="W95" s="1"/>
      <c r="X95" s="1"/>
      <c r="Y95" s="1"/>
    </row>
    <row r="96" spans="1:25" ht="12" customHeight="1">
      <c r="A96" s="566"/>
      <c r="B96" s="53" t="s">
        <v>7</v>
      </c>
      <c r="C96" s="54">
        <f>'Entering 1'!C137</f>
        <v>0</v>
      </c>
      <c r="D96" s="55">
        <f>'Entering 1'!D137</f>
        <v>0</v>
      </c>
      <c r="E96" s="55">
        <f>'Entering 1'!E137</f>
        <v>0</v>
      </c>
      <c r="F96" s="55">
        <f>'Entering 1'!F137</f>
        <v>0</v>
      </c>
      <c r="G96" s="55">
        <f>'Entering 1'!G137</f>
        <v>0</v>
      </c>
      <c r="H96" s="55">
        <f>'Entering 1'!H137</f>
        <v>0</v>
      </c>
      <c r="I96" s="55">
        <f>'Entering 1'!I137</f>
        <v>0</v>
      </c>
      <c r="J96" s="55">
        <f>'Entering 1'!J137</f>
        <v>0</v>
      </c>
      <c r="K96" s="55">
        <f>'Entering 1'!K137</f>
        <v>0</v>
      </c>
      <c r="L96" s="55">
        <f>'Entering 1'!L137</f>
        <v>0</v>
      </c>
      <c r="M96" s="55">
        <f>'Entering 1'!M137</f>
        <v>0</v>
      </c>
      <c r="N96" s="55">
        <f>'Entering 1'!N137</f>
        <v>0</v>
      </c>
      <c r="O96" s="55">
        <f>'Entering 1'!O137</f>
        <v>0</v>
      </c>
      <c r="P96" s="55">
        <f>'Entering 1'!P137</f>
        <v>0</v>
      </c>
      <c r="Q96" s="55">
        <f>'Entering 1'!Q137</f>
        <v>0</v>
      </c>
      <c r="R96" s="55">
        <f>'Entering 1'!R137</f>
        <v>0</v>
      </c>
      <c r="S96" s="30">
        <f t="shared" si="22"/>
        <v>0</v>
      </c>
      <c r="T96" s="1"/>
      <c r="U96" s="1"/>
      <c r="V96" s="1"/>
      <c r="W96" s="1"/>
      <c r="X96" s="1"/>
      <c r="Y96" s="1"/>
    </row>
    <row r="97" spans="1:25" ht="12" customHeight="1">
      <c r="A97" s="566"/>
      <c r="B97" s="53" t="s">
        <v>192</v>
      </c>
      <c r="C97" s="54">
        <f>'Carpool Breakdown Entering'!C89</f>
        <v>0</v>
      </c>
      <c r="D97" s="55">
        <f>'Carpool Breakdown Entering'!D89</f>
        <v>0</v>
      </c>
      <c r="E97" s="55">
        <f>'Carpool Breakdown Entering'!E89</f>
        <v>0</v>
      </c>
      <c r="F97" s="55">
        <f>'Carpool Breakdown Entering'!F89</f>
        <v>0</v>
      </c>
      <c r="G97" s="55">
        <f>'Carpool Breakdown Entering'!G89</f>
        <v>0</v>
      </c>
      <c r="H97" s="55">
        <f>'Carpool Breakdown Entering'!H89</f>
        <v>0</v>
      </c>
      <c r="I97" s="55">
        <f>'Carpool Breakdown Entering'!I89</f>
        <v>0</v>
      </c>
      <c r="J97" s="55">
        <f>'Carpool Breakdown Entering'!J89</f>
        <v>0</v>
      </c>
      <c r="K97" s="55">
        <f>'Carpool Breakdown Entering'!K89</f>
        <v>0</v>
      </c>
      <c r="L97" s="55">
        <f>'Carpool Breakdown Entering'!L89</f>
        <v>0</v>
      </c>
      <c r="M97" s="55">
        <f>'Carpool Breakdown Entering'!M89</f>
        <v>0</v>
      </c>
      <c r="N97" s="55">
        <f>'Carpool Breakdown Entering'!N89</f>
        <v>0</v>
      </c>
      <c r="O97" s="55">
        <f>'Carpool Breakdown Entering'!O89</f>
        <v>0</v>
      </c>
      <c r="P97" s="55">
        <f>'Carpool Breakdown Entering'!P89</f>
        <v>0</v>
      </c>
      <c r="Q97" s="55">
        <f>'Carpool Breakdown Entering'!Q89</f>
        <v>0</v>
      </c>
      <c r="R97" s="55">
        <f>'Carpool Breakdown Entering'!R89</f>
        <v>0</v>
      </c>
      <c r="S97" s="30">
        <f t="shared" si="22"/>
        <v>0</v>
      </c>
      <c r="T97" s="1"/>
      <c r="U97" s="1"/>
      <c r="V97" s="1"/>
      <c r="W97" s="1"/>
      <c r="X97" s="1"/>
      <c r="Y97" s="1"/>
    </row>
    <row r="98" spans="1:25" ht="12" customHeight="1">
      <c r="A98" s="566"/>
      <c r="B98" s="53" t="s">
        <v>35</v>
      </c>
      <c r="C98" s="54">
        <f>'Carpool Breakdown Entering'!C90</f>
        <v>0</v>
      </c>
      <c r="D98" s="55">
        <f>'Carpool Breakdown Entering'!D90</f>
        <v>0</v>
      </c>
      <c r="E98" s="55">
        <f>'Carpool Breakdown Entering'!E90</f>
        <v>0</v>
      </c>
      <c r="F98" s="55">
        <f>'Carpool Breakdown Entering'!F90</f>
        <v>0</v>
      </c>
      <c r="G98" s="55">
        <f>'Carpool Breakdown Entering'!G90</f>
        <v>0</v>
      </c>
      <c r="H98" s="55">
        <f>'Carpool Breakdown Entering'!H90</f>
        <v>0</v>
      </c>
      <c r="I98" s="55">
        <f>'Carpool Breakdown Entering'!I90</f>
        <v>0</v>
      </c>
      <c r="J98" s="55">
        <f>'Carpool Breakdown Entering'!J90</f>
        <v>0</v>
      </c>
      <c r="K98" s="55">
        <f>'Carpool Breakdown Entering'!K90</f>
        <v>0</v>
      </c>
      <c r="L98" s="55">
        <f>'Carpool Breakdown Entering'!L90</f>
        <v>0</v>
      </c>
      <c r="M98" s="55">
        <f>'Carpool Breakdown Entering'!M90</f>
        <v>0</v>
      </c>
      <c r="N98" s="55">
        <f>'Carpool Breakdown Entering'!N90</f>
        <v>0</v>
      </c>
      <c r="O98" s="55">
        <f>'Carpool Breakdown Entering'!O90</f>
        <v>0</v>
      </c>
      <c r="P98" s="55">
        <f>'Carpool Breakdown Entering'!P90</f>
        <v>0</v>
      </c>
      <c r="Q98" s="55">
        <f>'Carpool Breakdown Entering'!Q90</f>
        <v>0</v>
      </c>
      <c r="R98" s="55">
        <f>'Carpool Breakdown Entering'!R90</f>
        <v>0</v>
      </c>
      <c r="S98" s="30">
        <f t="shared" si="22"/>
        <v>0</v>
      </c>
      <c r="T98" s="1"/>
      <c r="U98" s="1"/>
      <c r="V98" s="1"/>
      <c r="W98" s="1"/>
      <c r="X98" s="1"/>
      <c r="Y98" s="1"/>
    </row>
    <row r="99" spans="1:25" ht="12" customHeight="1">
      <c r="A99" s="566"/>
      <c r="B99" s="53" t="s">
        <v>193</v>
      </c>
      <c r="C99" s="54">
        <f t="shared" ref="C99:R99" si="26">SUM(C96:C97)</f>
        <v>0</v>
      </c>
      <c r="D99" s="55">
        <f t="shared" si="26"/>
        <v>0</v>
      </c>
      <c r="E99" s="55">
        <f t="shared" si="26"/>
        <v>0</v>
      </c>
      <c r="F99" s="55">
        <f t="shared" si="26"/>
        <v>0</v>
      </c>
      <c r="G99" s="55">
        <f t="shared" si="26"/>
        <v>0</v>
      </c>
      <c r="H99" s="55">
        <f t="shared" si="26"/>
        <v>0</v>
      </c>
      <c r="I99" s="55">
        <f t="shared" si="26"/>
        <v>0</v>
      </c>
      <c r="J99" s="55">
        <f t="shared" si="26"/>
        <v>0</v>
      </c>
      <c r="K99" s="55">
        <f t="shared" si="26"/>
        <v>0</v>
      </c>
      <c r="L99" s="55">
        <f t="shared" si="26"/>
        <v>0</v>
      </c>
      <c r="M99" s="55">
        <f t="shared" si="26"/>
        <v>0</v>
      </c>
      <c r="N99" s="55">
        <f t="shared" si="26"/>
        <v>0</v>
      </c>
      <c r="O99" s="55">
        <f t="shared" si="26"/>
        <v>0</v>
      </c>
      <c r="P99" s="55">
        <f t="shared" si="26"/>
        <v>0</v>
      </c>
      <c r="Q99" s="55">
        <f t="shared" si="26"/>
        <v>0</v>
      </c>
      <c r="R99" s="55">
        <f t="shared" si="26"/>
        <v>0</v>
      </c>
      <c r="S99" s="30">
        <f t="shared" si="22"/>
        <v>0</v>
      </c>
      <c r="T99" s="1"/>
      <c r="U99" s="1"/>
      <c r="V99" s="1"/>
      <c r="W99" s="1"/>
      <c r="X99" s="1"/>
      <c r="Y99" s="1"/>
    </row>
    <row r="100" spans="1:25" ht="12" customHeight="1">
      <c r="A100" s="566"/>
      <c r="B100" s="53" t="s">
        <v>194</v>
      </c>
      <c r="C100" s="54">
        <f t="shared" ref="C100:R100" si="27">SUM(C96,C98)</f>
        <v>0</v>
      </c>
      <c r="D100" s="55">
        <f t="shared" si="27"/>
        <v>0</v>
      </c>
      <c r="E100" s="55">
        <f t="shared" si="27"/>
        <v>0</v>
      </c>
      <c r="F100" s="55">
        <f t="shared" si="27"/>
        <v>0</v>
      </c>
      <c r="G100" s="55">
        <f t="shared" si="27"/>
        <v>0</v>
      </c>
      <c r="H100" s="55">
        <f t="shared" si="27"/>
        <v>0</v>
      </c>
      <c r="I100" s="55">
        <f t="shared" si="27"/>
        <v>0</v>
      </c>
      <c r="J100" s="55">
        <f t="shared" si="27"/>
        <v>0</v>
      </c>
      <c r="K100" s="55">
        <f t="shared" si="27"/>
        <v>0</v>
      </c>
      <c r="L100" s="55">
        <f t="shared" si="27"/>
        <v>0</v>
      </c>
      <c r="M100" s="55">
        <f t="shared" si="27"/>
        <v>0</v>
      </c>
      <c r="N100" s="55">
        <f t="shared" si="27"/>
        <v>0</v>
      </c>
      <c r="O100" s="55">
        <f t="shared" si="27"/>
        <v>0</v>
      </c>
      <c r="P100" s="55">
        <f t="shared" si="27"/>
        <v>0</v>
      </c>
      <c r="Q100" s="55">
        <f t="shared" si="27"/>
        <v>0</v>
      </c>
      <c r="R100" s="86">
        <f t="shared" si="27"/>
        <v>0</v>
      </c>
      <c r="S100" s="30">
        <f t="shared" si="22"/>
        <v>0</v>
      </c>
      <c r="T100" s="1"/>
      <c r="U100" s="1"/>
      <c r="V100" s="1"/>
      <c r="W100" s="1"/>
      <c r="X100" s="1"/>
      <c r="Y100" s="1"/>
    </row>
    <row r="101" spans="1:25" ht="12" customHeight="1">
      <c r="A101" s="566"/>
      <c r="B101" s="9" t="s">
        <v>195</v>
      </c>
      <c r="C101" s="51"/>
      <c r="D101" s="1"/>
      <c r="E101" s="1"/>
      <c r="F101" s="1"/>
      <c r="G101" s="1"/>
      <c r="H101" s="1"/>
      <c r="I101" s="1"/>
      <c r="J101" s="1"/>
      <c r="K101" s="1"/>
      <c r="L101" s="1"/>
      <c r="M101" s="1"/>
      <c r="N101" s="1"/>
      <c r="O101" s="1"/>
      <c r="P101" s="1"/>
      <c r="Q101" s="1"/>
      <c r="R101" s="1"/>
      <c r="S101" s="28">
        <f t="shared" si="22"/>
        <v>0</v>
      </c>
      <c r="T101" s="1"/>
      <c r="U101" s="1"/>
      <c r="V101" s="1"/>
      <c r="W101" s="1"/>
      <c r="X101" s="1"/>
      <c r="Y101" s="1"/>
    </row>
    <row r="102" spans="1:25" ht="12" customHeight="1">
      <c r="A102" s="566"/>
      <c r="B102" s="9" t="s">
        <v>196</v>
      </c>
      <c r="C102" s="51"/>
      <c r="D102" s="1"/>
      <c r="E102" s="1"/>
      <c r="F102" s="1"/>
      <c r="G102" s="1"/>
      <c r="H102" s="1"/>
      <c r="I102" s="1"/>
      <c r="J102" s="1"/>
      <c r="K102" s="1"/>
      <c r="L102" s="1"/>
      <c r="M102" s="1"/>
      <c r="N102" s="1"/>
      <c r="O102" s="1"/>
      <c r="P102" s="1"/>
      <c r="Q102" s="1"/>
      <c r="R102" s="1"/>
      <c r="S102" s="28">
        <f t="shared" si="22"/>
        <v>0</v>
      </c>
      <c r="T102" s="1"/>
      <c r="U102" s="1"/>
      <c r="V102" s="1"/>
      <c r="W102" s="1"/>
      <c r="X102" s="1"/>
      <c r="Y102" s="1"/>
    </row>
    <row r="103" spans="1:25" ht="12" customHeight="1">
      <c r="A103" s="566"/>
      <c r="B103" s="53" t="s">
        <v>197</v>
      </c>
      <c r="C103" s="54"/>
      <c r="D103" s="55"/>
      <c r="E103" s="55"/>
      <c r="F103" s="55"/>
      <c r="G103" s="55"/>
      <c r="H103" s="55"/>
      <c r="I103" s="55"/>
      <c r="J103" s="55"/>
      <c r="K103" s="55"/>
      <c r="L103" s="55"/>
      <c r="M103" s="55"/>
      <c r="N103" s="55"/>
      <c r="O103" s="55"/>
      <c r="P103" s="55"/>
      <c r="Q103" s="55"/>
      <c r="R103" s="55"/>
      <c r="S103" s="30">
        <f t="shared" si="22"/>
        <v>0</v>
      </c>
      <c r="T103" s="1"/>
      <c r="U103" s="1"/>
      <c r="V103" s="1"/>
      <c r="W103" s="1"/>
      <c r="X103" s="1"/>
      <c r="Y103" s="1"/>
    </row>
    <row r="104" spans="1:25" ht="12" customHeight="1">
      <c r="A104" s="566"/>
      <c r="B104" s="53" t="s">
        <v>198</v>
      </c>
      <c r="C104" s="54"/>
      <c r="D104" s="55"/>
      <c r="E104" s="55"/>
      <c r="F104" s="55"/>
      <c r="G104" s="55"/>
      <c r="H104" s="55"/>
      <c r="I104" s="55"/>
      <c r="J104" s="55"/>
      <c r="K104" s="55"/>
      <c r="L104" s="55"/>
      <c r="M104" s="55"/>
      <c r="N104" s="55"/>
      <c r="O104" s="55"/>
      <c r="P104" s="55"/>
      <c r="Q104" s="55"/>
      <c r="R104" s="55"/>
      <c r="S104" s="30">
        <f t="shared" si="22"/>
        <v>0</v>
      </c>
      <c r="T104" s="1"/>
      <c r="U104" s="1"/>
      <c r="V104" s="1"/>
      <c r="W104" s="1"/>
      <c r="X104" s="1"/>
      <c r="Y104" s="1"/>
    </row>
    <row r="105" spans="1:25" ht="12" customHeight="1">
      <c r="A105" s="566"/>
      <c r="B105" s="7" t="s">
        <v>199</v>
      </c>
      <c r="C105" s="51"/>
      <c r="D105" s="1"/>
      <c r="E105" s="1"/>
      <c r="F105" s="1"/>
      <c r="G105" s="1"/>
      <c r="H105" s="1"/>
      <c r="I105" s="1"/>
      <c r="J105" s="1"/>
      <c r="K105" s="1"/>
      <c r="L105" s="1"/>
      <c r="M105" s="1"/>
      <c r="N105" s="1"/>
      <c r="O105" s="1"/>
      <c r="P105" s="1"/>
      <c r="Q105" s="1"/>
      <c r="R105" s="87"/>
      <c r="S105" s="87">
        <f t="shared" si="22"/>
        <v>0</v>
      </c>
      <c r="T105" s="1"/>
      <c r="U105" s="1"/>
      <c r="V105" s="1"/>
      <c r="W105" s="1"/>
      <c r="X105" s="1"/>
      <c r="Y105" s="1"/>
    </row>
    <row r="106" spans="1:25" ht="12" customHeight="1">
      <c r="A106" s="566"/>
      <c r="B106" s="9" t="s">
        <v>200</v>
      </c>
      <c r="C106" s="58">
        <f>SUM('By Bus Stop Arriving'!C74,'By Bus Stop Arriving'!C82)</f>
        <v>0</v>
      </c>
      <c r="D106" s="52">
        <f>SUM('By Bus Stop Arriving'!D74,'By Bus Stop Arriving'!D82)</f>
        <v>4</v>
      </c>
      <c r="E106" s="52">
        <f>SUM('By Bus Stop Arriving'!E74,'By Bus Stop Arriving'!E82)</f>
        <v>17</v>
      </c>
      <c r="F106" s="52">
        <f>SUM('By Bus Stop Arriving'!F74,'By Bus Stop Arriving'!F82)</f>
        <v>9</v>
      </c>
      <c r="G106" s="52">
        <f>SUM('By Bus Stop Arriving'!G74,'By Bus Stop Arriving'!G82)</f>
        <v>3</v>
      </c>
      <c r="H106" s="52">
        <f>SUM('By Bus Stop Arriving'!H74,'By Bus Stop Arriving'!H82)</f>
        <v>0</v>
      </c>
      <c r="I106" s="52">
        <f>SUM('By Bus Stop Arriving'!I74,'By Bus Stop Arriving'!I82)</f>
        <v>1</v>
      </c>
      <c r="J106" s="52">
        <f>SUM('By Bus Stop Arriving'!J74,'By Bus Stop Arriving'!J82)</f>
        <v>6</v>
      </c>
      <c r="K106" s="52">
        <f>SUM('By Bus Stop Arriving'!K74,'By Bus Stop Arriving'!K82)</f>
        <v>1</v>
      </c>
      <c r="L106" s="52">
        <f>SUM('By Bus Stop Arriving'!L74,'By Bus Stop Arriving'!L82)</f>
        <v>5</v>
      </c>
      <c r="M106" s="52">
        <f>SUM('By Bus Stop Arriving'!M74,'By Bus Stop Arriving'!M82)</f>
        <v>3</v>
      </c>
      <c r="N106" s="52">
        <f>SUM('By Bus Stop Arriving'!N74,'By Bus Stop Arriving'!N82)</f>
        <v>2</v>
      </c>
      <c r="O106" s="52">
        <f>SUM('By Bus Stop Arriving'!O74,'By Bus Stop Arriving'!O82)</f>
        <v>0</v>
      </c>
      <c r="P106" s="52">
        <f>SUM('By Bus Stop Arriving'!P74,'By Bus Stop Arriving'!P82)</f>
        <v>1</v>
      </c>
      <c r="Q106" s="52">
        <f>SUM('By Bus Stop Arriving'!Q74,'By Bus Stop Arriving'!Q82)</f>
        <v>2</v>
      </c>
      <c r="R106" s="52">
        <f>SUM('By Bus Stop Arriving'!R74,'By Bus Stop Arriving'!R82)</f>
        <v>0</v>
      </c>
      <c r="S106" s="59">
        <f t="shared" si="22"/>
        <v>54</v>
      </c>
      <c r="T106" s="1"/>
      <c r="U106" s="1"/>
      <c r="V106" s="1"/>
      <c r="W106" s="1"/>
      <c r="X106" s="1"/>
      <c r="Y106" s="1"/>
    </row>
    <row r="107" spans="1:25" ht="12" customHeight="1">
      <c r="A107" s="566"/>
      <c r="B107" s="60" t="s">
        <v>3</v>
      </c>
      <c r="C107" s="61">
        <f t="shared" ref="C107:R107" si="28">SUM(C92,C94,C99,C101,C103,C105)</f>
        <v>0</v>
      </c>
      <c r="D107" s="62">
        <f t="shared" si="28"/>
        <v>0</v>
      </c>
      <c r="E107" s="62">
        <f t="shared" si="28"/>
        <v>0</v>
      </c>
      <c r="F107" s="62">
        <f t="shared" si="28"/>
        <v>0</v>
      </c>
      <c r="G107" s="62">
        <f t="shared" si="28"/>
        <v>0</v>
      </c>
      <c r="H107" s="62">
        <f t="shared" si="28"/>
        <v>0</v>
      </c>
      <c r="I107" s="62">
        <f t="shared" si="28"/>
        <v>0</v>
      </c>
      <c r="J107" s="62">
        <f t="shared" si="28"/>
        <v>0</v>
      </c>
      <c r="K107" s="62">
        <f t="shared" si="28"/>
        <v>0</v>
      </c>
      <c r="L107" s="62">
        <f t="shared" si="28"/>
        <v>0</v>
      </c>
      <c r="M107" s="62">
        <f t="shared" si="28"/>
        <v>0</v>
      </c>
      <c r="N107" s="62">
        <f t="shared" si="28"/>
        <v>0</v>
      </c>
      <c r="O107" s="62">
        <f t="shared" si="28"/>
        <v>0</v>
      </c>
      <c r="P107" s="62">
        <f t="shared" si="28"/>
        <v>0</v>
      </c>
      <c r="Q107" s="62">
        <f t="shared" si="28"/>
        <v>0</v>
      </c>
      <c r="R107" s="62">
        <f t="shared" si="28"/>
        <v>0</v>
      </c>
      <c r="S107" s="63">
        <f t="shared" si="22"/>
        <v>0</v>
      </c>
      <c r="T107" s="1"/>
      <c r="U107" s="1"/>
      <c r="V107" s="1"/>
      <c r="W107" s="1"/>
      <c r="X107" s="1"/>
      <c r="Y107" s="1"/>
    </row>
    <row r="108" spans="1:25" ht="12" customHeight="1">
      <c r="A108" s="566"/>
      <c r="B108" s="64" t="s">
        <v>201</v>
      </c>
      <c r="C108" s="65">
        <f t="shared" ref="C108:R108" si="29">SUM(C91,C93,C95,C100,C102,C104,C106)</f>
        <v>0</v>
      </c>
      <c r="D108" s="66">
        <f t="shared" si="29"/>
        <v>4</v>
      </c>
      <c r="E108" s="66">
        <f t="shared" si="29"/>
        <v>17</v>
      </c>
      <c r="F108" s="66">
        <f t="shared" si="29"/>
        <v>9</v>
      </c>
      <c r="G108" s="66">
        <f t="shared" si="29"/>
        <v>3</v>
      </c>
      <c r="H108" s="66">
        <f t="shared" si="29"/>
        <v>0</v>
      </c>
      <c r="I108" s="66">
        <f t="shared" si="29"/>
        <v>1</v>
      </c>
      <c r="J108" s="66">
        <f t="shared" si="29"/>
        <v>6</v>
      </c>
      <c r="K108" s="66">
        <f t="shared" si="29"/>
        <v>1</v>
      </c>
      <c r="L108" s="66">
        <f t="shared" si="29"/>
        <v>5</v>
      </c>
      <c r="M108" s="66">
        <f t="shared" si="29"/>
        <v>3</v>
      </c>
      <c r="N108" s="66">
        <f t="shared" si="29"/>
        <v>2</v>
      </c>
      <c r="O108" s="66">
        <f t="shared" si="29"/>
        <v>0</v>
      </c>
      <c r="P108" s="66">
        <f t="shared" si="29"/>
        <v>1</v>
      </c>
      <c r="Q108" s="66">
        <f t="shared" si="29"/>
        <v>2</v>
      </c>
      <c r="R108" s="66">
        <f t="shared" si="29"/>
        <v>0</v>
      </c>
      <c r="S108" s="68">
        <f t="shared" si="22"/>
        <v>54</v>
      </c>
      <c r="T108" s="1"/>
      <c r="U108" s="1"/>
      <c r="V108" s="1"/>
      <c r="W108" s="1"/>
      <c r="X108" s="1"/>
      <c r="Y108" s="1"/>
    </row>
    <row r="109" spans="1:25" ht="12" customHeight="1">
      <c r="A109" s="566"/>
      <c r="B109" s="9" t="s">
        <v>202</v>
      </c>
      <c r="C109" s="51">
        <f>SUM('Entering 1'!C150:C153)</f>
        <v>0</v>
      </c>
      <c r="D109" s="1">
        <f>SUM('Entering 1'!D150:D153)</f>
        <v>0</v>
      </c>
      <c r="E109" s="1">
        <f>SUM('Entering 1'!E150:E153)</f>
        <v>0</v>
      </c>
      <c r="F109" s="1">
        <f>SUM('Entering 1'!F150:F153)</f>
        <v>0</v>
      </c>
      <c r="G109" s="1">
        <f>SUM('Entering 1'!G150:G153)</f>
        <v>0</v>
      </c>
      <c r="H109" s="1">
        <f>SUM('Entering 1'!H150:H153)</f>
        <v>0</v>
      </c>
      <c r="I109" s="1">
        <f>SUM('Entering 1'!I150:I153)</f>
        <v>0</v>
      </c>
      <c r="J109" s="1">
        <f>SUM('Entering 1'!J150:J153)</f>
        <v>0</v>
      </c>
      <c r="K109" s="1">
        <f>SUM('Entering 1'!K150:K153)</f>
        <v>0</v>
      </c>
      <c r="L109" s="1">
        <f>SUM('Entering 1'!L150:L153)</f>
        <v>0</v>
      </c>
      <c r="M109" s="1">
        <f>SUM('Entering 1'!M150:M153)</f>
        <v>0</v>
      </c>
      <c r="N109" s="1">
        <f>SUM('Entering 1'!N150:N153)</f>
        <v>0</v>
      </c>
      <c r="O109" s="1">
        <f>SUM('Entering 1'!O150:O153)</f>
        <v>0</v>
      </c>
      <c r="P109" s="1">
        <f>SUM('Entering 1'!P150:P153)</f>
        <v>0</v>
      </c>
      <c r="Q109" s="1">
        <f>SUM('Entering 1'!Q150:Q153)</f>
        <v>0</v>
      </c>
      <c r="R109" s="1">
        <f>SUM('Entering 1'!R150:R153)</f>
        <v>0</v>
      </c>
      <c r="S109" s="28">
        <f t="shared" si="22"/>
        <v>0</v>
      </c>
      <c r="T109" s="1"/>
      <c r="U109" s="1"/>
      <c r="V109" s="1"/>
      <c r="W109" s="1"/>
      <c r="X109" s="1"/>
      <c r="Y109" s="1"/>
    </row>
    <row r="110" spans="1:25" ht="12" customHeight="1">
      <c r="A110" s="566"/>
      <c r="B110" s="9" t="s">
        <v>203</v>
      </c>
      <c r="C110" s="51">
        <f>('Entering 1'!C150)+('Entering 1'!C151*2)+('Entering 1'!C152*3)+('Entering 1'!C153*4)</f>
        <v>0</v>
      </c>
      <c r="D110" s="1">
        <f>('Entering 1'!D150)+('Entering 1'!D151*2)+('Entering 1'!D152*3)+('Entering 1'!D153*4)</f>
        <v>0</v>
      </c>
      <c r="E110" s="1">
        <f>('Entering 1'!E150)+('Entering 1'!E151*2)+('Entering 1'!E152*3)+('Entering 1'!E153*4)</f>
        <v>0</v>
      </c>
      <c r="F110" s="1">
        <f>('Entering 1'!F150)+('Entering 1'!F151*2)+('Entering 1'!F152*3)+('Entering 1'!F153*4)</f>
        <v>0</v>
      </c>
      <c r="G110" s="1">
        <f>('Entering 1'!G150)+('Entering 1'!G151*2)+('Entering 1'!G152*3)+('Entering 1'!G153*4)</f>
        <v>0</v>
      </c>
      <c r="H110" s="1">
        <f>('Entering 1'!H150)+('Entering 1'!H151*2)+('Entering 1'!H152*3)+('Entering 1'!H153*4)</f>
        <v>0</v>
      </c>
      <c r="I110" s="1">
        <f>('Entering 1'!I150)+('Entering 1'!I151*2)+('Entering 1'!I152*3)+('Entering 1'!I153*4)</f>
        <v>0</v>
      </c>
      <c r="J110" s="1">
        <f>('Entering 1'!J150)+('Entering 1'!J151*2)+('Entering 1'!J152*3)+('Entering 1'!J153*4)</f>
        <v>0</v>
      </c>
      <c r="K110" s="1">
        <f>('Entering 1'!K150)+('Entering 1'!K151*2)+('Entering 1'!K152*3)+('Entering 1'!K153*4)</f>
        <v>0</v>
      </c>
      <c r="L110" s="1">
        <f>('Entering 1'!L150)+('Entering 1'!L151*2)+('Entering 1'!L152*3)+('Entering 1'!L153*4)</f>
        <v>0</v>
      </c>
      <c r="M110" s="1">
        <f>('Entering 1'!M150)+('Entering 1'!M151*2)+('Entering 1'!M152*3)+('Entering 1'!M153*4)</f>
        <v>0</v>
      </c>
      <c r="N110" s="1">
        <f>('Entering 1'!N150)+('Entering 1'!N151*2)+('Entering 1'!N152*3)+('Entering 1'!N153*4)</f>
        <v>0</v>
      </c>
      <c r="O110" s="1">
        <f>('Entering 1'!O150)+('Entering 1'!O151*2)+('Entering 1'!O152*3)+('Entering 1'!O153*4)</f>
        <v>0</v>
      </c>
      <c r="P110" s="1">
        <f>('Entering 1'!P150)+('Entering 1'!P151*2)+('Entering 1'!P152*3)+('Entering 1'!P153*4)</f>
        <v>0</v>
      </c>
      <c r="Q110" s="1">
        <f>('Entering 1'!Q150)+('Entering 1'!Q151*2)+('Entering 1'!Q152*3)+('Entering 1'!Q153*4)</f>
        <v>0</v>
      </c>
      <c r="R110" s="1">
        <f>('Entering 1'!R150)+('Entering 1'!R151*2)+('Entering 1'!R152*3)+('Entering 1'!R153*4)</f>
        <v>0</v>
      </c>
      <c r="S110" s="28">
        <f t="shared" si="22"/>
        <v>0</v>
      </c>
      <c r="T110" s="1"/>
      <c r="U110" s="1"/>
      <c r="V110" s="1"/>
      <c r="W110" s="1"/>
      <c r="X110" s="1"/>
      <c r="Y110" s="1"/>
    </row>
    <row r="111" spans="1:25" ht="12" customHeight="1">
      <c r="A111" s="566"/>
      <c r="B111" s="53" t="s">
        <v>204</v>
      </c>
      <c r="C111" s="54">
        <f>SUM('Entering 1'!C158:C161)</f>
        <v>0</v>
      </c>
      <c r="D111" s="55">
        <f>SUM('Entering 1'!D158:D161)</f>
        <v>0</v>
      </c>
      <c r="E111" s="55">
        <f>SUM('Entering 1'!E158:E161)</f>
        <v>0</v>
      </c>
      <c r="F111" s="55">
        <f>SUM('Entering 1'!F158:F161)</f>
        <v>0</v>
      </c>
      <c r="G111" s="55">
        <f>SUM('Entering 1'!G158:G161)</f>
        <v>0</v>
      </c>
      <c r="H111" s="55">
        <f>SUM('Entering 1'!H158:H161)</f>
        <v>0</v>
      </c>
      <c r="I111" s="55">
        <f>SUM('Entering 1'!I158:I161)</f>
        <v>0</v>
      </c>
      <c r="J111" s="55">
        <f>SUM('Entering 1'!J158:J161)</f>
        <v>0</v>
      </c>
      <c r="K111" s="55">
        <f>SUM('Entering 1'!K158:K161)</f>
        <v>0</v>
      </c>
      <c r="L111" s="55">
        <f>SUM('Entering 1'!L158:L161)</f>
        <v>0</v>
      </c>
      <c r="M111" s="55">
        <f>SUM('Entering 1'!M158:M161)</f>
        <v>0</v>
      </c>
      <c r="N111" s="55">
        <f>SUM('Entering 1'!N158:N161)</f>
        <v>0</v>
      </c>
      <c r="O111" s="55">
        <f>SUM('Entering 1'!O158:O161)</f>
        <v>0</v>
      </c>
      <c r="P111" s="55">
        <f>SUM('Entering 1'!P158:P161)</f>
        <v>0</v>
      </c>
      <c r="Q111" s="55">
        <f>SUM('Entering 1'!Q158:Q161)</f>
        <v>0</v>
      </c>
      <c r="R111" s="55">
        <f>SUM('Entering 1'!R158:R161)</f>
        <v>0</v>
      </c>
      <c r="S111" s="30">
        <f t="shared" si="22"/>
        <v>0</v>
      </c>
      <c r="T111" s="1"/>
      <c r="U111" s="1"/>
      <c r="V111" s="1"/>
      <c r="W111" s="1"/>
      <c r="X111" s="1"/>
      <c r="Y111" s="1"/>
    </row>
    <row r="112" spans="1:25" ht="12" customHeight="1">
      <c r="A112" s="566"/>
      <c r="B112" s="53" t="s">
        <v>205</v>
      </c>
      <c r="C112" s="54">
        <f>('Entering 1'!C158)+('Entering 1'!C159*2)+('Entering 1'!C160*3)+('Entering 1'!C161*4)</f>
        <v>0</v>
      </c>
      <c r="D112" s="55">
        <f>('Entering 1'!D158)+('Entering 1'!D159*2)+('Entering 1'!D160*3)+('Entering 1'!D161*4)</f>
        <v>0</v>
      </c>
      <c r="E112" s="55">
        <f>('Entering 1'!E158)+('Entering 1'!E159*2)+('Entering 1'!E160*3)+('Entering 1'!E161*4)</f>
        <v>0</v>
      </c>
      <c r="F112" s="55">
        <f>('Entering 1'!F158)+('Entering 1'!F159*2)+('Entering 1'!F160*3)+('Entering 1'!F161*4)</f>
        <v>0</v>
      </c>
      <c r="G112" s="55">
        <f>('Entering 1'!G158)+('Entering 1'!G159*2)+('Entering 1'!G160*3)+('Entering 1'!G161*4)</f>
        <v>0</v>
      </c>
      <c r="H112" s="55">
        <f>('Entering 1'!H158)+('Entering 1'!H159*2)+('Entering 1'!H160*3)+('Entering 1'!H161*4)</f>
        <v>0</v>
      </c>
      <c r="I112" s="55">
        <f>('Entering 1'!I158)+('Entering 1'!I159*2)+('Entering 1'!I160*3)+('Entering 1'!I161*4)</f>
        <v>0</v>
      </c>
      <c r="J112" s="55">
        <f>('Entering 1'!J158)+('Entering 1'!J159*2)+('Entering 1'!J160*3)+('Entering 1'!J161*4)</f>
        <v>0</v>
      </c>
      <c r="K112" s="55">
        <f>('Entering 1'!K158)+('Entering 1'!K159*2)+('Entering 1'!K160*3)+('Entering 1'!K161*4)</f>
        <v>0</v>
      </c>
      <c r="L112" s="55">
        <f>('Entering 1'!L158)+('Entering 1'!L159*2)+('Entering 1'!L160*3)+('Entering 1'!L161*4)</f>
        <v>0</v>
      </c>
      <c r="M112" s="55">
        <f>('Entering 1'!M158)+('Entering 1'!M159*2)+('Entering 1'!M160*3)+('Entering 1'!M161*4)</f>
        <v>0</v>
      </c>
      <c r="N112" s="55">
        <f>('Entering 1'!N158)+('Entering 1'!N159*2)+('Entering 1'!N160*3)+('Entering 1'!N161*4)</f>
        <v>0</v>
      </c>
      <c r="O112" s="55">
        <f>('Entering 1'!O158)+('Entering 1'!O159*2)+('Entering 1'!O160*3)+('Entering 1'!O161*4)</f>
        <v>0</v>
      </c>
      <c r="P112" s="55">
        <f>('Entering 1'!P158)+('Entering 1'!P159*2)+('Entering 1'!P160*3)+('Entering 1'!P161*4)</f>
        <v>0</v>
      </c>
      <c r="Q112" s="55">
        <f>('Entering 1'!Q158)+('Entering 1'!Q159*2)+('Entering 1'!Q160*3)+('Entering 1'!Q161*4)</f>
        <v>0</v>
      </c>
      <c r="R112" s="55">
        <f>('Entering 1'!R158)+('Entering 1'!R159*2)+('Entering 1'!R160*3)+('Entering 1'!R161*4)</f>
        <v>0</v>
      </c>
      <c r="S112" s="30">
        <f t="shared" si="22"/>
        <v>0</v>
      </c>
      <c r="T112" s="1"/>
      <c r="U112" s="1"/>
      <c r="V112" s="1"/>
      <c r="W112" s="1"/>
      <c r="X112" s="1"/>
      <c r="Y112" s="1"/>
    </row>
    <row r="113" spans="1:25" ht="12" customHeight="1">
      <c r="A113" s="566"/>
      <c r="B113" s="9" t="s">
        <v>206</v>
      </c>
      <c r="C113" s="51">
        <v>2</v>
      </c>
      <c r="D113" s="1">
        <v>4</v>
      </c>
      <c r="E113" s="1">
        <v>4</v>
      </c>
      <c r="F113" s="1">
        <v>5</v>
      </c>
      <c r="G113" s="1">
        <v>5</v>
      </c>
      <c r="H113" s="1">
        <v>5</v>
      </c>
      <c r="I113" s="1">
        <v>5</v>
      </c>
      <c r="J113" s="1">
        <v>5</v>
      </c>
      <c r="K113" s="1">
        <v>3</v>
      </c>
      <c r="L113" s="1">
        <v>5</v>
      </c>
      <c r="M113" s="1">
        <v>5</v>
      </c>
      <c r="N113" s="1">
        <v>4</v>
      </c>
      <c r="O113" s="1">
        <v>5</v>
      </c>
      <c r="P113" s="1">
        <v>3</v>
      </c>
      <c r="Q113" s="1">
        <v>3</v>
      </c>
      <c r="R113" s="1">
        <v>3</v>
      </c>
      <c r="S113" s="28">
        <f t="shared" si="22"/>
        <v>66</v>
      </c>
      <c r="T113" s="1"/>
      <c r="U113" s="1"/>
      <c r="V113" s="1"/>
      <c r="W113" s="1"/>
      <c r="X113" s="1"/>
      <c r="Y113" s="1"/>
    </row>
    <row r="114" spans="1:25" ht="12" customHeight="1">
      <c r="A114" s="566"/>
      <c r="B114" s="9" t="s">
        <v>207</v>
      </c>
      <c r="C114" s="51"/>
      <c r="D114" s="1"/>
      <c r="E114" s="1"/>
      <c r="F114" s="1"/>
      <c r="G114" s="1"/>
      <c r="H114" s="1"/>
      <c r="I114" s="1"/>
      <c r="J114" s="1"/>
      <c r="K114" s="1"/>
      <c r="L114" s="1"/>
      <c r="M114" s="1"/>
      <c r="N114" s="1"/>
      <c r="O114" s="1"/>
      <c r="P114" s="1"/>
      <c r="Q114" s="1"/>
      <c r="R114" s="1"/>
      <c r="S114" s="28">
        <v>1784</v>
      </c>
      <c r="T114" s="1"/>
      <c r="U114" s="1"/>
      <c r="V114" s="1"/>
      <c r="W114" s="1"/>
      <c r="X114" s="1"/>
      <c r="Y114" s="1"/>
    </row>
    <row r="115" spans="1:25" ht="12" customHeight="1">
      <c r="A115" s="566"/>
      <c r="B115" s="60" t="s">
        <v>18</v>
      </c>
      <c r="C115" s="61">
        <f t="shared" ref="C115:R115" si="30">SUM(C109,C111,C113)</f>
        <v>2</v>
      </c>
      <c r="D115" s="62">
        <f t="shared" si="30"/>
        <v>4</v>
      </c>
      <c r="E115" s="62">
        <f t="shared" si="30"/>
        <v>4</v>
      </c>
      <c r="F115" s="62">
        <f t="shared" si="30"/>
        <v>5</v>
      </c>
      <c r="G115" s="62">
        <f t="shared" si="30"/>
        <v>5</v>
      </c>
      <c r="H115" s="62">
        <f t="shared" si="30"/>
        <v>5</v>
      </c>
      <c r="I115" s="62">
        <f t="shared" si="30"/>
        <v>5</v>
      </c>
      <c r="J115" s="62">
        <f t="shared" si="30"/>
        <v>5</v>
      </c>
      <c r="K115" s="62">
        <f t="shared" si="30"/>
        <v>3</v>
      </c>
      <c r="L115" s="62">
        <f t="shared" si="30"/>
        <v>5</v>
      </c>
      <c r="M115" s="62">
        <f t="shared" si="30"/>
        <v>5</v>
      </c>
      <c r="N115" s="62">
        <f t="shared" si="30"/>
        <v>4</v>
      </c>
      <c r="O115" s="62">
        <f t="shared" si="30"/>
        <v>5</v>
      </c>
      <c r="P115" s="62">
        <f t="shared" si="30"/>
        <v>3</v>
      </c>
      <c r="Q115" s="62">
        <f t="shared" si="30"/>
        <v>3</v>
      </c>
      <c r="R115" s="62">
        <f t="shared" si="30"/>
        <v>3</v>
      </c>
      <c r="S115" s="63">
        <f t="shared" ref="S115:S130" si="31">SUM(C115:R115)</f>
        <v>66</v>
      </c>
      <c r="T115" s="1"/>
      <c r="U115" s="1"/>
      <c r="V115" s="1"/>
      <c r="W115" s="1"/>
      <c r="X115" s="1"/>
      <c r="Y115" s="1"/>
    </row>
    <row r="116" spans="1:25" ht="12" customHeight="1">
      <c r="A116" s="566"/>
      <c r="B116" s="64" t="s">
        <v>208</v>
      </c>
      <c r="C116" s="65">
        <f t="shared" ref="C116:R116" si="32">SUM(C110,C112,C114)</f>
        <v>0</v>
      </c>
      <c r="D116" s="66">
        <f t="shared" si="32"/>
        <v>0</v>
      </c>
      <c r="E116" s="66">
        <f t="shared" si="32"/>
        <v>0</v>
      </c>
      <c r="F116" s="66">
        <f t="shared" si="32"/>
        <v>0</v>
      </c>
      <c r="G116" s="66">
        <f t="shared" si="32"/>
        <v>0</v>
      </c>
      <c r="H116" s="66">
        <f t="shared" si="32"/>
        <v>0</v>
      </c>
      <c r="I116" s="66">
        <f t="shared" si="32"/>
        <v>0</v>
      </c>
      <c r="J116" s="66">
        <f t="shared" si="32"/>
        <v>0</v>
      </c>
      <c r="K116" s="66">
        <f t="shared" si="32"/>
        <v>0</v>
      </c>
      <c r="L116" s="66">
        <f t="shared" si="32"/>
        <v>0</v>
      </c>
      <c r="M116" s="66">
        <f t="shared" si="32"/>
        <v>0</v>
      </c>
      <c r="N116" s="66">
        <f t="shared" si="32"/>
        <v>0</v>
      </c>
      <c r="O116" s="66">
        <f t="shared" si="32"/>
        <v>0</v>
      </c>
      <c r="P116" s="66">
        <f t="shared" si="32"/>
        <v>0</v>
      </c>
      <c r="Q116" s="66">
        <f t="shared" si="32"/>
        <v>0</v>
      </c>
      <c r="R116" s="66">
        <f t="shared" si="32"/>
        <v>0</v>
      </c>
      <c r="S116" s="68">
        <f t="shared" si="31"/>
        <v>0</v>
      </c>
      <c r="T116" s="1"/>
      <c r="U116" s="1"/>
      <c r="V116" s="1"/>
      <c r="W116" s="1"/>
      <c r="X116" s="1"/>
      <c r="Y116" s="1"/>
    </row>
    <row r="117" spans="1:25" ht="12" customHeight="1">
      <c r="A117" s="566"/>
      <c r="B117" s="60" t="s">
        <v>2</v>
      </c>
      <c r="C117" s="61">
        <f t="shared" ref="C117:R117" si="33">SUM(C107,C115)</f>
        <v>2</v>
      </c>
      <c r="D117" s="62">
        <f t="shared" si="33"/>
        <v>4</v>
      </c>
      <c r="E117" s="62">
        <f t="shared" si="33"/>
        <v>4</v>
      </c>
      <c r="F117" s="62">
        <f t="shared" si="33"/>
        <v>5</v>
      </c>
      <c r="G117" s="62">
        <f t="shared" si="33"/>
        <v>5</v>
      </c>
      <c r="H117" s="62">
        <f t="shared" si="33"/>
        <v>5</v>
      </c>
      <c r="I117" s="62">
        <f t="shared" si="33"/>
        <v>5</v>
      </c>
      <c r="J117" s="62">
        <f t="shared" si="33"/>
        <v>5</v>
      </c>
      <c r="K117" s="62">
        <f t="shared" si="33"/>
        <v>3</v>
      </c>
      <c r="L117" s="62">
        <f t="shared" si="33"/>
        <v>5</v>
      </c>
      <c r="M117" s="62">
        <f t="shared" si="33"/>
        <v>5</v>
      </c>
      <c r="N117" s="62">
        <f t="shared" si="33"/>
        <v>4</v>
      </c>
      <c r="O117" s="62">
        <f t="shared" si="33"/>
        <v>5</v>
      </c>
      <c r="P117" s="62">
        <f t="shared" si="33"/>
        <v>3</v>
      </c>
      <c r="Q117" s="62">
        <f t="shared" si="33"/>
        <v>3</v>
      </c>
      <c r="R117" s="62">
        <f t="shared" si="33"/>
        <v>3</v>
      </c>
      <c r="S117" s="63">
        <f t="shared" si="31"/>
        <v>66</v>
      </c>
      <c r="T117" s="1"/>
      <c r="U117" s="1"/>
      <c r="V117" s="1"/>
      <c r="W117" s="1"/>
      <c r="X117" s="1"/>
      <c r="Y117" s="1"/>
    </row>
    <row r="118" spans="1:25" ht="12" customHeight="1">
      <c r="A118" s="567"/>
      <c r="B118" s="64" t="s">
        <v>25</v>
      </c>
      <c r="C118" s="65">
        <f t="shared" ref="C118:R118" si="34">SUM(C108,C116)</f>
        <v>0</v>
      </c>
      <c r="D118" s="66">
        <f t="shared" si="34"/>
        <v>4</v>
      </c>
      <c r="E118" s="66">
        <f t="shared" si="34"/>
        <v>17</v>
      </c>
      <c r="F118" s="66">
        <f t="shared" si="34"/>
        <v>9</v>
      </c>
      <c r="G118" s="66">
        <f t="shared" si="34"/>
        <v>3</v>
      </c>
      <c r="H118" s="66">
        <f t="shared" si="34"/>
        <v>0</v>
      </c>
      <c r="I118" s="66">
        <f t="shared" si="34"/>
        <v>1</v>
      </c>
      <c r="J118" s="66">
        <f t="shared" si="34"/>
        <v>6</v>
      </c>
      <c r="K118" s="66">
        <f t="shared" si="34"/>
        <v>1</v>
      </c>
      <c r="L118" s="66">
        <f t="shared" si="34"/>
        <v>5</v>
      </c>
      <c r="M118" s="66">
        <f t="shared" si="34"/>
        <v>3</v>
      </c>
      <c r="N118" s="66">
        <f t="shared" si="34"/>
        <v>2</v>
      </c>
      <c r="O118" s="66">
        <f t="shared" si="34"/>
        <v>0</v>
      </c>
      <c r="P118" s="66">
        <f t="shared" si="34"/>
        <v>1</v>
      </c>
      <c r="Q118" s="66">
        <f t="shared" si="34"/>
        <v>2</v>
      </c>
      <c r="R118" s="66">
        <f t="shared" si="34"/>
        <v>0</v>
      </c>
      <c r="S118" s="68">
        <f t="shared" si="31"/>
        <v>54</v>
      </c>
      <c r="T118" s="1"/>
      <c r="U118" s="1"/>
      <c r="V118" s="1"/>
      <c r="W118" s="1"/>
      <c r="X118" s="1"/>
      <c r="Y118" s="1"/>
    </row>
    <row r="119" spans="1:25" ht="12" customHeight="1">
      <c r="A119" s="565" t="s">
        <v>218</v>
      </c>
      <c r="B119" s="9" t="s">
        <v>214</v>
      </c>
      <c r="C119" s="72">
        <f>'PMD Breakdown Entering'!C51</f>
        <v>11</v>
      </c>
      <c r="D119" s="13">
        <f>'PMD Breakdown Entering'!D51</f>
        <v>4</v>
      </c>
      <c r="E119" s="13">
        <f>'PMD Breakdown Entering'!E51</f>
        <v>2</v>
      </c>
      <c r="F119" s="13">
        <f>'PMD Breakdown Entering'!F51</f>
        <v>7</v>
      </c>
      <c r="G119" s="13">
        <f>'PMD Breakdown Entering'!G51</f>
        <v>8</v>
      </c>
      <c r="H119" s="13">
        <f>'PMD Breakdown Entering'!H51</f>
        <v>10</v>
      </c>
      <c r="I119" s="13">
        <f>'PMD Breakdown Entering'!I51</f>
        <v>6</v>
      </c>
      <c r="J119" s="13">
        <f>'PMD Breakdown Entering'!J51</f>
        <v>8</v>
      </c>
      <c r="K119" s="13">
        <f>'PMD Breakdown Entering'!K51</f>
        <v>8</v>
      </c>
      <c r="L119" s="13">
        <f>'PMD Breakdown Entering'!L51</f>
        <v>16</v>
      </c>
      <c r="M119" s="13">
        <f>'PMD Breakdown Entering'!M51</f>
        <v>7</v>
      </c>
      <c r="N119" s="13">
        <f>'PMD Breakdown Entering'!N51</f>
        <v>13</v>
      </c>
      <c r="O119" s="13">
        <f>'PMD Breakdown Entering'!O51</f>
        <v>10</v>
      </c>
      <c r="P119" s="13">
        <f>'PMD Breakdown Entering'!P51</f>
        <v>0</v>
      </c>
      <c r="Q119" s="13">
        <f>'PMD Breakdown Entering'!Q51</f>
        <v>2</v>
      </c>
      <c r="R119" s="13">
        <f>'PMD Breakdown Entering'!R51</f>
        <v>3</v>
      </c>
      <c r="S119" s="28">
        <f t="shared" si="31"/>
        <v>115</v>
      </c>
      <c r="T119" s="1"/>
      <c r="U119" s="1"/>
      <c r="V119" s="1"/>
      <c r="W119" s="1"/>
      <c r="X119" s="1"/>
      <c r="Y119" s="1"/>
    </row>
    <row r="120" spans="1:25" ht="12" customHeight="1">
      <c r="A120" s="566"/>
      <c r="B120" s="53" t="s">
        <v>188</v>
      </c>
      <c r="C120" s="54">
        <f>SUM('Entering 1'!C173:C174)</f>
        <v>0</v>
      </c>
      <c r="D120" s="55">
        <f>SUM('Entering 1'!D173:D174)</f>
        <v>7</v>
      </c>
      <c r="E120" s="55">
        <f>SUM('Entering 1'!E173:E174)</f>
        <v>3</v>
      </c>
      <c r="F120" s="55">
        <f>SUM('Entering 1'!F173:F174)</f>
        <v>1</v>
      </c>
      <c r="G120" s="55">
        <f>SUM('Entering 1'!G173:G174)</f>
        <v>1</v>
      </c>
      <c r="H120" s="55">
        <f>SUM('Entering 1'!H173:H174)</f>
        <v>2</v>
      </c>
      <c r="I120" s="55">
        <f>SUM('Entering 1'!I173:I174)</f>
        <v>1</v>
      </c>
      <c r="J120" s="55">
        <f>SUM('Entering 1'!J173:J174)</f>
        <v>4</v>
      </c>
      <c r="K120" s="55">
        <f>SUM('Entering 1'!K173:K174)</f>
        <v>4</v>
      </c>
      <c r="L120" s="55">
        <f>SUM('Entering 1'!L173:L174)</f>
        <v>3</v>
      </c>
      <c r="M120" s="55">
        <f>SUM('Entering 1'!M173:M174)</f>
        <v>1</v>
      </c>
      <c r="N120" s="55">
        <f>SUM('Entering 1'!N173:N174)</f>
        <v>0</v>
      </c>
      <c r="O120" s="55">
        <f>SUM('Entering 1'!O173:O174)</f>
        <v>2</v>
      </c>
      <c r="P120" s="55">
        <f>SUM('Entering 1'!P173:P174)</f>
        <v>0</v>
      </c>
      <c r="Q120" s="55">
        <f>SUM('Entering 1'!Q173:Q174)</f>
        <v>1</v>
      </c>
      <c r="R120" s="55">
        <f>SUM('Entering 1'!R173:R174)</f>
        <v>0</v>
      </c>
      <c r="S120" s="30">
        <f t="shared" si="31"/>
        <v>30</v>
      </c>
      <c r="T120" s="1"/>
      <c r="U120" s="1"/>
      <c r="V120" s="1"/>
      <c r="W120" s="1"/>
      <c r="X120" s="1"/>
      <c r="Y120" s="1"/>
    </row>
    <row r="121" spans="1:25" ht="12" customHeight="1">
      <c r="A121" s="566"/>
      <c r="B121" s="53" t="s">
        <v>189</v>
      </c>
      <c r="C121" s="54">
        <f>('Entering 1'!C173)+('Entering 1'!C174*2)</f>
        <v>0</v>
      </c>
      <c r="D121" s="55">
        <f>('Entering 1'!D173)+('Entering 1'!D174*2)</f>
        <v>9</v>
      </c>
      <c r="E121" s="55">
        <f>('Entering 1'!E173)+('Entering 1'!E174*2)</f>
        <v>3</v>
      </c>
      <c r="F121" s="55">
        <f>('Entering 1'!F173)+('Entering 1'!F174*2)</f>
        <v>1</v>
      </c>
      <c r="G121" s="55">
        <f>('Entering 1'!G173)+('Entering 1'!G174*2)</f>
        <v>1</v>
      </c>
      <c r="H121" s="55">
        <f>('Entering 1'!H173)+('Entering 1'!H174*2)</f>
        <v>2</v>
      </c>
      <c r="I121" s="55">
        <f>('Entering 1'!I173)+('Entering 1'!I174*2)</f>
        <v>1</v>
      </c>
      <c r="J121" s="55">
        <f>('Entering 1'!J173)+('Entering 1'!J174*2)</f>
        <v>4</v>
      </c>
      <c r="K121" s="55">
        <f>('Entering 1'!K173)+('Entering 1'!K174*2)</f>
        <v>4</v>
      </c>
      <c r="L121" s="55">
        <f>('Entering 1'!L173)+('Entering 1'!L174*2)</f>
        <v>3</v>
      </c>
      <c r="M121" s="55">
        <f>('Entering 1'!M173)+('Entering 1'!M174*2)</f>
        <v>1</v>
      </c>
      <c r="N121" s="55">
        <f>('Entering 1'!N173)+('Entering 1'!N174*2)</f>
        <v>0</v>
      </c>
      <c r="O121" s="55">
        <f>('Entering 1'!O173)+('Entering 1'!O174*2)</f>
        <v>2</v>
      </c>
      <c r="P121" s="55">
        <f>('Entering 1'!P173)+('Entering 1'!P174*2)</f>
        <v>0</v>
      </c>
      <c r="Q121" s="55">
        <f>('Entering 1'!Q173)+('Entering 1'!Q174*2)</f>
        <v>1</v>
      </c>
      <c r="R121" s="55">
        <f>('Entering 1'!R173)+('Entering 1'!R174*2)</f>
        <v>0</v>
      </c>
      <c r="S121" s="30">
        <f t="shared" si="31"/>
        <v>32</v>
      </c>
      <c r="T121" s="1"/>
      <c r="U121" s="1"/>
      <c r="V121" s="1"/>
      <c r="W121" s="1"/>
      <c r="X121" s="1"/>
      <c r="Y121" s="1"/>
    </row>
    <row r="122" spans="1:25" ht="12" customHeight="1">
      <c r="A122" s="566"/>
      <c r="B122" s="9" t="s">
        <v>190</v>
      </c>
      <c r="C122" s="51">
        <f>SUM('Entering 1'!C175:C176)</f>
        <v>1</v>
      </c>
      <c r="D122" s="1">
        <f>SUM('Entering 1'!D175:D176)</f>
        <v>0</v>
      </c>
      <c r="E122" s="1">
        <f>SUM('Entering 1'!E175:E176)</f>
        <v>1</v>
      </c>
      <c r="F122" s="1">
        <f>SUM('Entering 1'!F175:F176)</f>
        <v>1</v>
      </c>
      <c r="G122" s="1">
        <f>SUM('Entering 1'!G175:G176)</f>
        <v>2</v>
      </c>
      <c r="H122" s="1">
        <f>SUM('Entering 1'!H175:H176)</f>
        <v>2</v>
      </c>
      <c r="I122" s="1">
        <f>SUM('Entering 1'!I175:I176)</f>
        <v>3</v>
      </c>
      <c r="J122" s="1">
        <f>SUM('Entering 1'!J175:J176)</f>
        <v>0</v>
      </c>
      <c r="K122" s="1">
        <f>SUM('Entering 1'!K175:K176)</f>
        <v>0</v>
      </c>
      <c r="L122" s="1">
        <f>SUM('Entering 1'!L175:L176)</f>
        <v>0</v>
      </c>
      <c r="M122" s="1">
        <f>SUM('Entering 1'!M175:M176)</f>
        <v>0</v>
      </c>
      <c r="N122" s="1">
        <f>SUM('Entering 1'!N175:N176)</f>
        <v>0</v>
      </c>
      <c r="O122" s="1">
        <f>SUM('Entering 1'!O175:O176)</f>
        <v>0</v>
      </c>
      <c r="P122" s="1">
        <f>SUM('Entering 1'!P175:P176)</f>
        <v>0</v>
      </c>
      <c r="Q122" s="1">
        <f>SUM('Entering 1'!Q175:Q176)</f>
        <v>0</v>
      </c>
      <c r="R122" s="1">
        <f>SUM('Entering 1'!R175:R176)</f>
        <v>0</v>
      </c>
      <c r="S122" s="28">
        <f t="shared" si="31"/>
        <v>10</v>
      </c>
      <c r="T122" s="1"/>
      <c r="U122" s="1"/>
      <c r="V122" s="1"/>
      <c r="W122" s="1"/>
      <c r="X122" s="1"/>
      <c r="Y122" s="1"/>
    </row>
    <row r="123" spans="1:25" ht="12" customHeight="1">
      <c r="A123" s="566"/>
      <c r="B123" s="9" t="s">
        <v>191</v>
      </c>
      <c r="C123" s="51">
        <f>('Entering 1'!C175)+('Entering 1'!C176*2)</f>
        <v>1</v>
      </c>
      <c r="D123" s="1">
        <f>('Entering 1'!D175)+('Entering 1'!D176*2)</f>
        <v>0</v>
      </c>
      <c r="E123" s="1">
        <f>('Entering 1'!E175)+('Entering 1'!E176*2)</f>
        <v>1</v>
      </c>
      <c r="F123" s="1">
        <f>('Entering 1'!F175)+('Entering 1'!F176*2)</f>
        <v>1</v>
      </c>
      <c r="G123" s="1">
        <f>('Entering 1'!G175)+('Entering 1'!G176*2)</f>
        <v>2</v>
      </c>
      <c r="H123" s="1">
        <f>('Entering 1'!H175)+('Entering 1'!H176*2)</f>
        <v>2</v>
      </c>
      <c r="I123" s="1">
        <f>('Entering 1'!I175)+('Entering 1'!I176*2)</f>
        <v>3</v>
      </c>
      <c r="J123" s="1">
        <f>('Entering 1'!J175)+('Entering 1'!J176*2)</f>
        <v>0</v>
      </c>
      <c r="K123" s="1">
        <f>('Entering 1'!K175)+('Entering 1'!K176*2)</f>
        <v>0</v>
      </c>
      <c r="L123" s="1">
        <f>('Entering 1'!L175)+('Entering 1'!L176*2)</f>
        <v>0</v>
      </c>
      <c r="M123" s="1">
        <f>('Entering 1'!M175)+('Entering 1'!M176*2)</f>
        <v>0</v>
      </c>
      <c r="N123" s="1">
        <f>('Entering 1'!N175)+('Entering 1'!N176*2)</f>
        <v>0</v>
      </c>
      <c r="O123" s="1">
        <f>('Entering 1'!O175)+('Entering 1'!O176*2)</f>
        <v>0</v>
      </c>
      <c r="P123" s="1">
        <f>('Entering 1'!P175)+('Entering 1'!P176*2)</f>
        <v>0</v>
      </c>
      <c r="Q123" s="1">
        <f>('Entering 1'!Q175)+('Entering 1'!Q176*2)</f>
        <v>0</v>
      </c>
      <c r="R123" s="1">
        <f>('Entering 1'!R175)+('Entering 1'!R176*2)</f>
        <v>0</v>
      </c>
      <c r="S123" s="28">
        <f t="shared" si="31"/>
        <v>10</v>
      </c>
      <c r="T123" s="1"/>
      <c r="U123" s="1"/>
      <c r="V123" s="1"/>
      <c r="W123" s="1"/>
      <c r="X123" s="1"/>
      <c r="Y123" s="1"/>
    </row>
    <row r="124" spans="1:25" ht="12" customHeight="1">
      <c r="A124" s="566"/>
      <c r="B124" s="53" t="s">
        <v>7</v>
      </c>
      <c r="C124" s="54">
        <f>'Entering 1'!C177</f>
        <v>140</v>
      </c>
      <c r="D124" s="55">
        <f>'Entering 1'!D177</f>
        <v>241</v>
      </c>
      <c r="E124" s="55">
        <f>'Entering 1'!E177</f>
        <v>240</v>
      </c>
      <c r="F124" s="55">
        <f>'Entering 1'!F177</f>
        <v>95</v>
      </c>
      <c r="G124" s="55">
        <f>'Entering 1'!G177</f>
        <v>133</v>
      </c>
      <c r="H124" s="55">
        <f>'Entering 1'!H177</f>
        <v>105</v>
      </c>
      <c r="I124" s="55">
        <f>'Entering 1'!I177</f>
        <v>104</v>
      </c>
      <c r="J124" s="55">
        <f>'Entering 1'!J177</f>
        <v>58</v>
      </c>
      <c r="K124" s="55">
        <f>'Entering 1'!K177</f>
        <v>58</v>
      </c>
      <c r="L124" s="55">
        <f>'Entering 1'!L177</f>
        <v>91</v>
      </c>
      <c r="M124" s="55">
        <f>'Entering 1'!M177</f>
        <v>61</v>
      </c>
      <c r="N124" s="55">
        <f>'Entering 1'!N177</f>
        <v>147</v>
      </c>
      <c r="O124" s="55">
        <f>'Entering 1'!O177</f>
        <v>197</v>
      </c>
      <c r="P124" s="55">
        <f>'Entering 1'!P177</f>
        <v>40</v>
      </c>
      <c r="Q124" s="55">
        <f>'Entering 1'!Q177</f>
        <v>48</v>
      </c>
      <c r="R124" s="55">
        <f>'Entering 1'!R177</f>
        <v>2</v>
      </c>
      <c r="S124" s="30">
        <f t="shared" si="31"/>
        <v>1760</v>
      </c>
      <c r="T124" s="1"/>
      <c r="U124" s="1"/>
      <c r="V124" s="1"/>
      <c r="W124" s="1"/>
      <c r="X124" s="1"/>
      <c r="Y124" s="1"/>
    </row>
    <row r="125" spans="1:25" ht="12" customHeight="1">
      <c r="A125" s="566"/>
      <c r="B125" s="53" t="s">
        <v>192</v>
      </c>
      <c r="C125" s="54">
        <f>'Carpool Breakdown Entering'!C110</f>
        <v>25</v>
      </c>
      <c r="D125" s="55">
        <f>'Carpool Breakdown Entering'!D110</f>
        <v>69</v>
      </c>
      <c r="E125" s="55">
        <f>'Carpool Breakdown Entering'!E110</f>
        <v>90</v>
      </c>
      <c r="F125" s="55">
        <f>'Carpool Breakdown Entering'!F110</f>
        <v>29</v>
      </c>
      <c r="G125" s="55">
        <f>'Carpool Breakdown Entering'!G110</f>
        <v>46</v>
      </c>
      <c r="H125" s="55">
        <f>'Carpool Breakdown Entering'!H110</f>
        <v>55</v>
      </c>
      <c r="I125" s="55">
        <f>'Carpool Breakdown Entering'!I110</f>
        <v>43</v>
      </c>
      <c r="J125" s="55">
        <f>'Carpool Breakdown Entering'!J110</f>
        <v>33</v>
      </c>
      <c r="K125" s="55">
        <f>'Carpool Breakdown Entering'!K110</f>
        <v>34</v>
      </c>
      <c r="L125" s="55">
        <f>'Carpool Breakdown Entering'!L110</f>
        <v>27</v>
      </c>
      <c r="M125" s="55">
        <f>'Carpool Breakdown Entering'!M110</f>
        <v>20</v>
      </c>
      <c r="N125" s="55">
        <f>'Carpool Breakdown Entering'!N110</f>
        <v>30</v>
      </c>
      <c r="O125" s="55">
        <f>'Carpool Breakdown Entering'!O110</f>
        <v>7</v>
      </c>
      <c r="P125" s="55">
        <f>'Carpool Breakdown Entering'!P110</f>
        <v>7</v>
      </c>
      <c r="Q125" s="55">
        <f>'Carpool Breakdown Entering'!Q110</f>
        <v>15</v>
      </c>
      <c r="R125" s="55">
        <f>'Carpool Breakdown Entering'!R110</f>
        <v>0</v>
      </c>
      <c r="S125" s="30">
        <f t="shared" si="31"/>
        <v>530</v>
      </c>
      <c r="T125" s="1"/>
      <c r="U125" s="1"/>
      <c r="V125" s="1"/>
      <c r="W125" s="1"/>
      <c r="X125" s="1"/>
      <c r="Y125" s="1"/>
    </row>
    <row r="126" spans="1:25" ht="12" customHeight="1">
      <c r="A126" s="566"/>
      <c r="B126" s="53" t="s">
        <v>35</v>
      </c>
      <c r="C126" s="54">
        <f>'Carpool Breakdown Entering'!C111</f>
        <v>36</v>
      </c>
      <c r="D126" s="55">
        <f>'Carpool Breakdown Entering'!D111</f>
        <v>106</v>
      </c>
      <c r="E126" s="55">
        <f>'Carpool Breakdown Entering'!E111</f>
        <v>114</v>
      </c>
      <c r="F126" s="55">
        <f>'Carpool Breakdown Entering'!F111</f>
        <v>32</v>
      </c>
      <c r="G126" s="55">
        <f>'Carpool Breakdown Entering'!G111</f>
        <v>41</v>
      </c>
      <c r="H126" s="55">
        <f>'Carpool Breakdown Entering'!H111</f>
        <v>70</v>
      </c>
      <c r="I126" s="55">
        <f>'Carpool Breakdown Entering'!I111</f>
        <v>56</v>
      </c>
      <c r="J126" s="55">
        <f>'Carpool Breakdown Entering'!J111</f>
        <v>22</v>
      </c>
      <c r="K126" s="55">
        <f>'Carpool Breakdown Entering'!K111</f>
        <v>22</v>
      </c>
      <c r="L126" s="55">
        <f>'Carpool Breakdown Entering'!L111</f>
        <v>19</v>
      </c>
      <c r="M126" s="55">
        <f>'Carpool Breakdown Entering'!M111</f>
        <v>16</v>
      </c>
      <c r="N126" s="55">
        <f>'Carpool Breakdown Entering'!N111</f>
        <v>26</v>
      </c>
      <c r="O126" s="55">
        <f>'Carpool Breakdown Entering'!O111</f>
        <v>0</v>
      </c>
      <c r="P126" s="55">
        <f>'Carpool Breakdown Entering'!P111</f>
        <v>6</v>
      </c>
      <c r="Q126" s="55">
        <f>'Carpool Breakdown Entering'!Q111</f>
        <v>15</v>
      </c>
      <c r="R126" s="55">
        <f>'Carpool Breakdown Entering'!R111</f>
        <v>0</v>
      </c>
      <c r="S126" s="30">
        <f t="shared" si="31"/>
        <v>581</v>
      </c>
      <c r="T126" s="1"/>
      <c r="U126" s="1"/>
      <c r="V126" s="1"/>
      <c r="W126" s="1"/>
      <c r="X126" s="1"/>
      <c r="Y126" s="1"/>
    </row>
    <row r="127" spans="1:25" ht="12" customHeight="1">
      <c r="A127" s="566"/>
      <c r="B127" s="53" t="s">
        <v>193</v>
      </c>
      <c r="C127" s="54">
        <f t="shared" ref="C127:R127" si="35">SUM(C124:C125)</f>
        <v>165</v>
      </c>
      <c r="D127" s="55">
        <f t="shared" si="35"/>
        <v>310</v>
      </c>
      <c r="E127" s="55">
        <f t="shared" si="35"/>
        <v>330</v>
      </c>
      <c r="F127" s="55">
        <f t="shared" si="35"/>
        <v>124</v>
      </c>
      <c r="G127" s="55">
        <f t="shared" si="35"/>
        <v>179</v>
      </c>
      <c r="H127" s="55">
        <f t="shared" si="35"/>
        <v>160</v>
      </c>
      <c r="I127" s="55">
        <f t="shared" si="35"/>
        <v>147</v>
      </c>
      <c r="J127" s="55">
        <f t="shared" si="35"/>
        <v>91</v>
      </c>
      <c r="K127" s="55">
        <f t="shared" si="35"/>
        <v>92</v>
      </c>
      <c r="L127" s="55">
        <f t="shared" si="35"/>
        <v>118</v>
      </c>
      <c r="M127" s="55">
        <f t="shared" si="35"/>
        <v>81</v>
      </c>
      <c r="N127" s="55">
        <f t="shared" si="35"/>
        <v>177</v>
      </c>
      <c r="O127" s="55">
        <f t="shared" si="35"/>
        <v>204</v>
      </c>
      <c r="P127" s="55">
        <f t="shared" si="35"/>
        <v>47</v>
      </c>
      <c r="Q127" s="55">
        <f t="shared" si="35"/>
        <v>63</v>
      </c>
      <c r="R127" s="55">
        <f t="shared" si="35"/>
        <v>2</v>
      </c>
      <c r="S127" s="30">
        <f t="shared" si="31"/>
        <v>2290</v>
      </c>
      <c r="T127" s="1"/>
      <c r="U127" s="1"/>
      <c r="V127" s="1"/>
      <c r="W127" s="1"/>
      <c r="X127" s="1"/>
      <c r="Y127" s="1"/>
    </row>
    <row r="128" spans="1:25" ht="12" customHeight="1">
      <c r="A128" s="566"/>
      <c r="B128" s="53" t="s">
        <v>194</v>
      </c>
      <c r="C128" s="54">
        <f t="shared" ref="C128:R128" si="36">SUM(C124,C126)</f>
        <v>176</v>
      </c>
      <c r="D128" s="55">
        <f t="shared" si="36"/>
        <v>347</v>
      </c>
      <c r="E128" s="55">
        <f t="shared" si="36"/>
        <v>354</v>
      </c>
      <c r="F128" s="55">
        <f t="shared" si="36"/>
        <v>127</v>
      </c>
      <c r="G128" s="55">
        <f t="shared" si="36"/>
        <v>174</v>
      </c>
      <c r="H128" s="55">
        <f t="shared" si="36"/>
        <v>175</v>
      </c>
      <c r="I128" s="55">
        <f t="shared" si="36"/>
        <v>160</v>
      </c>
      <c r="J128" s="55">
        <f t="shared" si="36"/>
        <v>80</v>
      </c>
      <c r="K128" s="55">
        <f t="shared" si="36"/>
        <v>80</v>
      </c>
      <c r="L128" s="55">
        <f t="shared" si="36"/>
        <v>110</v>
      </c>
      <c r="M128" s="55">
        <f t="shared" si="36"/>
        <v>77</v>
      </c>
      <c r="N128" s="55">
        <f t="shared" si="36"/>
        <v>173</v>
      </c>
      <c r="O128" s="55">
        <f t="shared" si="36"/>
        <v>197</v>
      </c>
      <c r="P128" s="55">
        <f t="shared" si="36"/>
        <v>46</v>
      </c>
      <c r="Q128" s="55">
        <f t="shared" si="36"/>
        <v>63</v>
      </c>
      <c r="R128" s="86">
        <f t="shared" si="36"/>
        <v>2</v>
      </c>
      <c r="S128" s="30">
        <f t="shared" si="31"/>
        <v>2341</v>
      </c>
      <c r="T128" s="1"/>
      <c r="U128" s="1"/>
      <c r="V128" s="1"/>
      <c r="W128" s="1"/>
      <c r="X128" s="1"/>
      <c r="Y128" s="1"/>
    </row>
    <row r="129" spans="1:25" ht="12" customHeight="1">
      <c r="A129" s="566"/>
      <c r="B129" s="9" t="s">
        <v>195</v>
      </c>
      <c r="C129" s="51"/>
      <c r="D129" s="1"/>
      <c r="E129" s="1"/>
      <c r="F129" s="1"/>
      <c r="G129" s="1"/>
      <c r="H129" s="1"/>
      <c r="I129" s="1"/>
      <c r="J129" s="1"/>
      <c r="K129" s="1"/>
      <c r="L129" s="1"/>
      <c r="M129" s="1"/>
      <c r="N129" s="1"/>
      <c r="O129" s="1"/>
      <c r="P129" s="1"/>
      <c r="Q129" s="1"/>
      <c r="R129" s="1"/>
      <c r="S129" s="28">
        <f t="shared" si="31"/>
        <v>0</v>
      </c>
      <c r="T129" s="1"/>
      <c r="U129" s="1"/>
      <c r="V129" s="1"/>
      <c r="W129" s="1"/>
      <c r="X129" s="1"/>
      <c r="Y129" s="1"/>
    </row>
    <row r="130" spans="1:25" ht="12" customHeight="1">
      <c r="A130" s="566"/>
      <c r="B130" s="9" t="s">
        <v>196</v>
      </c>
      <c r="C130" s="51"/>
      <c r="D130" s="1"/>
      <c r="E130" s="1"/>
      <c r="F130" s="1"/>
      <c r="G130" s="1"/>
      <c r="H130" s="1"/>
      <c r="I130" s="1"/>
      <c r="J130" s="1"/>
      <c r="K130" s="1"/>
      <c r="L130" s="1"/>
      <c r="M130" s="1"/>
      <c r="N130" s="1"/>
      <c r="O130" s="1"/>
      <c r="P130" s="1"/>
      <c r="Q130" s="1"/>
      <c r="R130" s="1"/>
      <c r="S130" s="28">
        <f t="shared" si="31"/>
        <v>0</v>
      </c>
      <c r="T130" s="1"/>
      <c r="U130" s="1"/>
      <c r="V130" s="1"/>
      <c r="W130" s="1"/>
      <c r="X130" s="1"/>
      <c r="Y130" s="1"/>
    </row>
    <row r="131" spans="1:25" ht="12" customHeight="1">
      <c r="A131" s="566"/>
      <c r="B131" s="53" t="s">
        <v>197</v>
      </c>
      <c r="C131" s="54"/>
      <c r="D131" s="55"/>
      <c r="E131" s="55"/>
      <c r="F131" s="55"/>
      <c r="G131" s="55"/>
      <c r="H131" s="55"/>
      <c r="I131" s="55"/>
      <c r="J131" s="55"/>
      <c r="K131" s="55"/>
      <c r="L131" s="55"/>
      <c r="M131" s="55"/>
      <c r="N131" s="55"/>
      <c r="O131" s="55"/>
      <c r="P131" s="55"/>
      <c r="Q131" s="55"/>
      <c r="R131" s="55"/>
      <c r="S131" s="30"/>
      <c r="T131" s="1"/>
      <c r="U131" s="1"/>
      <c r="V131" s="1"/>
      <c r="W131" s="1"/>
      <c r="X131" s="1"/>
      <c r="Y131" s="1"/>
    </row>
    <row r="132" spans="1:25" ht="12" customHeight="1">
      <c r="A132" s="566"/>
      <c r="B132" s="53" t="s">
        <v>198</v>
      </c>
      <c r="C132" s="54"/>
      <c r="D132" s="55"/>
      <c r="E132" s="55"/>
      <c r="F132" s="55"/>
      <c r="G132" s="55"/>
      <c r="H132" s="55"/>
      <c r="I132" s="55"/>
      <c r="J132" s="55"/>
      <c r="K132" s="55"/>
      <c r="L132" s="55"/>
      <c r="M132" s="55"/>
      <c r="N132" s="55"/>
      <c r="O132" s="55"/>
      <c r="P132" s="55"/>
      <c r="Q132" s="55"/>
      <c r="R132" s="55"/>
      <c r="S132" s="30"/>
      <c r="T132" s="1"/>
      <c r="U132" s="1"/>
      <c r="V132" s="1"/>
      <c r="W132" s="1"/>
      <c r="X132" s="1"/>
      <c r="Y132" s="1"/>
    </row>
    <row r="133" spans="1:25" ht="12" customHeight="1">
      <c r="A133" s="566"/>
      <c r="B133" s="9" t="s">
        <v>199</v>
      </c>
      <c r="C133" s="51"/>
      <c r="D133" s="1"/>
      <c r="E133" s="1"/>
      <c r="F133" s="1"/>
      <c r="G133" s="1"/>
      <c r="H133" s="1"/>
      <c r="I133" s="1"/>
      <c r="J133" s="1"/>
      <c r="K133" s="1"/>
      <c r="L133" s="1"/>
      <c r="M133" s="1"/>
      <c r="N133" s="1"/>
      <c r="O133" s="1"/>
      <c r="P133" s="1"/>
      <c r="Q133" s="1"/>
      <c r="R133" s="1"/>
      <c r="S133" s="28"/>
      <c r="T133" s="1"/>
      <c r="U133" s="1"/>
      <c r="V133" s="1"/>
      <c r="W133" s="1"/>
      <c r="X133" s="1"/>
      <c r="Y133" s="1"/>
    </row>
    <row r="134" spans="1:25" ht="12" customHeight="1">
      <c r="A134" s="566"/>
      <c r="B134" s="9" t="s">
        <v>200</v>
      </c>
      <c r="C134" s="51"/>
      <c r="D134" s="1"/>
      <c r="E134" s="1"/>
      <c r="F134" s="1"/>
      <c r="G134" s="1"/>
      <c r="H134" s="1"/>
      <c r="I134" s="1"/>
      <c r="J134" s="1"/>
      <c r="K134" s="1"/>
      <c r="L134" s="1"/>
      <c r="M134" s="1"/>
      <c r="N134" s="1"/>
      <c r="O134" s="1"/>
      <c r="P134" s="1"/>
      <c r="Q134" s="1"/>
      <c r="R134" s="1"/>
      <c r="S134" s="28"/>
      <c r="T134" s="1"/>
      <c r="U134" s="1"/>
      <c r="V134" s="1"/>
      <c r="W134" s="1"/>
      <c r="X134" s="1"/>
      <c r="Y134" s="1"/>
    </row>
    <row r="135" spans="1:25" ht="12" customHeight="1">
      <c r="A135" s="566"/>
      <c r="B135" s="60" t="s">
        <v>3</v>
      </c>
      <c r="C135" s="61">
        <f t="shared" ref="C135:R135" si="37">SUM(C120,C122,C127,C129,C131,C133)</f>
        <v>166</v>
      </c>
      <c r="D135" s="62">
        <f t="shared" si="37"/>
        <v>317</v>
      </c>
      <c r="E135" s="62">
        <f t="shared" si="37"/>
        <v>334</v>
      </c>
      <c r="F135" s="62">
        <f t="shared" si="37"/>
        <v>126</v>
      </c>
      <c r="G135" s="62">
        <f t="shared" si="37"/>
        <v>182</v>
      </c>
      <c r="H135" s="62">
        <f t="shared" si="37"/>
        <v>164</v>
      </c>
      <c r="I135" s="62">
        <f t="shared" si="37"/>
        <v>151</v>
      </c>
      <c r="J135" s="62">
        <f t="shared" si="37"/>
        <v>95</v>
      </c>
      <c r="K135" s="62">
        <f t="shared" si="37"/>
        <v>96</v>
      </c>
      <c r="L135" s="62">
        <f t="shared" si="37"/>
        <v>121</v>
      </c>
      <c r="M135" s="62">
        <f t="shared" si="37"/>
        <v>82</v>
      </c>
      <c r="N135" s="62">
        <f t="shared" si="37"/>
        <v>177</v>
      </c>
      <c r="O135" s="62">
        <f t="shared" si="37"/>
        <v>206</v>
      </c>
      <c r="P135" s="62">
        <f t="shared" si="37"/>
        <v>47</v>
      </c>
      <c r="Q135" s="62">
        <f t="shared" si="37"/>
        <v>64</v>
      </c>
      <c r="R135" s="62">
        <f t="shared" si="37"/>
        <v>2</v>
      </c>
      <c r="S135" s="63">
        <f t="shared" ref="S135:S140" si="38">SUM(C135:R135)</f>
        <v>2330</v>
      </c>
      <c r="T135" s="1"/>
      <c r="U135" s="1"/>
      <c r="V135" s="1"/>
      <c r="W135" s="1"/>
      <c r="X135" s="1"/>
      <c r="Y135" s="1"/>
    </row>
    <row r="136" spans="1:25" ht="12" customHeight="1">
      <c r="A136" s="566"/>
      <c r="B136" s="64" t="s">
        <v>201</v>
      </c>
      <c r="C136" s="65">
        <f t="shared" ref="C136:R136" si="39">SUM(C119,C121,C123,C128,C130,C132,C134)</f>
        <v>188</v>
      </c>
      <c r="D136" s="66">
        <f t="shared" si="39"/>
        <v>360</v>
      </c>
      <c r="E136" s="66">
        <f t="shared" si="39"/>
        <v>360</v>
      </c>
      <c r="F136" s="66">
        <f t="shared" si="39"/>
        <v>136</v>
      </c>
      <c r="G136" s="66">
        <f t="shared" si="39"/>
        <v>185</v>
      </c>
      <c r="H136" s="66">
        <f t="shared" si="39"/>
        <v>189</v>
      </c>
      <c r="I136" s="66">
        <f t="shared" si="39"/>
        <v>170</v>
      </c>
      <c r="J136" s="66">
        <f t="shared" si="39"/>
        <v>92</v>
      </c>
      <c r="K136" s="66">
        <f t="shared" si="39"/>
        <v>92</v>
      </c>
      <c r="L136" s="66">
        <f t="shared" si="39"/>
        <v>129</v>
      </c>
      <c r="M136" s="66">
        <f t="shared" si="39"/>
        <v>85</v>
      </c>
      <c r="N136" s="66">
        <f t="shared" si="39"/>
        <v>186</v>
      </c>
      <c r="O136" s="66">
        <f t="shared" si="39"/>
        <v>209</v>
      </c>
      <c r="P136" s="66">
        <f t="shared" si="39"/>
        <v>46</v>
      </c>
      <c r="Q136" s="66">
        <f t="shared" si="39"/>
        <v>66</v>
      </c>
      <c r="R136" s="66">
        <f t="shared" si="39"/>
        <v>5</v>
      </c>
      <c r="S136" s="68">
        <f t="shared" si="38"/>
        <v>2498</v>
      </c>
      <c r="T136" s="1"/>
      <c r="U136" s="1"/>
      <c r="V136" s="1"/>
      <c r="W136" s="1"/>
      <c r="X136" s="1"/>
      <c r="Y136" s="1"/>
    </row>
    <row r="137" spans="1:25" ht="12" customHeight="1">
      <c r="A137" s="566"/>
      <c r="B137" s="9" t="s">
        <v>202</v>
      </c>
      <c r="C137" s="51">
        <f>SUM('Entering 1'!C190:C193)</f>
        <v>2</v>
      </c>
      <c r="D137" s="1">
        <f>SUM('Entering 1'!D190:D193)</f>
        <v>5</v>
      </c>
      <c r="E137" s="1">
        <f>SUM('Entering 1'!E190:E193)</f>
        <v>3</v>
      </c>
      <c r="F137" s="1">
        <f>SUM('Entering 1'!F190:F193)</f>
        <v>1</v>
      </c>
      <c r="G137" s="1">
        <f>SUM('Entering 1'!G190:G193)</f>
        <v>3</v>
      </c>
      <c r="H137" s="1">
        <f>SUM('Entering 1'!H190:H193)</f>
        <v>2</v>
      </c>
      <c r="I137" s="1">
        <f>SUM('Entering 1'!I190:I193)</f>
        <v>2</v>
      </c>
      <c r="J137" s="1">
        <f>SUM('Entering 1'!J190:J193)</f>
        <v>2</v>
      </c>
      <c r="K137" s="1">
        <f>SUM('Entering 1'!K190:K193)</f>
        <v>0</v>
      </c>
      <c r="L137" s="1">
        <f>SUM('Entering 1'!L190:L193)</f>
        <v>0</v>
      </c>
      <c r="M137" s="1">
        <f>SUM('Entering 1'!M190:M193)</f>
        <v>1</v>
      </c>
      <c r="N137" s="1">
        <f>SUM('Entering 1'!N190:N193)</f>
        <v>1</v>
      </c>
      <c r="O137" s="1">
        <f>SUM('Entering 1'!O190:O193)</f>
        <v>0</v>
      </c>
      <c r="P137" s="1">
        <f>SUM('Entering 1'!P190:P193)</f>
        <v>0</v>
      </c>
      <c r="Q137" s="1">
        <f>SUM('Entering 1'!Q190:Q193)</f>
        <v>0</v>
      </c>
      <c r="R137" s="1">
        <f>SUM('Entering 1'!R190:R193)</f>
        <v>0</v>
      </c>
      <c r="S137" s="28">
        <f t="shared" si="38"/>
        <v>22</v>
      </c>
      <c r="T137" s="1"/>
      <c r="U137" s="1"/>
      <c r="V137" s="1"/>
      <c r="W137" s="1"/>
      <c r="X137" s="1"/>
      <c r="Y137" s="1"/>
    </row>
    <row r="138" spans="1:25" ht="12" customHeight="1">
      <c r="A138" s="566"/>
      <c r="B138" s="9" t="s">
        <v>203</v>
      </c>
      <c r="C138" s="51">
        <f>('Entering 1'!C190)+('Entering 1'!C191*2)+('Entering 1'!C192*3)+('Entering 1'!C193*4)</f>
        <v>2</v>
      </c>
      <c r="D138" s="1">
        <f>('Entering 1'!D190)+('Entering 1'!D191*2)+('Entering 1'!D192*3)+('Entering 1'!D193*4)</f>
        <v>5</v>
      </c>
      <c r="E138" s="1">
        <f>('Entering 1'!E190)+('Entering 1'!E191*2)+('Entering 1'!E192*3)+('Entering 1'!E193*4)</f>
        <v>3</v>
      </c>
      <c r="F138" s="1">
        <f>('Entering 1'!F190)+('Entering 1'!F191*2)+('Entering 1'!F192*3)+('Entering 1'!F193*4)</f>
        <v>1</v>
      </c>
      <c r="G138" s="1">
        <f>('Entering 1'!G190)+('Entering 1'!G191*2)+('Entering 1'!G192*3)+('Entering 1'!G193*4)</f>
        <v>3</v>
      </c>
      <c r="H138" s="1">
        <f>('Entering 1'!H190)+('Entering 1'!H191*2)+('Entering 1'!H192*3)+('Entering 1'!H193*4)</f>
        <v>2</v>
      </c>
      <c r="I138" s="1">
        <f>('Entering 1'!I190)+('Entering 1'!I191*2)+('Entering 1'!I192*3)+('Entering 1'!I193*4)</f>
        <v>2</v>
      </c>
      <c r="J138" s="1">
        <f>('Entering 1'!J190)+('Entering 1'!J191*2)+('Entering 1'!J192*3)+('Entering 1'!J193*4)</f>
        <v>2</v>
      </c>
      <c r="K138" s="1">
        <f>('Entering 1'!K190)+('Entering 1'!K191*2)+('Entering 1'!K192*3)+('Entering 1'!K193*4)</f>
        <v>0</v>
      </c>
      <c r="L138" s="1">
        <f>('Entering 1'!L190)+('Entering 1'!L191*2)+('Entering 1'!L192*3)+('Entering 1'!L193*4)</f>
        <v>0</v>
      </c>
      <c r="M138" s="1">
        <f>('Entering 1'!M190)+('Entering 1'!M191*2)+('Entering 1'!M192*3)+('Entering 1'!M193*4)</f>
        <v>1</v>
      </c>
      <c r="N138" s="1">
        <f>('Entering 1'!N190)+('Entering 1'!N191*2)+('Entering 1'!N192*3)+('Entering 1'!N193*4)</f>
        <v>1</v>
      </c>
      <c r="O138" s="1">
        <f>('Entering 1'!O190)+('Entering 1'!O191*2)+('Entering 1'!O192*3)+('Entering 1'!O193*4)</f>
        <v>0</v>
      </c>
      <c r="P138" s="1">
        <f>('Entering 1'!P190)+('Entering 1'!P191*2)+('Entering 1'!P192*3)+('Entering 1'!P193*4)</f>
        <v>0</v>
      </c>
      <c r="Q138" s="1">
        <f>('Entering 1'!Q190)+('Entering 1'!Q191*2)+('Entering 1'!Q192*3)+('Entering 1'!Q193*4)</f>
        <v>0</v>
      </c>
      <c r="R138" s="1">
        <f>('Entering 1'!R190)+('Entering 1'!R191*2)+('Entering 1'!R192*3)+('Entering 1'!R193*4)</f>
        <v>0</v>
      </c>
      <c r="S138" s="28">
        <f t="shared" si="38"/>
        <v>22</v>
      </c>
      <c r="T138" s="1"/>
      <c r="U138" s="1"/>
      <c r="V138" s="1"/>
      <c r="W138" s="1"/>
      <c r="X138" s="1"/>
      <c r="Y138" s="1"/>
    </row>
    <row r="139" spans="1:25" ht="12" customHeight="1">
      <c r="A139" s="566"/>
      <c r="B139" s="53" t="s">
        <v>204</v>
      </c>
      <c r="C139" s="54">
        <f>SUM('Entering 1'!C198:C201)</f>
        <v>6</v>
      </c>
      <c r="D139" s="55">
        <f>SUM('Entering 1'!D198:D201)</f>
        <v>1</v>
      </c>
      <c r="E139" s="55">
        <f>SUM('Entering 1'!E198:E201)</f>
        <v>5</v>
      </c>
      <c r="F139" s="55">
        <f>SUM('Entering 1'!F198:F201)</f>
        <v>0</v>
      </c>
      <c r="G139" s="55">
        <f>SUM('Entering 1'!G198:G201)</f>
        <v>2</v>
      </c>
      <c r="H139" s="55">
        <f>SUM('Entering 1'!H198:H201)</f>
        <v>2</v>
      </c>
      <c r="I139" s="55">
        <f>SUM('Entering 1'!I198:I201)</f>
        <v>13</v>
      </c>
      <c r="J139" s="55">
        <f>SUM('Entering 1'!J198:J201)</f>
        <v>8</v>
      </c>
      <c r="K139" s="55">
        <f>SUM('Entering 1'!K198:K201)</f>
        <v>0</v>
      </c>
      <c r="L139" s="55">
        <f>SUM('Entering 1'!L198:L201)</f>
        <v>0</v>
      </c>
      <c r="M139" s="55">
        <f>SUM('Entering 1'!M198:M201)</f>
        <v>0</v>
      </c>
      <c r="N139" s="55">
        <f>SUM('Entering 1'!N198:N201)</f>
        <v>0</v>
      </c>
      <c r="O139" s="55">
        <f>SUM('Entering 1'!O198:O201)</f>
        <v>0</v>
      </c>
      <c r="P139" s="55">
        <f>SUM('Entering 1'!P198:P201)</f>
        <v>0</v>
      </c>
      <c r="Q139" s="55">
        <f>SUM('Entering 1'!Q198:Q201)</f>
        <v>0</v>
      </c>
      <c r="R139" s="55">
        <f>SUM('Entering 1'!R198:R201)</f>
        <v>0</v>
      </c>
      <c r="S139" s="30">
        <f t="shared" si="38"/>
        <v>37</v>
      </c>
      <c r="T139" s="1"/>
      <c r="U139" s="1"/>
      <c r="V139" s="1"/>
      <c r="W139" s="1"/>
      <c r="X139" s="1"/>
      <c r="Y139" s="1"/>
    </row>
    <row r="140" spans="1:25" ht="12" customHeight="1">
      <c r="A140" s="566"/>
      <c r="B140" s="53" t="s">
        <v>205</v>
      </c>
      <c r="C140" s="54">
        <f>('Entering 1'!C198)+('Entering 1'!C199*2)+('Entering 1'!C200*3)+('Entering 1'!C201*4)</f>
        <v>6</v>
      </c>
      <c r="D140" s="55">
        <f>('Entering 1'!D198)+('Entering 1'!D199*2)+('Entering 1'!D200*3)+('Entering 1'!D201*4)</f>
        <v>1</v>
      </c>
      <c r="E140" s="55">
        <f>('Entering 1'!E198)+('Entering 1'!E199*2)+('Entering 1'!E200*3)+('Entering 1'!E201*4)</f>
        <v>5</v>
      </c>
      <c r="F140" s="55">
        <f>('Entering 1'!F198)+('Entering 1'!F199*2)+('Entering 1'!F200*3)+('Entering 1'!F201*4)</f>
        <v>0</v>
      </c>
      <c r="G140" s="55">
        <f>('Entering 1'!G198)+('Entering 1'!G199*2)+('Entering 1'!G200*3)+('Entering 1'!G201*4)</f>
        <v>2</v>
      </c>
      <c r="H140" s="55">
        <f>('Entering 1'!H198)+('Entering 1'!H199*2)+('Entering 1'!H200*3)+('Entering 1'!H201*4)</f>
        <v>2</v>
      </c>
      <c r="I140" s="55">
        <f>('Entering 1'!I198)+('Entering 1'!I199*2)+('Entering 1'!I200*3)+('Entering 1'!I201*4)</f>
        <v>13</v>
      </c>
      <c r="J140" s="55">
        <f>('Entering 1'!J198)+('Entering 1'!J199*2)+('Entering 1'!J200*3)+('Entering 1'!J201*4)</f>
        <v>8</v>
      </c>
      <c r="K140" s="55">
        <f>('Entering 1'!K198)+('Entering 1'!K199*2)+('Entering 1'!K200*3)+('Entering 1'!K201*4)</f>
        <v>0</v>
      </c>
      <c r="L140" s="55">
        <f>('Entering 1'!L198)+('Entering 1'!L199*2)+('Entering 1'!L200*3)+('Entering 1'!L201*4)</f>
        <v>0</v>
      </c>
      <c r="M140" s="55">
        <f>('Entering 1'!M198)+('Entering 1'!M199*2)+('Entering 1'!M200*3)+('Entering 1'!M201*4)</f>
        <v>0</v>
      </c>
      <c r="N140" s="55">
        <f>('Entering 1'!N198)+('Entering 1'!N199*2)+('Entering 1'!N200*3)+('Entering 1'!N201*4)</f>
        <v>0</v>
      </c>
      <c r="O140" s="55">
        <f>('Entering 1'!O198)+('Entering 1'!O199*2)+('Entering 1'!O200*3)+('Entering 1'!O201*4)</f>
        <v>0</v>
      </c>
      <c r="P140" s="55">
        <f>('Entering 1'!P198)+('Entering 1'!P199*2)+('Entering 1'!P200*3)+('Entering 1'!P201*4)</f>
        <v>0</v>
      </c>
      <c r="Q140" s="55">
        <f>('Entering 1'!Q198)+('Entering 1'!Q199*2)+('Entering 1'!Q200*3)+('Entering 1'!Q201*4)</f>
        <v>0</v>
      </c>
      <c r="R140" s="55">
        <f>('Entering 1'!R198)+('Entering 1'!R199*2)+('Entering 1'!R200*3)+('Entering 1'!R201*4)</f>
        <v>0</v>
      </c>
      <c r="S140" s="30">
        <f t="shared" si="38"/>
        <v>37</v>
      </c>
      <c r="T140" s="1"/>
      <c r="U140" s="1"/>
      <c r="V140" s="1"/>
      <c r="W140" s="1"/>
      <c r="X140" s="1"/>
      <c r="Y140" s="1"/>
    </row>
    <row r="141" spans="1:25" ht="12" customHeight="1">
      <c r="A141" s="566"/>
      <c r="B141" s="9" t="s">
        <v>206</v>
      </c>
      <c r="C141" s="51"/>
      <c r="D141" s="1"/>
      <c r="E141" s="1"/>
      <c r="F141" s="1"/>
      <c r="G141" s="1"/>
      <c r="H141" s="1"/>
      <c r="I141" s="1"/>
      <c r="J141" s="1"/>
      <c r="K141" s="1"/>
      <c r="L141" s="1"/>
      <c r="M141" s="1"/>
      <c r="N141" s="1"/>
      <c r="O141" s="1"/>
      <c r="P141" s="1"/>
      <c r="Q141" s="1"/>
      <c r="R141" s="1"/>
      <c r="S141" s="28"/>
      <c r="T141" s="1"/>
      <c r="U141" s="1"/>
      <c r="V141" s="1"/>
      <c r="W141" s="1"/>
      <c r="X141" s="1"/>
      <c r="Y141" s="1"/>
    </row>
    <row r="142" spans="1:25" ht="12" customHeight="1">
      <c r="A142" s="566"/>
      <c r="B142" s="9" t="s">
        <v>207</v>
      </c>
      <c r="C142" s="51"/>
      <c r="D142" s="1"/>
      <c r="E142" s="1"/>
      <c r="F142" s="1"/>
      <c r="G142" s="1"/>
      <c r="H142" s="1"/>
      <c r="I142" s="1"/>
      <c r="J142" s="1"/>
      <c r="K142" s="1"/>
      <c r="L142" s="1"/>
      <c r="M142" s="1"/>
      <c r="N142" s="1"/>
      <c r="O142" s="1"/>
      <c r="P142" s="1"/>
      <c r="Q142" s="1"/>
      <c r="R142" s="1"/>
      <c r="S142" s="28"/>
      <c r="T142" s="1"/>
      <c r="U142" s="1"/>
      <c r="V142" s="1"/>
      <c r="W142" s="1"/>
      <c r="X142" s="1"/>
      <c r="Y142" s="1"/>
    </row>
    <row r="143" spans="1:25" ht="12" customHeight="1">
      <c r="A143" s="566"/>
      <c r="B143" s="60" t="s">
        <v>18</v>
      </c>
      <c r="C143" s="61">
        <f t="shared" ref="C143:R143" si="40">SUM(C137,C139,C141)</f>
        <v>8</v>
      </c>
      <c r="D143" s="62">
        <f t="shared" si="40"/>
        <v>6</v>
      </c>
      <c r="E143" s="62">
        <f t="shared" si="40"/>
        <v>8</v>
      </c>
      <c r="F143" s="62">
        <f t="shared" si="40"/>
        <v>1</v>
      </c>
      <c r="G143" s="62">
        <f t="shared" si="40"/>
        <v>5</v>
      </c>
      <c r="H143" s="62">
        <f t="shared" si="40"/>
        <v>4</v>
      </c>
      <c r="I143" s="62">
        <f t="shared" si="40"/>
        <v>15</v>
      </c>
      <c r="J143" s="62">
        <f t="shared" si="40"/>
        <v>10</v>
      </c>
      <c r="K143" s="62">
        <f t="shared" si="40"/>
        <v>0</v>
      </c>
      <c r="L143" s="62">
        <f t="shared" si="40"/>
        <v>0</v>
      </c>
      <c r="M143" s="62">
        <f t="shared" si="40"/>
        <v>1</v>
      </c>
      <c r="N143" s="62">
        <f t="shared" si="40"/>
        <v>1</v>
      </c>
      <c r="O143" s="62">
        <f t="shared" si="40"/>
        <v>0</v>
      </c>
      <c r="P143" s="62">
        <f t="shared" si="40"/>
        <v>0</v>
      </c>
      <c r="Q143" s="62">
        <f t="shared" si="40"/>
        <v>0</v>
      </c>
      <c r="R143" s="62">
        <f t="shared" si="40"/>
        <v>0</v>
      </c>
      <c r="S143" s="63">
        <f t="shared" ref="S143:S149" si="41">SUM(C143:R143)</f>
        <v>59</v>
      </c>
      <c r="T143" s="1"/>
      <c r="U143" s="1"/>
      <c r="V143" s="1"/>
      <c r="W143" s="1"/>
      <c r="X143" s="1"/>
      <c r="Y143" s="1"/>
    </row>
    <row r="144" spans="1:25" ht="12" customHeight="1">
      <c r="A144" s="566"/>
      <c r="B144" s="64" t="s">
        <v>208</v>
      </c>
      <c r="C144" s="65">
        <f t="shared" ref="C144:R144" si="42">SUM(C138,C140,C142)</f>
        <v>8</v>
      </c>
      <c r="D144" s="66">
        <f t="shared" si="42"/>
        <v>6</v>
      </c>
      <c r="E144" s="66">
        <f t="shared" si="42"/>
        <v>8</v>
      </c>
      <c r="F144" s="66">
        <f t="shared" si="42"/>
        <v>1</v>
      </c>
      <c r="G144" s="66">
        <f t="shared" si="42"/>
        <v>5</v>
      </c>
      <c r="H144" s="66">
        <f t="shared" si="42"/>
        <v>4</v>
      </c>
      <c r="I144" s="66">
        <f t="shared" si="42"/>
        <v>15</v>
      </c>
      <c r="J144" s="66">
        <f t="shared" si="42"/>
        <v>10</v>
      </c>
      <c r="K144" s="66">
        <f t="shared" si="42"/>
        <v>0</v>
      </c>
      <c r="L144" s="66">
        <f t="shared" si="42"/>
        <v>0</v>
      </c>
      <c r="M144" s="66">
        <f t="shared" si="42"/>
        <v>1</v>
      </c>
      <c r="N144" s="66">
        <f t="shared" si="42"/>
        <v>1</v>
      </c>
      <c r="O144" s="66">
        <f t="shared" si="42"/>
        <v>0</v>
      </c>
      <c r="P144" s="66">
        <f t="shared" si="42"/>
        <v>0</v>
      </c>
      <c r="Q144" s="66">
        <f t="shared" si="42"/>
        <v>0</v>
      </c>
      <c r="R144" s="66">
        <f t="shared" si="42"/>
        <v>0</v>
      </c>
      <c r="S144" s="68">
        <f t="shared" si="41"/>
        <v>59</v>
      </c>
      <c r="T144" s="1"/>
      <c r="U144" s="1"/>
      <c r="V144" s="1"/>
      <c r="W144" s="1"/>
      <c r="X144" s="1"/>
      <c r="Y144" s="1"/>
    </row>
    <row r="145" spans="1:25" ht="12" customHeight="1">
      <c r="A145" s="566"/>
      <c r="B145" s="60" t="s">
        <v>2</v>
      </c>
      <c r="C145" s="61">
        <f t="shared" ref="C145:R145" si="43">SUM(C135,C143)</f>
        <v>174</v>
      </c>
      <c r="D145" s="62">
        <f t="shared" si="43"/>
        <v>323</v>
      </c>
      <c r="E145" s="62">
        <f t="shared" si="43"/>
        <v>342</v>
      </c>
      <c r="F145" s="62">
        <f t="shared" si="43"/>
        <v>127</v>
      </c>
      <c r="G145" s="62">
        <f t="shared" si="43"/>
        <v>187</v>
      </c>
      <c r="H145" s="62">
        <f t="shared" si="43"/>
        <v>168</v>
      </c>
      <c r="I145" s="62">
        <f t="shared" si="43"/>
        <v>166</v>
      </c>
      <c r="J145" s="62">
        <f t="shared" si="43"/>
        <v>105</v>
      </c>
      <c r="K145" s="62">
        <f t="shared" si="43"/>
        <v>96</v>
      </c>
      <c r="L145" s="62">
        <f t="shared" si="43"/>
        <v>121</v>
      </c>
      <c r="M145" s="62">
        <f t="shared" si="43"/>
        <v>83</v>
      </c>
      <c r="N145" s="62">
        <f t="shared" si="43"/>
        <v>178</v>
      </c>
      <c r="O145" s="62">
        <f t="shared" si="43"/>
        <v>206</v>
      </c>
      <c r="P145" s="62">
        <f t="shared" si="43"/>
        <v>47</v>
      </c>
      <c r="Q145" s="62">
        <f t="shared" si="43"/>
        <v>64</v>
      </c>
      <c r="R145" s="62">
        <f t="shared" si="43"/>
        <v>2</v>
      </c>
      <c r="S145" s="63">
        <f t="shared" si="41"/>
        <v>2389</v>
      </c>
      <c r="T145" s="1"/>
      <c r="U145" s="1"/>
      <c r="V145" s="1"/>
      <c r="W145" s="1"/>
      <c r="X145" s="1"/>
      <c r="Y145" s="1"/>
    </row>
    <row r="146" spans="1:25" ht="12" customHeight="1">
      <c r="A146" s="567"/>
      <c r="B146" s="64" t="s">
        <v>25</v>
      </c>
      <c r="C146" s="65">
        <f t="shared" ref="C146:R146" si="44">SUM(C136,C144)</f>
        <v>196</v>
      </c>
      <c r="D146" s="66">
        <f t="shared" si="44"/>
        <v>366</v>
      </c>
      <c r="E146" s="66">
        <f t="shared" si="44"/>
        <v>368</v>
      </c>
      <c r="F146" s="66">
        <f t="shared" si="44"/>
        <v>137</v>
      </c>
      <c r="G146" s="66">
        <f t="shared" si="44"/>
        <v>190</v>
      </c>
      <c r="H146" s="66">
        <f t="shared" si="44"/>
        <v>193</v>
      </c>
      <c r="I146" s="66">
        <f t="shared" si="44"/>
        <v>185</v>
      </c>
      <c r="J146" s="66">
        <f t="shared" si="44"/>
        <v>102</v>
      </c>
      <c r="K146" s="66">
        <f t="shared" si="44"/>
        <v>92</v>
      </c>
      <c r="L146" s="66">
        <f t="shared" si="44"/>
        <v>129</v>
      </c>
      <c r="M146" s="66">
        <f t="shared" si="44"/>
        <v>86</v>
      </c>
      <c r="N146" s="66">
        <f t="shared" si="44"/>
        <v>187</v>
      </c>
      <c r="O146" s="66">
        <f t="shared" si="44"/>
        <v>209</v>
      </c>
      <c r="P146" s="66">
        <f t="shared" si="44"/>
        <v>46</v>
      </c>
      <c r="Q146" s="66">
        <f t="shared" si="44"/>
        <v>66</v>
      </c>
      <c r="R146" s="66">
        <f t="shared" si="44"/>
        <v>5</v>
      </c>
      <c r="S146" s="68">
        <f t="shared" si="41"/>
        <v>2557</v>
      </c>
      <c r="T146" s="1"/>
      <c r="U146" s="1"/>
      <c r="V146" s="1"/>
      <c r="W146" s="1"/>
      <c r="X146" s="1"/>
      <c r="Y146" s="1"/>
    </row>
    <row r="147" spans="1:25" ht="12" customHeight="1">
      <c r="A147" s="565" t="s">
        <v>219</v>
      </c>
      <c r="B147" s="9" t="s">
        <v>214</v>
      </c>
      <c r="C147" s="72">
        <f>'PMD Breakdown Entering'!C60</f>
        <v>0</v>
      </c>
      <c r="D147" s="13">
        <f>'PMD Breakdown Entering'!D60</f>
        <v>6</v>
      </c>
      <c r="E147" s="13">
        <f>'PMD Breakdown Entering'!E60</f>
        <v>6</v>
      </c>
      <c r="F147" s="13">
        <f>'PMD Breakdown Entering'!F60</f>
        <v>19</v>
      </c>
      <c r="G147" s="13">
        <f>'PMD Breakdown Entering'!G60</f>
        <v>6</v>
      </c>
      <c r="H147" s="13">
        <f>'PMD Breakdown Entering'!H60</f>
        <v>8</v>
      </c>
      <c r="I147" s="13">
        <f>'PMD Breakdown Entering'!I60</f>
        <v>18</v>
      </c>
      <c r="J147" s="13">
        <f>'PMD Breakdown Entering'!J60</f>
        <v>6</v>
      </c>
      <c r="K147" s="13">
        <f>'PMD Breakdown Entering'!K60</f>
        <v>9</v>
      </c>
      <c r="L147" s="13">
        <f>'PMD Breakdown Entering'!L60</f>
        <v>2</v>
      </c>
      <c r="M147" s="13">
        <f>'PMD Breakdown Entering'!M60</f>
        <v>2</v>
      </c>
      <c r="N147" s="13">
        <f>'PMD Breakdown Entering'!N60</f>
        <v>1</v>
      </c>
      <c r="O147" s="13">
        <f>'PMD Breakdown Entering'!O60</f>
        <v>1</v>
      </c>
      <c r="P147" s="13">
        <f>'PMD Breakdown Entering'!P60</f>
        <v>0</v>
      </c>
      <c r="Q147" s="13">
        <f>'PMD Breakdown Entering'!Q60</f>
        <v>0</v>
      </c>
      <c r="R147" s="13">
        <f>'PMD Breakdown Entering'!R60</f>
        <v>0</v>
      </c>
      <c r="S147" s="28">
        <f t="shared" si="41"/>
        <v>84</v>
      </c>
      <c r="T147" s="1"/>
      <c r="U147" s="1"/>
      <c r="V147" s="1"/>
      <c r="W147" s="1"/>
      <c r="X147" s="1"/>
      <c r="Y147" s="1"/>
    </row>
    <row r="148" spans="1:25" ht="12" customHeight="1">
      <c r="A148" s="566"/>
      <c r="B148" s="53" t="s">
        <v>188</v>
      </c>
      <c r="C148" s="54">
        <f>SUM('Entering 1'!C213:C214)</f>
        <v>0</v>
      </c>
      <c r="D148" s="55">
        <f>SUM('Entering 1'!D213:D214)</f>
        <v>1</v>
      </c>
      <c r="E148" s="55">
        <f>SUM('Entering 1'!E213:E214)</f>
        <v>1</v>
      </c>
      <c r="F148" s="55">
        <f>SUM('Entering 1'!F213:F214)</f>
        <v>3</v>
      </c>
      <c r="G148" s="55">
        <f>SUM('Entering 1'!G213:G214)</f>
        <v>1</v>
      </c>
      <c r="H148" s="55">
        <f>SUM('Entering 1'!H213:H214)</f>
        <v>2</v>
      </c>
      <c r="I148" s="55">
        <f>SUM('Entering 1'!I213:I214)</f>
        <v>1</v>
      </c>
      <c r="J148" s="55">
        <f>SUM('Entering 1'!J213:J214)</f>
        <v>3</v>
      </c>
      <c r="K148" s="55">
        <f>SUM('Entering 1'!K213:K214)</f>
        <v>1</v>
      </c>
      <c r="L148" s="55">
        <f>SUM('Entering 1'!L213:L214)</f>
        <v>0</v>
      </c>
      <c r="M148" s="55">
        <f>SUM('Entering 1'!M213:M214)</f>
        <v>1</v>
      </c>
      <c r="N148" s="55">
        <f>SUM('Entering 1'!N213:N214)</f>
        <v>0</v>
      </c>
      <c r="O148" s="55">
        <f>SUM('Entering 1'!O213:O214)</f>
        <v>0</v>
      </c>
      <c r="P148" s="55">
        <f>SUM('Entering 1'!P213:P214)</f>
        <v>0</v>
      </c>
      <c r="Q148" s="55">
        <f>SUM('Entering 1'!Q213:Q214)</f>
        <v>0</v>
      </c>
      <c r="R148" s="55">
        <f>SUM('Entering 1'!R213:R214)</f>
        <v>0</v>
      </c>
      <c r="S148" s="30">
        <f t="shared" si="41"/>
        <v>14</v>
      </c>
      <c r="T148" s="1"/>
      <c r="U148" s="1"/>
      <c r="V148" s="1"/>
      <c r="W148" s="1"/>
      <c r="X148" s="1"/>
      <c r="Y148" s="1"/>
    </row>
    <row r="149" spans="1:25" ht="12" customHeight="1">
      <c r="A149" s="566"/>
      <c r="B149" s="53" t="s">
        <v>189</v>
      </c>
      <c r="C149" s="54">
        <f>('Entering 1'!C213)+('Entering 1'!C214*2)</f>
        <v>0</v>
      </c>
      <c r="D149" s="55">
        <f>('Entering 1'!D213)+('Entering 1'!D214*2)</f>
        <v>1</v>
      </c>
      <c r="E149" s="55">
        <f>('Entering 1'!E213)+('Entering 1'!E214*2)</f>
        <v>1</v>
      </c>
      <c r="F149" s="55">
        <f>('Entering 1'!F213)+('Entering 1'!F214*2)</f>
        <v>3</v>
      </c>
      <c r="G149" s="55">
        <f>('Entering 1'!G213)+('Entering 1'!G214*2)</f>
        <v>1</v>
      </c>
      <c r="H149" s="55">
        <f>('Entering 1'!H213)+('Entering 1'!H214*2)</f>
        <v>2</v>
      </c>
      <c r="I149" s="55">
        <f>('Entering 1'!I213)+('Entering 1'!I214*2)</f>
        <v>1</v>
      </c>
      <c r="J149" s="55">
        <f>('Entering 1'!J213)+('Entering 1'!J214*2)</f>
        <v>3</v>
      </c>
      <c r="K149" s="55">
        <f>('Entering 1'!K213)+('Entering 1'!K214*2)</f>
        <v>1</v>
      </c>
      <c r="L149" s="55">
        <f>('Entering 1'!L213)+('Entering 1'!L214*2)</f>
        <v>0</v>
      </c>
      <c r="M149" s="55">
        <f>('Entering 1'!M213)+('Entering 1'!M214*2)</f>
        <v>1</v>
      </c>
      <c r="N149" s="55">
        <f>('Entering 1'!N213)+('Entering 1'!N214*2)</f>
        <v>0</v>
      </c>
      <c r="O149" s="55">
        <f>('Entering 1'!O213)+('Entering 1'!O214*2)</f>
        <v>0</v>
      </c>
      <c r="P149" s="55">
        <f>('Entering 1'!P213)+('Entering 1'!P214*2)</f>
        <v>0</v>
      </c>
      <c r="Q149" s="55">
        <f>('Entering 1'!Q213)+('Entering 1'!Q214*2)</f>
        <v>0</v>
      </c>
      <c r="R149" s="55">
        <f>('Entering 1'!R213)+('Entering 1'!R214*2)</f>
        <v>0</v>
      </c>
      <c r="S149" s="30">
        <f t="shared" si="41"/>
        <v>14</v>
      </c>
      <c r="T149" s="1"/>
      <c r="U149" s="1"/>
      <c r="V149" s="1"/>
      <c r="W149" s="1"/>
      <c r="X149" s="1"/>
      <c r="Y149" s="1"/>
    </row>
    <row r="150" spans="1:25" ht="12" customHeight="1">
      <c r="A150" s="566"/>
      <c r="B150" s="9" t="s">
        <v>190</v>
      </c>
      <c r="C150" s="51"/>
      <c r="D150" s="1"/>
      <c r="E150" s="1"/>
      <c r="F150" s="1"/>
      <c r="G150" s="1"/>
      <c r="H150" s="1"/>
      <c r="I150" s="1"/>
      <c r="J150" s="1"/>
      <c r="K150" s="1"/>
      <c r="L150" s="1"/>
      <c r="M150" s="1"/>
      <c r="N150" s="1"/>
      <c r="O150" s="1"/>
      <c r="P150" s="1"/>
      <c r="Q150" s="1"/>
      <c r="R150" s="1"/>
      <c r="S150" s="28"/>
      <c r="T150" s="1"/>
      <c r="U150" s="1"/>
      <c r="V150" s="1"/>
      <c r="W150" s="1"/>
      <c r="X150" s="1"/>
      <c r="Y150" s="1"/>
    </row>
    <row r="151" spans="1:25" ht="12" customHeight="1">
      <c r="A151" s="566"/>
      <c r="B151" s="9" t="s">
        <v>191</v>
      </c>
      <c r="C151" s="51"/>
      <c r="D151" s="1"/>
      <c r="E151" s="1"/>
      <c r="F151" s="1"/>
      <c r="G151" s="1"/>
      <c r="H151" s="1"/>
      <c r="I151" s="1"/>
      <c r="J151" s="1"/>
      <c r="K151" s="1"/>
      <c r="L151" s="1"/>
      <c r="M151" s="1"/>
      <c r="N151" s="1"/>
      <c r="O151" s="1"/>
      <c r="P151" s="1"/>
      <c r="Q151" s="1"/>
      <c r="R151" s="1"/>
      <c r="S151" s="28"/>
      <c r="T151" s="1"/>
      <c r="U151" s="1"/>
      <c r="V151" s="1"/>
      <c r="W151" s="1"/>
      <c r="X151" s="1"/>
      <c r="Y151" s="1"/>
    </row>
    <row r="152" spans="1:25" ht="12" customHeight="1">
      <c r="A152" s="566"/>
      <c r="B152" s="53" t="s">
        <v>7</v>
      </c>
      <c r="C152" s="54"/>
      <c r="D152" s="55"/>
      <c r="E152" s="55"/>
      <c r="F152" s="55"/>
      <c r="G152" s="55"/>
      <c r="H152" s="55"/>
      <c r="I152" s="55"/>
      <c r="J152" s="55"/>
      <c r="K152" s="55"/>
      <c r="L152" s="55"/>
      <c r="M152" s="55"/>
      <c r="N152" s="55"/>
      <c r="O152" s="55"/>
      <c r="P152" s="55"/>
      <c r="Q152" s="55"/>
      <c r="R152" s="55"/>
      <c r="S152" s="30"/>
      <c r="T152" s="1"/>
      <c r="U152" s="1"/>
      <c r="V152" s="1"/>
      <c r="W152" s="1"/>
      <c r="X152" s="1"/>
      <c r="Y152" s="1"/>
    </row>
    <row r="153" spans="1:25" ht="12" customHeight="1">
      <c r="A153" s="566"/>
      <c r="B153" s="53" t="s">
        <v>192</v>
      </c>
      <c r="C153" s="54"/>
      <c r="D153" s="55"/>
      <c r="E153" s="55"/>
      <c r="F153" s="55"/>
      <c r="G153" s="55"/>
      <c r="H153" s="55"/>
      <c r="I153" s="55"/>
      <c r="J153" s="55"/>
      <c r="K153" s="55"/>
      <c r="L153" s="55"/>
      <c r="M153" s="55"/>
      <c r="N153" s="55"/>
      <c r="O153" s="55"/>
      <c r="P153" s="55"/>
      <c r="Q153" s="55"/>
      <c r="R153" s="55"/>
      <c r="S153" s="30"/>
      <c r="T153" s="1"/>
      <c r="U153" s="1"/>
      <c r="V153" s="1"/>
      <c r="W153" s="1"/>
      <c r="X153" s="1"/>
      <c r="Y153" s="1"/>
    </row>
    <row r="154" spans="1:25" ht="12" customHeight="1">
      <c r="A154" s="566"/>
      <c r="B154" s="53" t="s">
        <v>35</v>
      </c>
      <c r="C154" s="54"/>
      <c r="D154" s="55"/>
      <c r="E154" s="55"/>
      <c r="F154" s="55"/>
      <c r="G154" s="55"/>
      <c r="H154" s="55"/>
      <c r="I154" s="55"/>
      <c r="J154" s="55"/>
      <c r="K154" s="55"/>
      <c r="L154" s="55"/>
      <c r="M154" s="55"/>
      <c r="N154" s="55"/>
      <c r="O154" s="55"/>
      <c r="P154" s="55"/>
      <c r="Q154" s="55"/>
      <c r="R154" s="55"/>
      <c r="S154" s="30"/>
      <c r="T154" s="1"/>
      <c r="U154" s="1"/>
      <c r="V154" s="1"/>
      <c r="W154" s="1"/>
      <c r="X154" s="1"/>
      <c r="Y154" s="1"/>
    </row>
    <row r="155" spans="1:25" ht="12" customHeight="1">
      <c r="A155" s="566"/>
      <c r="B155" s="53" t="s">
        <v>193</v>
      </c>
      <c r="C155" s="54"/>
      <c r="D155" s="55"/>
      <c r="E155" s="55"/>
      <c r="F155" s="55"/>
      <c r="G155" s="55"/>
      <c r="H155" s="55"/>
      <c r="I155" s="55"/>
      <c r="J155" s="55"/>
      <c r="K155" s="55"/>
      <c r="L155" s="55"/>
      <c r="M155" s="55"/>
      <c r="N155" s="55"/>
      <c r="O155" s="55"/>
      <c r="P155" s="55"/>
      <c r="Q155" s="55"/>
      <c r="R155" s="55"/>
      <c r="S155" s="30"/>
      <c r="T155" s="1"/>
      <c r="U155" s="1"/>
      <c r="V155" s="1"/>
      <c r="W155" s="1"/>
      <c r="X155" s="1"/>
      <c r="Y155" s="1"/>
    </row>
    <row r="156" spans="1:25" ht="12" customHeight="1">
      <c r="A156" s="566"/>
      <c r="B156" s="53" t="s">
        <v>194</v>
      </c>
      <c r="C156" s="54"/>
      <c r="D156" s="55"/>
      <c r="E156" s="55"/>
      <c r="F156" s="55"/>
      <c r="G156" s="55"/>
      <c r="H156" s="55"/>
      <c r="I156" s="55"/>
      <c r="J156" s="55"/>
      <c r="K156" s="55"/>
      <c r="L156" s="55"/>
      <c r="M156" s="55"/>
      <c r="N156" s="55"/>
      <c r="O156" s="55"/>
      <c r="P156" s="55"/>
      <c r="Q156" s="55"/>
      <c r="R156" s="55"/>
      <c r="S156" s="30"/>
      <c r="T156" s="1"/>
      <c r="U156" s="1"/>
      <c r="V156" s="1"/>
      <c r="W156" s="1"/>
      <c r="X156" s="1"/>
      <c r="Y156" s="1"/>
    </row>
    <row r="157" spans="1:25" ht="12" customHeight="1">
      <c r="A157" s="566"/>
      <c r="B157" s="9" t="s">
        <v>195</v>
      </c>
      <c r="C157" s="51"/>
      <c r="D157" s="1"/>
      <c r="E157" s="1"/>
      <c r="F157" s="1"/>
      <c r="G157" s="1"/>
      <c r="H157" s="1"/>
      <c r="I157" s="1"/>
      <c r="J157" s="1"/>
      <c r="K157" s="1"/>
      <c r="L157" s="1"/>
      <c r="M157" s="1"/>
      <c r="N157" s="1"/>
      <c r="O157" s="1"/>
      <c r="P157" s="1"/>
      <c r="Q157" s="1"/>
      <c r="R157" s="1"/>
      <c r="S157" s="28"/>
      <c r="T157" s="1"/>
      <c r="U157" s="1"/>
      <c r="V157" s="1"/>
      <c r="W157" s="1"/>
      <c r="X157" s="1"/>
      <c r="Y157" s="1"/>
    </row>
    <row r="158" spans="1:25" ht="12" customHeight="1">
      <c r="A158" s="566"/>
      <c r="B158" s="9" t="s">
        <v>196</v>
      </c>
      <c r="C158" s="51"/>
      <c r="D158" s="1"/>
      <c r="E158" s="1"/>
      <c r="F158" s="1"/>
      <c r="G158" s="1"/>
      <c r="H158" s="1"/>
      <c r="I158" s="1"/>
      <c r="J158" s="1"/>
      <c r="K158" s="1"/>
      <c r="L158" s="1"/>
      <c r="M158" s="1"/>
      <c r="N158" s="1"/>
      <c r="O158" s="1"/>
      <c r="P158" s="1"/>
      <c r="Q158" s="1"/>
      <c r="R158" s="1"/>
      <c r="S158" s="28"/>
      <c r="T158" s="1"/>
      <c r="U158" s="1"/>
      <c r="V158" s="1"/>
      <c r="W158" s="1"/>
      <c r="X158" s="1"/>
      <c r="Y158" s="1"/>
    </row>
    <row r="159" spans="1:25" ht="12" customHeight="1">
      <c r="A159" s="566"/>
      <c r="B159" s="53" t="s">
        <v>197</v>
      </c>
      <c r="C159" s="54"/>
      <c r="D159" s="55"/>
      <c r="E159" s="55"/>
      <c r="F159" s="55"/>
      <c r="G159" s="55"/>
      <c r="H159" s="55"/>
      <c r="I159" s="55"/>
      <c r="J159" s="55"/>
      <c r="K159" s="55"/>
      <c r="L159" s="55"/>
      <c r="M159" s="55"/>
      <c r="N159" s="55"/>
      <c r="O159" s="55"/>
      <c r="P159" s="55"/>
      <c r="Q159" s="55"/>
      <c r="R159" s="55"/>
      <c r="S159" s="30"/>
      <c r="T159" s="1"/>
      <c r="U159" s="1"/>
      <c r="V159" s="1"/>
      <c r="W159" s="1"/>
      <c r="X159" s="1"/>
      <c r="Y159" s="1"/>
    </row>
    <row r="160" spans="1:25" ht="12" customHeight="1">
      <c r="A160" s="566"/>
      <c r="B160" s="53" t="s">
        <v>198</v>
      </c>
      <c r="C160" s="54"/>
      <c r="D160" s="55"/>
      <c r="E160" s="55"/>
      <c r="F160" s="55"/>
      <c r="G160" s="55"/>
      <c r="H160" s="55"/>
      <c r="I160" s="55"/>
      <c r="J160" s="55"/>
      <c r="K160" s="55"/>
      <c r="L160" s="55"/>
      <c r="M160" s="55"/>
      <c r="N160" s="55"/>
      <c r="O160" s="55"/>
      <c r="P160" s="55"/>
      <c r="Q160" s="55"/>
      <c r="R160" s="55"/>
      <c r="S160" s="30"/>
      <c r="T160" s="1"/>
      <c r="U160" s="1"/>
      <c r="V160" s="1"/>
      <c r="W160" s="1"/>
      <c r="X160" s="1"/>
      <c r="Y160" s="1"/>
    </row>
    <row r="161" spans="1:25" ht="12" customHeight="1">
      <c r="A161" s="566"/>
      <c r="B161" s="7" t="s">
        <v>199</v>
      </c>
      <c r="C161" s="51"/>
      <c r="D161" s="1"/>
      <c r="E161" s="1"/>
      <c r="F161" s="1"/>
      <c r="G161" s="1"/>
      <c r="H161" s="1"/>
      <c r="I161" s="1"/>
      <c r="J161" s="1"/>
      <c r="K161" s="1"/>
      <c r="L161" s="1"/>
      <c r="M161" s="1"/>
      <c r="N161" s="1"/>
      <c r="O161" s="1"/>
      <c r="P161" s="1"/>
      <c r="Q161" s="1"/>
      <c r="R161" s="87"/>
      <c r="S161" s="87"/>
      <c r="T161" s="1"/>
      <c r="U161" s="1"/>
      <c r="V161" s="1"/>
      <c r="W161" s="1"/>
      <c r="X161" s="1"/>
      <c r="Y161" s="1"/>
    </row>
    <row r="162" spans="1:25" ht="12" customHeight="1">
      <c r="A162" s="566"/>
      <c r="B162" s="9" t="s">
        <v>200</v>
      </c>
      <c r="C162" s="58">
        <f>SUM('By Bus Stop Arriving'!C90,'By Bus Stop Arriving'!C98)</f>
        <v>0</v>
      </c>
      <c r="D162" s="52">
        <f>SUM('By Bus Stop Arriving'!D90,'By Bus Stop Arriving'!D98)</f>
        <v>6</v>
      </c>
      <c r="E162" s="52">
        <f>SUM('By Bus Stop Arriving'!E90,'By Bus Stop Arriving'!E98)</f>
        <v>13</v>
      </c>
      <c r="F162" s="52">
        <f>SUM('By Bus Stop Arriving'!F90,'By Bus Stop Arriving'!F98)</f>
        <v>17</v>
      </c>
      <c r="G162" s="52">
        <f>SUM('By Bus Stop Arriving'!G90,'By Bus Stop Arriving'!G98)</f>
        <v>11</v>
      </c>
      <c r="H162" s="52">
        <f>SUM('By Bus Stop Arriving'!H90,'By Bus Stop Arriving'!H98)</f>
        <v>6</v>
      </c>
      <c r="I162" s="52">
        <f>SUM('By Bus Stop Arriving'!I90,'By Bus Stop Arriving'!I98)</f>
        <v>10</v>
      </c>
      <c r="J162" s="52">
        <f>SUM('By Bus Stop Arriving'!J90,'By Bus Stop Arriving'!J98)</f>
        <v>8</v>
      </c>
      <c r="K162" s="52">
        <f>SUM('By Bus Stop Arriving'!K90,'By Bus Stop Arriving'!K98)</f>
        <v>14</v>
      </c>
      <c r="L162" s="52">
        <f>SUM('By Bus Stop Arriving'!L90,'By Bus Stop Arriving'!L98)</f>
        <v>1</v>
      </c>
      <c r="M162" s="52">
        <f>SUM('By Bus Stop Arriving'!M90,'By Bus Stop Arriving'!M98)</f>
        <v>0</v>
      </c>
      <c r="N162" s="52">
        <f>SUM('By Bus Stop Arriving'!N90,'By Bus Stop Arriving'!N98)</f>
        <v>17</v>
      </c>
      <c r="O162" s="52">
        <f>SUM('By Bus Stop Arriving'!O90,'By Bus Stop Arriving'!O98)</f>
        <v>1</v>
      </c>
      <c r="P162" s="52">
        <f>SUM('By Bus Stop Arriving'!P90,'By Bus Stop Arriving'!P98)</f>
        <v>1</v>
      </c>
      <c r="Q162" s="52">
        <f>SUM('By Bus Stop Arriving'!Q90,'By Bus Stop Arriving'!Q98)</f>
        <v>3</v>
      </c>
      <c r="R162" s="52">
        <f>SUM('By Bus Stop Arriving'!R90,'By Bus Stop Arriving'!R98)</f>
        <v>0</v>
      </c>
      <c r="S162" s="59">
        <f t="shared" ref="S162:S164" si="45">SUM(C162:R162)</f>
        <v>108</v>
      </c>
      <c r="T162" s="1"/>
      <c r="U162" s="1"/>
      <c r="V162" s="1"/>
      <c r="W162" s="1"/>
      <c r="X162" s="1"/>
      <c r="Y162" s="1"/>
    </row>
    <row r="163" spans="1:25" ht="12" customHeight="1">
      <c r="A163" s="566"/>
      <c r="B163" s="60" t="s">
        <v>3</v>
      </c>
      <c r="C163" s="61">
        <f t="shared" ref="C163:R163" si="46">SUM(C148,C150,C155,C157,C159,C161)</f>
        <v>0</v>
      </c>
      <c r="D163" s="62">
        <f t="shared" si="46"/>
        <v>1</v>
      </c>
      <c r="E163" s="62">
        <f t="shared" si="46"/>
        <v>1</v>
      </c>
      <c r="F163" s="62">
        <f t="shared" si="46"/>
        <v>3</v>
      </c>
      <c r="G163" s="62">
        <f t="shared" si="46"/>
        <v>1</v>
      </c>
      <c r="H163" s="62">
        <f t="shared" si="46"/>
        <v>2</v>
      </c>
      <c r="I163" s="62">
        <f t="shared" si="46"/>
        <v>1</v>
      </c>
      <c r="J163" s="62">
        <f t="shared" si="46"/>
        <v>3</v>
      </c>
      <c r="K163" s="62">
        <f t="shared" si="46"/>
        <v>1</v>
      </c>
      <c r="L163" s="62">
        <f t="shared" si="46"/>
        <v>0</v>
      </c>
      <c r="M163" s="62">
        <f t="shared" si="46"/>
        <v>1</v>
      </c>
      <c r="N163" s="62">
        <f t="shared" si="46"/>
        <v>0</v>
      </c>
      <c r="O163" s="62">
        <f t="shared" si="46"/>
        <v>0</v>
      </c>
      <c r="P163" s="62">
        <f t="shared" si="46"/>
        <v>0</v>
      </c>
      <c r="Q163" s="62">
        <f t="shared" si="46"/>
        <v>0</v>
      </c>
      <c r="R163" s="62">
        <f t="shared" si="46"/>
        <v>0</v>
      </c>
      <c r="S163" s="63">
        <f t="shared" si="45"/>
        <v>14</v>
      </c>
      <c r="T163" s="1"/>
      <c r="U163" s="1"/>
      <c r="V163" s="1"/>
      <c r="W163" s="1"/>
      <c r="X163" s="1"/>
      <c r="Y163" s="1"/>
    </row>
    <row r="164" spans="1:25" ht="12" customHeight="1">
      <c r="A164" s="566"/>
      <c r="B164" s="64" t="s">
        <v>201</v>
      </c>
      <c r="C164" s="65">
        <f t="shared" ref="C164:R164" si="47">SUM(C147,C149,C151,C156,C158,C160,C162)</f>
        <v>0</v>
      </c>
      <c r="D164" s="66">
        <f t="shared" si="47"/>
        <v>13</v>
      </c>
      <c r="E164" s="66">
        <f t="shared" si="47"/>
        <v>20</v>
      </c>
      <c r="F164" s="66">
        <f t="shared" si="47"/>
        <v>39</v>
      </c>
      <c r="G164" s="66">
        <f t="shared" si="47"/>
        <v>18</v>
      </c>
      <c r="H164" s="66">
        <f t="shared" si="47"/>
        <v>16</v>
      </c>
      <c r="I164" s="66">
        <f t="shared" si="47"/>
        <v>29</v>
      </c>
      <c r="J164" s="66">
        <f t="shared" si="47"/>
        <v>17</v>
      </c>
      <c r="K164" s="66">
        <f t="shared" si="47"/>
        <v>24</v>
      </c>
      <c r="L164" s="66">
        <f t="shared" si="47"/>
        <v>3</v>
      </c>
      <c r="M164" s="66">
        <f t="shared" si="47"/>
        <v>3</v>
      </c>
      <c r="N164" s="66">
        <f t="shared" si="47"/>
        <v>18</v>
      </c>
      <c r="O164" s="66">
        <f t="shared" si="47"/>
        <v>2</v>
      </c>
      <c r="P164" s="66">
        <f t="shared" si="47"/>
        <v>1</v>
      </c>
      <c r="Q164" s="66">
        <f t="shared" si="47"/>
        <v>3</v>
      </c>
      <c r="R164" s="66">
        <f t="shared" si="47"/>
        <v>0</v>
      </c>
      <c r="S164" s="68">
        <f t="shared" si="45"/>
        <v>206</v>
      </c>
      <c r="T164" s="1"/>
      <c r="U164" s="1"/>
      <c r="V164" s="1"/>
      <c r="W164" s="1"/>
      <c r="X164" s="1"/>
      <c r="Y164" s="1"/>
    </row>
    <row r="165" spans="1:25" ht="12" customHeight="1">
      <c r="A165" s="566"/>
      <c r="B165" s="9" t="s">
        <v>202</v>
      </c>
      <c r="C165" s="51"/>
      <c r="D165" s="1"/>
      <c r="E165" s="1"/>
      <c r="F165" s="1"/>
      <c r="G165" s="1"/>
      <c r="H165" s="1"/>
      <c r="I165" s="1"/>
      <c r="J165" s="1"/>
      <c r="K165" s="1"/>
      <c r="L165" s="1"/>
      <c r="M165" s="1"/>
      <c r="N165" s="1"/>
      <c r="O165" s="1"/>
      <c r="P165" s="1"/>
      <c r="Q165" s="1"/>
      <c r="R165" s="1"/>
      <c r="S165" s="28"/>
      <c r="T165" s="1"/>
      <c r="U165" s="1"/>
      <c r="V165" s="1"/>
      <c r="W165" s="1"/>
      <c r="X165" s="1"/>
      <c r="Y165" s="1"/>
    </row>
    <row r="166" spans="1:25" ht="12" customHeight="1">
      <c r="A166" s="566"/>
      <c r="B166" s="9" t="s">
        <v>203</v>
      </c>
      <c r="C166" s="51"/>
      <c r="D166" s="1"/>
      <c r="E166" s="1"/>
      <c r="F166" s="1"/>
      <c r="G166" s="1"/>
      <c r="H166" s="1"/>
      <c r="I166" s="1"/>
      <c r="J166" s="1"/>
      <c r="K166" s="1"/>
      <c r="L166" s="1"/>
      <c r="M166" s="1"/>
      <c r="N166" s="1"/>
      <c r="O166" s="1"/>
      <c r="P166" s="1"/>
      <c r="Q166" s="1"/>
      <c r="R166" s="1"/>
      <c r="S166" s="28"/>
      <c r="T166" s="1"/>
      <c r="U166" s="1"/>
      <c r="V166" s="1"/>
      <c r="W166" s="1"/>
      <c r="X166" s="1"/>
      <c r="Y166" s="1"/>
    </row>
    <row r="167" spans="1:25" ht="12" customHeight="1">
      <c r="A167" s="566"/>
      <c r="B167" s="53" t="s">
        <v>204</v>
      </c>
      <c r="C167" s="54"/>
      <c r="D167" s="55"/>
      <c r="E167" s="55"/>
      <c r="F167" s="55"/>
      <c r="G167" s="55"/>
      <c r="H167" s="55"/>
      <c r="I167" s="55"/>
      <c r="J167" s="55"/>
      <c r="K167" s="55"/>
      <c r="L167" s="55"/>
      <c r="M167" s="55"/>
      <c r="N167" s="55"/>
      <c r="O167" s="55"/>
      <c r="P167" s="55"/>
      <c r="Q167" s="55"/>
      <c r="R167" s="55"/>
      <c r="S167" s="30"/>
      <c r="T167" s="1"/>
      <c r="U167" s="1"/>
      <c r="V167" s="1"/>
      <c r="W167" s="1"/>
      <c r="X167" s="1"/>
      <c r="Y167" s="1"/>
    </row>
    <row r="168" spans="1:25" ht="12" customHeight="1">
      <c r="A168" s="566"/>
      <c r="B168" s="53" t="s">
        <v>205</v>
      </c>
      <c r="C168" s="54"/>
      <c r="D168" s="55"/>
      <c r="E168" s="55"/>
      <c r="F168" s="55"/>
      <c r="G168" s="55"/>
      <c r="H168" s="55"/>
      <c r="I168" s="55"/>
      <c r="J168" s="55"/>
      <c r="K168" s="55"/>
      <c r="L168" s="55"/>
      <c r="M168" s="55"/>
      <c r="N168" s="55"/>
      <c r="O168" s="55"/>
      <c r="P168" s="55"/>
      <c r="Q168" s="55"/>
      <c r="R168" s="55"/>
      <c r="S168" s="30"/>
      <c r="T168" s="1"/>
      <c r="U168" s="1"/>
      <c r="V168" s="1"/>
      <c r="W168" s="1"/>
      <c r="X168" s="1"/>
      <c r="Y168" s="1"/>
    </row>
    <row r="169" spans="1:25" ht="12" customHeight="1">
      <c r="A169" s="566"/>
      <c r="B169" s="9" t="s">
        <v>206</v>
      </c>
      <c r="C169" s="51"/>
      <c r="D169" s="1"/>
      <c r="E169" s="1"/>
      <c r="F169" s="1"/>
      <c r="G169" s="1"/>
      <c r="H169" s="1"/>
      <c r="I169" s="1"/>
      <c r="J169" s="1"/>
      <c r="K169" s="1"/>
      <c r="L169" s="1"/>
      <c r="M169" s="1"/>
      <c r="N169" s="1"/>
      <c r="O169" s="1"/>
      <c r="P169" s="1"/>
      <c r="Q169" s="1"/>
      <c r="R169" s="1"/>
      <c r="S169" s="28"/>
      <c r="T169" s="1"/>
      <c r="U169" s="1"/>
      <c r="V169" s="1"/>
      <c r="W169" s="1"/>
      <c r="X169" s="1"/>
      <c r="Y169" s="1"/>
    </row>
    <row r="170" spans="1:25" ht="12" customHeight="1">
      <c r="A170" s="566"/>
      <c r="B170" s="9" t="s">
        <v>207</v>
      </c>
      <c r="C170" s="51"/>
      <c r="D170" s="1"/>
      <c r="E170" s="1"/>
      <c r="F170" s="1"/>
      <c r="G170" s="1"/>
      <c r="H170" s="1"/>
      <c r="I170" s="1"/>
      <c r="J170" s="1"/>
      <c r="K170" s="1"/>
      <c r="L170" s="1"/>
      <c r="M170" s="1"/>
      <c r="N170" s="1"/>
      <c r="O170" s="1"/>
      <c r="P170" s="1"/>
      <c r="Q170" s="1"/>
      <c r="R170" s="1"/>
      <c r="S170" s="28"/>
      <c r="T170" s="1"/>
      <c r="U170" s="1"/>
      <c r="V170" s="1"/>
      <c r="W170" s="1"/>
      <c r="X170" s="1"/>
      <c r="Y170" s="1"/>
    </row>
    <row r="171" spans="1:25" ht="12" customHeight="1">
      <c r="A171" s="566"/>
      <c r="B171" s="60" t="s">
        <v>18</v>
      </c>
      <c r="C171" s="61">
        <f t="shared" ref="C171:R171" si="48">SUM(C165,C167,C169)</f>
        <v>0</v>
      </c>
      <c r="D171" s="62">
        <f t="shared" si="48"/>
        <v>0</v>
      </c>
      <c r="E171" s="62">
        <f t="shared" si="48"/>
        <v>0</v>
      </c>
      <c r="F171" s="62">
        <f t="shared" si="48"/>
        <v>0</v>
      </c>
      <c r="G171" s="62">
        <f t="shared" si="48"/>
        <v>0</v>
      </c>
      <c r="H171" s="62">
        <f t="shared" si="48"/>
        <v>0</v>
      </c>
      <c r="I171" s="62">
        <f t="shared" si="48"/>
        <v>0</v>
      </c>
      <c r="J171" s="62">
        <f t="shared" si="48"/>
        <v>0</v>
      </c>
      <c r="K171" s="62">
        <f t="shared" si="48"/>
        <v>0</v>
      </c>
      <c r="L171" s="62">
        <f t="shared" si="48"/>
        <v>0</v>
      </c>
      <c r="M171" s="62">
        <f t="shared" si="48"/>
        <v>0</v>
      </c>
      <c r="N171" s="62">
        <f t="shared" si="48"/>
        <v>0</v>
      </c>
      <c r="O171" s="62">
        <f t="shared" si="48"/>
        <v>0</v>
      </c>
      <c r="P171" s="62">
        <f t="shared" si="48"/>
        <v>0</v>
      </c>
      <c r="Q171" s="62">
        <f t="shared" si="48"/>
        <v>0</v>
      </c>
      <c r="R171" s="62">
        <f t="shared" si="48"/>
        <v>0</v>
      </c>
      <c r="S171" s="63">
        <f t="shared" ref="S171:S177" si="49">SUM(C171:R171)</f>
        <v>0</v>
      </c>
      <c r="T171" s="1"/>
      <c r="U171" s="1"/>
      <c r="V171" s="1"/>
      <c r="W171" s="1"/>
      <c r="X171" s="1"/>
      <c r="Y171" s="1"/>
    </row>
    <row r="172" spans="1:25" ht="12" customHeight="1">
      <c r="A172" s="566"/>
      <c r="B172" s="64" t="s">
        <v>208</v>
      </c>
      <c r="C172" s="65">
        <f t="shared" ref="C172:R172" si="50">SUM(C166,C168,C170)</f>
        <v>0</v>
      </c>
      <c r="D172" s="66">
        <f t="shared" si="50"/>
        <v>0</v>
      </c>
      <c r="E172" s="66">
        <f t="shared" si="50"/>
        <v>0</v>
      </c>
      <c r="F172" s="66">
        <f t="shared" si="50"/>
        <v>0</v>
      </c>
      <c r="G172" s="66">
        <f t="shared" si="50"/>
        <v>0</v>
      </c>
      <c r="H172" s="66">
        <f t="shared" si="50"/>
        <v>0</v>
      </c>
      <c r="I172" s="66">
        <f t="shared" si="50"/>
        <v>0</v>
      </c>
      <c r="J172" s="66">
        <f t="shared" si="50"/>
        <v>0</v>
      </c>
      <c r="K172" s="66">
        <f t="shared" si="50"/>
        <v>0</v>
      </c>
      <c r="L172" s="66">
        <f t="shared" si="50"/>
        <v>0</v>
      </c>
      <c r="M172" s="66">
        <f t="shared" si="50"/>
        <v>0</v>
      </c>
      <c r="N172" s="66">
        <f t="shared" si="50"/>
        <v>0</v>
      </c>
      <c r="O172" s="66">
        <f t="shared" si="50"/>
        <v>0</v>
      </c>
      <c r="P172" s="66">
        <f t="shared" si="50"/>
        <v>0</v>
      </c>
      <c r="Q172" s="66">
        <f t="shared" si="50"/>
        <v>0</v>
      </c>
      <c r="R172" s="66">
        <f t="shared" si="50"/>
        <v>0</v>
      </c>
      <c r="S172" s="68">
        <f t="shared" si="49"/>
        <v>0</v>
      </c>
      <c r="T172" s="1"/>
      <c r="U172" s="1"/>
      <c r="V172" s="1"/>
      <c r="W172" s="1"/>
      <c r="X172" s="1"/>
      <c r="Y172" s="1"/>
    </row>
    <row r="173" spans="1:25" ht="12" customHeight="1">
      <c r="A173" s="566"/>
      <c r="B173" s="60" t="s">
        <v>2</v>
      </c>
      <c r="C173" s="61">
        <f t="shared" ref="C173:R173" si="51">SUM(C163,C171)</f>
        <v>0</v>
      </c>
      <c r="D173" s="62">
        <f t="shared" si="51"/>
        <v>1</v>
      </c>
      <c r="E173" s="62">
        <f t="shared" si="51"/>
        <v>1</v>
      </c>
      <c r="F173" s="62">
        <f t="shared" si="51"/>
        <v>3</v>
      </c>
      <c r="G173" s="62">
        <f t="shared" si="51"/>
        <v>1</v>
      </c>
      <c r="H173" s="62">
        <f t="shared" si="51"/>
        <v>2</v>
      </c>
      <c r="I173" s="62">
        <f t="shared" si="51"/>
        <v>1</v>
      </c>
      <c r="J173" s="62">
        <f t="shared" si="51"/>
        <v>3</v>
      </c>
      <c r="K173" s="62">
        <f t="shared" si="51"/>
        <v>1</v>
      </c>
      <c r="L173" s="62">
        <f t="shared" si="51"/>
        <v>0</v>
      </c>
      <c r="M173" s="62">
        <f t="shared" si="51"/>
        <v>1</v>
      </c>
      <c r="N173" s="62">
        <f t="shared" si="51"/>
        <v>0</v>
      </c>
      <c r="O173" s="62">
        <f t="shared" si="51"/>
        <v>0</v>
      </c>
      <c r="P173" s="62">
        <f t="shared" si="51"/>
        <v>0</v>
      </c>
      <c r="Q173" s="62">
        <f t="shared" si="51"/>
        <v>0</v>
      </c>
      <c r="R173" s="62">
        <f t="shared" si="51"/>
        <v>0</v>
      </c>
      <c r="S173" s="63">
        <f t="shared" si="49"/>
        <v>14</v>
      </c>
      <c r="T173" s="1"/>
      <c r="U173" s="1"/>
      <c r="V173" s="1"/>
      <c r="W173" s="1"/>
      <c r="X173" s="1"/>
      <c r="Y173" s="1"/>
    </row>
    <row r="174" spans="1:25" ht="12" customHeight="1">
      <c r="A174" s="567"/>
      <c r="B174" s="64" t="s">
        <v>25</v>
      </c>
      <c r="C174" s="65">
        <f t="shared" ref="C174:R174" si="52">SUM(C164,C172)</f>
        <v>0</v>
      </c>
      <c r="D174" s="66">
        <f t="shared" si="52"/>
        <v>13</v>
      </c>
      <c r="E174" s="66">
        <f t="shared" si="52"/>
        <v>20</v>
      </c>
      <c r="F174" s="66">
        <f t="shared" si="52"/>
        <v>39</v>
      </c>
      <c r="G174" s="66">
        <f t="shared" si="52"/>
        <v>18</v>
      </c>
      <c r="H174" s="66">
        <f t="shared" si="52"/>
        <v>16</v>
      </c>
      <c r="I174" s="66">
        <f t="shared" si="52"/>
        <v>29</v>
      </c>
      <c r="J174" s="66">
        <f t="shared" si="52"/>
        <v>17</v>
      </c>
      <c r="K174" s="66">
        <f t="shared" si="52"/>
        <v>24</v>
      </c>
      <c r="L174" s="66">
        <f t="shared" si="52"/>
        <v>3</v>
      </c>
      <c r="M174" s="66">
        <f t="shared" si="52"/>
        <v>3</v>
      </c>
      <c r="N174" s="66">
        <f t="shared" si="52"/>
        <v>18</v>
      </c>
      <c r="O174" s="66">
        <f t="shared" si="52"/>
        <v>2</v>
      </c>
      <c r="P174" s="66">
        <f t="shared" si="52"/>
        <v>1</v>
      </c>
      <c r="Q174" s="66">
        <f t="shared" si="52"/>
        <v>3</v>
      </c>
      <c r="R174" s="66">
        <f t="shared" si="52"/>
        <v>0</v>
      </c>
      <c r="S174" s="68">
        <f t="shared" si="49"/>
        <v>206</v>
      </c>
      <c r="T174" s="1"/>
      <c r="U174" s="1"/>
      <c r="V174" s="1"/>
      <c r="W174" s="1"/>
      <c r="X174" s="1"/>
      <c r="Y174" s="1"/>
    </row>
    <row r="175" spans="1:25" ht="12" customHeight="1">
      <c r="A175" s="565" t="s">
        <v>220</v>
      </c>
      <c r="B175" s="9" t="s">
        <v>214</v>
      </c>
      <c r="C175" s="72">
        <f>'PMD Breakdown Entering'!C69</f>
        <v>0</v>
      </c>
      <c r="D175" s="13">
        <f>'PMD Breakdown Entering'!D69</f>
        <v>10</v>
      </c>
      <c r="E175" s="13">
        <f>'PMD Breakdown Entering'!E69</f>
        <v>6</v>
      </c>
      <c r="F175" s="13">
        <f>'PMD Breakdown Entering'!F69</f>
        <v>27</v>
      </c>
      <c r="G175" s="13">
        <f>'PMD Breakdown Entering'!G69</f>
        <v>16</v>
      </c>
      <c r="H175" s="13">
        <f>'PMD Breakdown Entering'!H69</f>
        <v>53</v>
      </c>
      <c r="I175" s="13">
        <f>'PMD Breakdown Entering'!I69</f>
        <v>46</v>
      </c>
      <c r="J175" s="13">
        <f>'PMD Breakdown Entering'!J69</f>
        <v>50</v>
      </c>
      <c r="K175" s="13">
        <f>'PMD Breakdown Entering'!K69</f>
        <v>89</v>
      </c>
      <c r="L175" s="13">
        <f>'PMD Breakdown Entering'!L69</f>
        <v>19</v>
      </c>
      <c r="M175" s="13">
        <f>'PMD Breakdown Entering'!M69</f>
        <v>21</v>
      </c>
      <c r="N175" s="13">
        <f>'PMD Breakdown Entering'!N69</f>
        <v>12</v>
      </c>
      <c r="O175" s="13">
        <f>'PMD Breakdown Entering'!O69</f>
        <v>4</v>
      </c>
      <c r="P175" s="13">
        <f>'PMD Breakdown Entering'!P69</f>
        <v>6</v>
      </c>
      <c r="Q175" s="13">
        <f>'PMD Breakdown Entering'!Q69</f>
        <v>4</v>
      </c>
      <c r="R175" s="13">
        <f>'PMD Breakdown Entering'!R69</f>
        <v>0</v>
      </c>
      <c r="S175" s="28">
        <f t="shared" si="49"/>
        <v>363</v>
      </c>
      <c r="T175" s="1"/>
      <c r="U175" s="1"/>
      <c r="V175" s="1"/>
      <c r="W175" s="1"/>
      <c r="X175" s="1"/>
      <c r="Y175" s="1"/>
    </row>
    <row r="176" spans="1:25" ht="12" customHeight="1">
      <c r="A176" s="566"/>
      <c r="B176" s="53" t="s">
        <v>188</v>
      </c>
      <c r="C176" s="54">
        <f>SUM('Entering 1'!C253:C254)</f>
        <v>0</v>
      </c>
      <c r="D176" s="55">
        <f>SUM('Entering 1'!D253:D254)</f>
        <v>1</v>
      </c>
      <c r="E176" s="55">
        <f>SUM('Entering 1'!E253:E254)</f>
        <v>0</v>
      </c>
      <c r="F176" s="55">
        <f>SUM('Entering 1'!F253:F254)</f>
        <v>3</v>
      </c>
      <c r="G176" s="55">
        <f>SUM('Entering 1'!G253:G254)</f>
        <v>2</v>
      </c>
      <c r="H176" s="55">
        <f>SUM('Entering 1'!H253:H254)</f>
        <v>0</v>
      </c>
      <c r="I176" s="55">
        <f>SUM('Entering 1'!I253:I254)</f>
        <v>5</v>
      </c>
      <c r="J176" s="55">
        <f>SUM('Entering 1'!J253:J254)</f>
        <v>4</v>
      </c>
      <c r="K176" s="55">
        <f>SUM('Entering 1'!K253:K254)</f>
        <v>4</v>
      </c>
      <c r="L176" s="55">
        <f>SUM('Entering 1'!L253:L254)</f>
        <v>1</v>
      </c>
      <c r="M176" s="55">
        <f>SUM('Entering 1'!M253:M254)</f>
        <v>1</v>
      </c>
      <c r="N176" s="55">
        <f>SUM('Entering 1'!N253:N254)</f>
        <v>0</v>
      </c>
      <c r="O176" s="55">
        <f>SUM('Entering 1'!O253:O254)</f>
        <v>0</v>
      </c>
      <c r="P176" s="55">
        <f>SUM('Entering 1'!P253:P254)</f>
        <v>0</v>
      </c>
      <c r="Q176" s="55">
        <f>SUM('Entering 1'!Q253:Q254)</f>
        <v>0</v>
      </c>
      <c r="R176" s="55">
        <f>SUM('Entering 1'!R253:R254)</f>
        <v>0</v>
      </c>
      <c r="S176" s="30">
        <f t="shared" si="49"/>
        <v>21</v>
      </c>
      <c r="T176" s="1"/>
      <c r="U176" s="1"/>
      <c r="V176" s="1"/>
      <c r="W176" s="1"/>
      <c r="X176" s="1"/>
      <c r="Y176" s="1"/>
    </row>
    <row r="177" spans="1:25" ht="12" customHeight="1">
      <c r="A177" s="566"/>
      <c r="B177" s="53" t="s">
        <v>189</v>
      </c>
      <c r="C177" s="54">
        <f>('Entering 1'!C253)+('Entering 1'!C254*2)</f>
        <v>0</v>
      </c>
      <c r="D177" s="55">
        <f>('Entering 1'!D253)+('Entering 1'!D254*2)</f>
        <v>1</v>
      </c>
      <c r="E177" s="55">
        <f>('Entering 1'!E253)+('Entering 1'!E254*2)</f>
        <v>0</v>
      </c>
      <c r="F177" s="55">
        <f>('Entering 1'!F253)+('Entering 1'!F254*2)</f>
        <v>3</v>
      </c>
      <c r="G177" s="55">
        <f>('Entering 1'!G253)+('Entering 1'!G254*2)</f>
        <v>2</v>
      </c>
      <c r="H177" s="55">
        <f>('Entering 1'!H253)+('Entering 1'!H254*2)</f>
        <v>0</v>
      </c>
      <c r="I177" s="55">
        <f>('Entering 1'!I253)+('Entering 1'!I254*2)</f>
        <v>5</v>
      </c>
      <c r="J177" s="55">
        <f>('Entering 1'!J253)+('Entering 1'!J254*2)</f>
        <v>4</v>
      </c>
      <c r="K177" s="55">
        <f>('Entering 1'!K253)+('Entering 1'!K254*2)</f>
        <v>4</v>
      </c>
      <c r="L177" s="55">
        <f>('Entering 1'!L253)+('Entering 1'!L254*2)</f>
        <v>1</v>
      </c>
      <c r="M177" s="55">
        <f>('Entering 1'!M253)+('Entering 1'!M254*2)</f>
        <v>1</v>
      </c>
      <c r="N177" s="55">
        <f>('Entering 1'!N253)+('Entering 1'!N254*2)</f>
        <v>0</v>
      </c>
      <c r="O177" s="55">
        <f>('Entering 1'!O253)+('Entering 1'!O254*2)</f>
        <v>0</v>
      </c>
      <c r="P177" s="55">
        <f>('Entering 1'!P253)+('Entering 1'!P254*2)</f>
        <v>0</v>
      </c>
      <c r="Q177" s="55">
        <f>('Entering 1'!Q253)+('Entering 1'!Q254*2)</f>
        <v>0</v>
      </c>
      <c r="R177" s="55">
        <f>('Entering 1'!R253)+('Entering 1'!R254*2)</f>
        <v>0</v>
      </c>
      <c r="S177" s="30">
        <f t="shared" si="49"/>
        <v>21</v>
      </c>
      <c r="T177" s="1"/>
      <c r="U177" s="1"/>
      <c r="V177" s="1"/>
      <c r="W177" s="1"/>
      <c r="X177" s="1"/>
      <c r="Y177" s="1"/>
    </row>
    <row r="178" spans="1:25" ht="12" customHeight="1">
      <c r="A178" s="566"/>
      <c r="B178" s="9" t="s">
        <v>190</v>
      </c>
      <c r="C178" s="51"/>
      <c r="D178" s="1"/>
      <c r="E178" s="1"/>
      <c r="F178" s="1"/>
      <c r="G178" s="1"/>
      <c r="H178" s="1"/>
      <c r="I178" s="1"/>
      <c r="J178" s="1"/>
      <c r="K178" s="1"/>
      <c r="L178" s="1"/>
      <c r="M178" s="1"/>
      <c r="N178" s="1"/>
      <c r="O178" s="1"/>
      <c r="P178" s="1"/>
      <c r="Q178" s="1"/>
      <c r="R178" s="1"/>
      <c r="S178" s="28"/>
      <c r="T178" s="1"/>
      <c r="U178" s="1"/>
      <c r="V178" s="1"/>
      <c r="W178" s="1"/>
      <c r="X178" s="1"/>
      <c r="Y178" s="1"/>
    </row>
    <row r="179" spans="1:25" ht="12" customHeight="1">
      <c r="A179" s="566"/>
      <c r="B179" s="9" t="s">
        <v>191</v>
      </c>
      <c r="C179" s="51"/>
      <c r="D179" s="1"/>
      <c r="E179" s="1"/>
      <c r="F179" s="1"/>
      <c r="G179" s="1"/>
      <c r="H179" s="1"/>
      <c r="I179" s="1"/>
      <c r="J179" s="1"/>
      <c r="K179" s="1"/>
      <c r="L179" s="1"/>
      <c r="M179" s="1"/>
      <c r="N179" s="1"/>
      <c r="O179" s="1"/>
      <c r="P179" s="1"/>
      <c r="Q179" s="1"/>
      <c r="R179" s="1"/>
      <c r="S179" s="28"/>
      <c r="T179" s="1"/>
      <c r="U179" s="1"/>
      <c r="V179" s="1"/>
      <c r="W179" s="1"/>
      <c r="X179" s="1"/>
      <c r="Y179" s="1"/>
    </row>
    <row r="180" spans="1:25" ht="12" customHeight="1">
      <c r="A180" s="566"/>
      <c r="B180" s="53" t="s">
        <v>7</v>
      </c>
      <c r="C180" s="54"/>
      <c r="D180" s="55"/>
      <c r="E180" s="55"/>
      <c r="F180" s="55"/>
      <c r="G180" s="55"/>
      <c r="H180" s="55"/>
      <c r="I180" s="55"/>
      <c r="J180" s="55"/>
      <c r="K180" s="55"/>
      <c r="L180" s="55"/>
      <c r="M180" s="55"/>
      <c r="N180" s="55"/>
      <c r="O180" s="55"/>
      <c r="P180" s="55"/>
      <c r="Q180" s="55"/>
      <c r="R180" s="55"/>
      <c r="S180" s="30"/>
      <c r="T180" s="1"/>
      <c r="U180" s="1"/>
      <c r="V180" s="1"/>
      <c r="W180" s="1"/>
      <c r="X180" s="1"/>
      <c r="Y180" s="1"/>
    </row>
    <row r="181" spans="1:25" ht="12" customHeight="1">
      <c r="A181" s="566"/>
      <c r="B181" s="53" t="s">
        <v>192</v>
      </c>
      <c r="C181" s="54"/>
      <c r="D181" s="55"/>
      <c r="E181" s="55"/>
      <c r="F181" s="55"/>
      <c r="G181" s="55"/>
      <c r="H181" s="55"/>
      <c r="I181" s="55"/>
      <c r="J181" s="55"/>
      <c r="K181" s="55"/>
      <c r="L181" s="55"/>
      <c r="M181" s="55"/>
      <c r="N181" s="55"/>
      <c r="O181" s="55"/>
      <c r="P181" s="55"/>
      <c r="Q181" s="55"/>
      <c r="R181" s="55"/>
      <c r="S181" s="30"/>
      <c r="T181" s="1"/>
      <c r="U181" s="1"/>
      <c r="V181" s="1"/>
      <c r="W181" s="1"/>
      <c r="X181" s="1"/>
      <c r="Y181" s="1"/>
    </row>
    <row r="182" spans="1:25" ht="12" customHeight="1">
      <c r="A182" s="566"/>
      <c r="B182" s="53" t="s">
        <v>35</v>
      </c>
      <c r="C182" s="54"/>
      <c r="D182" s="55"/>
      <c r="E182" s="55"/>
      <c r="F182" s="55"/>
      <c r="G182" s="55"/>
      <c r="H182" s="55"/>
      <c r="I182" s="55"/>
      <c r="J182" s="55"/>
      <c r="K182" s="55"/>
      <c r="L182" s="55"/>
      <c r="M182" s="55"/>
      <c r="N182" s="55"/>
      <c r="O182" s="55"/>
      <c r="P182" s="55"/>
      <c r="Q182" s="55"/>
      <c r="R182" s="55"/>
      <c r="S182" s="30"/>
      <c r="T182" s="1"/>
      <c r="U182" s="1"/>
      <c r="V182" s="1"/>
      <c r="W182" s="1"/>
      <c r="X182" s="1"/>
      <c r="Y182" s="1"/>
    </row>
    <row r="183" spans="1:25" ht="12" customHeight="1">
      <c r="A183" s="566"/>
      <c r="B183" s="53" t="s">
        <v>193</v>
      </c>
      <c r="C183" s="54"/>
      <c r="D183" s="55"/>
      <c r="E183" s="55"/>
      <c r="F183" s="55"/>
      <c r="G183" s="55"/>
      <c r="H183" s="55"/>
      <c r="I183" s="55"/>
      <c r="J183" s="55"/>
      <c r="K183" s="55"/>
      <c r="L183" s="55"/>
      <c r="M183" s="55"/>
      <c r="N183" s="55"/>
      <c r="O183" s="55"/>
      <c r="P183" s="55"/>
      <c r="Q183" s="55"/>
      <c r="R183" s="55"/>
      <c r="S183" s="30"/>
      <c r="T183" s="1"/>
      <c r="U183" s="1"/>
      <c r="V183" s="1"/>
      <c r="W183" s="1"/>
      <c r="X183" s="1"/>
      <c r="Y183" s="1"/>
    </row>
    <row r="184" spans="1:25" ht="12" customHeight="1">
      <c r="A184" s="566"/>
      <c r="B184" s="53" t="s">
        <v>194</v>
      </c>
      <c r="C184" s="54"/>
      <c r="D184" s="55"/>
      <c r="E184" s="55"/>
      <c r="F184" s="55"/>
      <c r="G184" s="55"/>
      <c r="H184" s="55"/>
      <c r="I184" s="55"/>
      <c r="J184" s="55"/>
      <c r="K184" s="55"/>
      <c r="L184" s="55"/>
      <c r="M184" s="55"/>
      <c r="N184" s="55"/>
      <c r="O184" s="55"/>
      <c r="P184" s="55"/>
      <c r="Q184" s="55"/>
      <c r="R184" s="55"/>
      <c r="S184" s="30"/>
      <c r="T184" s="1"/>
      <c r="U184" s="1"/>
      <c r="V184" s="1"/>
      <c r="W184" s="1"/>
      <c r="X184" s="1"/>
      <c r="Y184" s="1"/>
    </row>
    <row r="185" spans="1:25" ht="12" customHeight="1">
      <c r="A185" s="566"/>
      <c r="B185" s="9" t="s">
        <v>195</v>
      </c>
      <c r="C185" s="51"/>
      <c r="D185" s="1"/>
      <c r="E185" s="1"/>
      <c r="F185" s="1"/>
      <c r="G185" s="1"/>
      <c r="H185" s="1"/>
      <c r="I185" s="1"/>
      <c r="J185" s="1"/>
      <c r="K185" s="1"/>
      <c r="L185" s="1"/>
      <c r="M185" s="1"/>
      <c r="N185" s="1"/>
      <c r="O185" s="1"/>
      <c r="P185" s="1"/>
      <c r="Q185" s="1"/>
      <c r="R185" s="1"/>
      <c r="S185" s="28"/>
      <c r="T185" s="1"/>
      <c r="U185" s="1"/>
      <c r="V185" s="1"/>
      <c r="W185" s="1"/>
      <c r="X185" s="1"/>
      <c r="Y185" s="1"/>
    </row>
    <row r="186" spans="1:25" ht="12" customHeight="1">
      <c r="A186" s="566"/>
      <c r="B186" s="9" t="s">
        <v>196</v>
      </c>
      <c r="C186" s="51"/>
      <c r="D186" s="1"/>
      <c r="E186" s="1"/>
      <c r="F186" s="1"/>
      <c r="G186" s="1"/>
      <c r="H186" s="1"/>
      <c r="I186" s="1"/>
      <c r="J186" s="1"/>
      <c r="K186" s="1"/>
      <c r="L186" s="1"/>
      <c r="M186" s="1"/>
      <c r="N186" s="1"/>
      <c r="O186" s="1"/>
      <c r="P186" s="1"/>
      <c r="Q186" s="1"/>
      <c r="R186" s="1"/>
      <c r="S186" s="28"/>
      <c r="T186" s="1"/>
      <c r="U186" s="1"/>
      <c r="V186" s="1"/>
      <c r="W186" s="1"/>
      <c r="X186" s="1"/>
      <c r="Y186" s="1"/>
    </row>
    <row r="187" spans="1:25" ht="12" customHeight="1">
      <c r="A187" s="566"/>
      <c r="B187" s="53" t="s">
        <v>197</v>
      </c>
      <c r="C187" s="54"/>
      <c r="D187" s="55"/>
      <c r="E187" s="55"/>
      <c r="F187" s="55"/>
      <c r="G187" s="55"/>
      <c r="H187" s="55"/>
      <c r="I187" s="55"/>
      <c r="J187" s="55"/>
      <c r="K187" s="55"/>
      <c r="L187" s="55"/>
      <c r="M187" s="55"/>
      <c r="N187" s="55"/>
      <c r="O187" s="55"/>
      <c r="P187" s="55"/>
      <c r="Q187" s="55"/>
      <c r="R187" s="55"/>
      <c r="S187" s="30"/>
      <c r="T187" s="1"/>
      <c r="U187" s="1"/>
      <c r="V187" s="1"/>
      <c r="W187" s="1"/>
      <c r="X187" s="1"/>
      <c r="Y187" s="1"/>
    </row>
    <row r="188" spans="1:25" ht="12" customHeight="1">
      <c r="A188" s="566"/>
      <c r="B188" s="53" t="s">
        <v>198</v>
      </c>
      <c r="C188" s="54"/>
      <c r="D188" s="55"/>
      <c r="E188" s="55"/>
      <c r="F188" s="55"/>
      <c r="G188" s="55"/>
      <c r="H188" s="55"/>
      <c r="I188" s="55"/>
      <c r="J188" s="55"/>
      <c r="K188" s="55"/>
      <c r="L188" s="55"/>
      <c r="M188" s="55"/>
      <c r="N188" s="55"/>
      <c r="O188" s="55"/>
      <c r="P188" s="55"/>
      <c r="Q188" s="55"/>
      <c r="R188" s="55"/>
      <c r="S188" s="30"/>
      <c r="T188" s="1"/>
      <c r="U188" s="1"/>
      <c r="V188" s="1"/>
      <c r="W188" s="1"/>
      <c r="X188" s="1"/>
      <c r="Y188" s="1"/>
    </row>
    <row r="189" spans="1:25" ht="12" customHeight="1">
      <c r="A189" s="566"/>
      <c r="B189" s="9" t="s">
        <v>199</v>
      </c>
      <c r="C189" s="51"/>
      <c r="D189" s="1"/>
      <c r="E189" s="1"/>
      <c r="F189" s="1"/>
      <c r="G189" s="1"/>
      <c r="H189" s="1"/>
      <c r="I189" s="1"/>
      <c r="J189" s="1"/>
      <c r="K189" s="1"/>
      <c r="L189" s="1"/>
      <c r="M189" s="1"/>
      <c r="N189" s="1"/>
      <c r="O189" s="1"/>
      <c r="P189" s="1"/>
      <c r="Q189" s="1"/>
      <c r="R189" s="87"/>
      <c r="S189" s="28"/>
      <c r="T189" s="1"/>
      <c r="U189" s="1"/>
      <c r="V189" s="1"/>
      <c r="W189" s="1"/>
      <c r="X189" s="1"/>
      <c r="Y189" s="1"/>
    </row>
    <row r="190" spans="1:25" ht="12" customHeight="1">
      <c r="A190" s="566"/>
      <c r="B190" s="9" t="s">
        <v>200</v>
      </c>
      <c r="C190" s="58">
        <f>SUM('By Bus Stop Arriving'!C106)</f>
        <v>0</v>
      </c>
      <c r="D190" s="52">
        <f>SUM('By Bus Stop Arriving'!D106)</f>
        <v>7</v>
      </c>
      <c r="E190" s="52">
        <f>SUM('By Bus Stop Arriving'!E106)</f>
        <v>1</v>
      </c>
      <c r="F190" s="52">
        <f>SUM('By Bus Stop Arriving'!F106)</f>
        <v>6</v>
      </c>
      <c r="G190" s="52">
        <f>SUM('By Bus Stop Arriving'!G106)</f>
        <v>2</v>
      </c>
      <c r="H190" s="52">
        <f>SUM('By Bus Stop Arriving'!H106)</f>
        <v>0</v>
      </c>
      <c r="I190" s="52">
        <f>SUM('By Bus Stop Arriving'!I106)</f>
        <v>2</v>
      </c>
      <c r="J190" s="52">
        <f>SUM('By Bus Stop Arriving'!J106)</f>
        <v>2</v>
      </c>
      <c r="K190" s="52">
        <f>SUM('By Bus Stop Arriving'!K106)</f>
        <v>2</v>
      </c>
      <c r="L190" s="52">
        <f>SUM('By Bus Stop Arriving'!L106)</f>
        <v>0</v>
      </c>
      <c r="M190" s="52">
        <f>SUM('By Bus Stop Arriving'!M106)</f>
        <v>1</v>
      </c>
      <c r="N190" s="52">
        <f>SUM('By Bus Stop Arriving'!N106)</f>
        <v>0</v>
      </c>
      <c r="O190" s="52">
        <f>SUM('By Bus Stop Arriving'!O106)</f>
        <v>0</v>
      </c>
      <c r="P190" s="52">
        <f>SUM('By Bus Stop Arriving'!P106)</f>
        <v>0</v>
      </c>
      <c r="Q190" s="52">
        <f>SUM('By Bus Stop Arriving'!Q106)</f>
        <v>0</v>
      </c>
      <c r="R190" s="52">
        <f>SUM('By Bus Stop Arriving'!R106)</f>
        <v>0</v>
      </c>
      <c r="S190" s="59">
        <f t="shared" ref="S190:S212" si="53">SUM(C190:R190)</f>
        <v>23</v>
      </c>
      <c r="T190" s="1"/>
      <c r="U190" s="1"/>
      <c r="V190" s="1"/>
      <c r="W190" s="1"/>
      <c r="X190" s="1"/>
      <c r="Y190" s="1"/>
    </row>
    <row r="191" spans="1:25" ht="12" customHeight="1">
      <c r="A191" s="566"/>
      <c r="B191" s="60" t="s">
        <v>3</v>
      </c>
      <c r="C191" s="61">
        <f t="shared" ref="C191:R191" si="54">SUM(C176,C178,C183,C185,C187,C189)</f>
        <v>0</v>
      </c>
      <c r="D191" s="62">
        <f t="shared" si="54"/>
        <v>1</v>
      </c>
      <c r="E191" s="62">
        <f t="shared" si="54"/>
        <v>0</v>
      </c>
      <c r="F191" s="62">
        <f t="shared" si="54"/>
        <v>3</v>
      </c>
      <c r="G191" s="62">
        <f t="shared" si="54"/>
        <v>2</v>
      </c>
      <c r="H191" s="62">
        <f t="shared" si="54"/>
        <v>0</v>
      </c>
      <c r="I191" s="62">
        <f t="shared" si="54"/>
        <v>5</v>
      </c>
      <c r="J191" s="62">
        <f t="shared" si="54"/>
        <v>4</v>
      </c>
      <c r="K191" s="62">
        <f t="shared" si="54"/>
        <v>4</v>
      </c>
      <c r="L191" s="62">
        <f t="shared" si="54"/>
        <v>1</v>
      </c>
      <c r="M191" s="62">
        <f t="shared" si="54"/>
        <v>1</v>
      </c>
      <c r="N191" s="62">
        <f t="shared" si="54"/>
        <v>0</v>
      </c>
      <c r="O191" s="62">
        <f t="shared" si="54"/>
        <v>0</v>
      </c>
      <c r="P191" s="62">
        <f t="shared" si="54"/>
        <v>0</v>
      </c>
      <c r="Q191" s="62">
        <f t="shared" si="54"/>
        <v>0</v>
      </c>
      <c r="R191" s="62">
        <f t="shared" si="54"/>
        <v>0</v>
      </c>
      <c r="S191" s="63">
        <f t="shared" si="53"/>
        <v>21</v>
      </c>
      <c r="T191" s="1"/>
      <c r="U191" s="1"/>
      <c r="V191" s="1"/>
      <c r="W191" s="1"/>
      <c r="X191" s="1"/>
      <c r="Y191" s="1"/>
    </row>
    <row r="192" spans="1:25" ht="12" customHeight="1">
      <c r="A192" s="566"/>
      <c r="B192" s="64" t="s">
        <v>201</v>
      </c>
      <c r="C192" s="65">
        <f t="shared" ref="C192:R192" si="55">SUM(C175,C177,C179,C184,C186,C188,C190)</f>
        <v>0</v>
      </c>
      <c r="D192" s="66">
        <f t="shared" si="55"/>
        <v>18</v>
      </c>
      <c r="E192" s="66">
        <f t="shared" si="55"/>
        <v>7</v>
      </c>
      <c r="F192" s="66">
        <f t="shared" si="55"/>
        <v>36</v>
      </c>
      <c r="G192" s="66">
        <f t="shared" si="55"/>
        <v>20</v>
      </c>
      <c r="H192" s="66">
        <f t="shared" si="55"/>
        <v>53</v>
      </c>
      <c r="I192" s="66">
        <f t="shared" si="55"/>
        <v>53</v>
      </c>
      <c r="J192" s="66">
        <f t="shared" si="55"/>
        <v>56</v>
      </c>
      <c r="K192" s="66">
        <f t="shared" si="55"/>
        <v>95</v>
      </c>
      <c r="L192" s="66">
        <f t="shared" si="55"/>
        <v>20</v>
      </c>
      <c r="M192" s="66">
        <f t="shared" si="55"/>
        <v>23</v>
      </c>
      <c r="N192" s="66">
        <f t="shared" si="55"/>
        <v>12</v>
      </c>
      <c r="O192" s="66">
        <f t="shared" si="55"/>
        <v>4</v>
      </c>
      <c r="P192" s="66">
        <f t="shared" si="55"/>
        <v>6</v>
      </c>
      <c r="Q192" s="66">
        <f t="shared" si="55"/>
        <v>4</v>
      </c>
      <c r="R192" s="66">
        <f t="shared" si="55"/>
        <v>0</v>
      </c>
      <c r="S192" s="68">
        <f t="shared" si="53"/>
        <v>407</v>
      </c>
      <c r="T192" s="1"/>
      <c r="U192" s="1"/>
      <c r="V192" s="1"/>
      <c r="W192" s="1"/>
      <c r="X192" s="1"/>
      <c r="Y192" s="1"/>
    </row>
    <row r="193" spans="1:25" ht="12" customHeight="1">
      <c r="A193" s="566"/>
      <c r="B193" s="9" t="s">
        <v>202</v>
      </c>
      <c r="C193" s="51">
        <f>SUM('Entering 1'!C270:C273)</f>
        <v>0</v>
      </c>
      <c r="D193" s="1">
        <f>SUM('Entering 1'!D270:D273)</f>
        <v>0</v>
      </c>
      <c r="E193" s="1">
        <f>SUM('Entering 1'!E270:E273)</f>
        <v>0</v>
      </c>
      <c r="F193" s="1">
        <f>SUM('Entering 1'!F270:F273)</f>
        <v>0</v>
      </c>
      <c r="G193" s="1">
        <f>SUM('Entering 1'!G270:G273)</f>
        <v>0</v>
      </c>
      <c r="H193" s="1">
        <f>SUM('Entering 1'!H270:H273)</f>
        <v>0</v>
      </c>
      <c r="I193" s="1">
        <f>SUM('Entering 1'!I270:I273)</f>
        <v>0</v>
      </c>
      <c r="J193" s="1">
        <f>SUM('Entering 1'!J270:J273)</f>
        <v>0</v>
      </c>
      <c r="K193" s="1">
        <f>SUM('Entering 1'!K270:K273)</f>
        <v>0</v>
      </c>
      <c r="L193" s="1">
        <f>SUM('Entering 1'!L270:L273)</f>
        <v>0</v>
      </c>
      <c r="M193" s="1">
        <f>SUM('Entering 1'!M270:M273)</f>
        <v>0</v>
      </c>
      <c r="N193" s="1">
        <f>SUM('Entering 1'!N270:N273)</f>
        <v>0</v>
      </c>
      <c r="O193" s="1">
        <f>SUM('Entering 1'!O270:O273)</f>
        <v>0</v>
      </c>
      <c r="P193" s="1">
        <f>SUM('Entering 1'!P270:P273)</f>
        <v>0</v>
      </c>
      <c r="Q193" s="1">
        <f>SUM('Entering 1'!Q270:Q273)</f>
        <v>0</v>
      </c>
      <c r="R193" s="1">
        <f>SUM('Entering 1'!R270:R273)</f>
        <v>0</v>
      </c>
      <c r="S193" s="28">
        <f t="shared" si="53"/>
        <v>0</v>
      </c>
      <c r="T193" s="1"/>
      <c r="U193" s="1"/>
      <c r="V193" s="1"/>
      <c r="W193" s="1"/>
      <c r="X193" s="1"/>
      <c r="Y193" s="1"/>
    </row>
    <row r="194" spans="1:25" ht="12" customHeight="1">
      <c r="A194" s="566"/>
      <c r="B194" s="9" t="s">
        <v>203</v>
      </c>
      <c r="C194" s="51">
        <f>('Entering 1'!C270)+('Entering 1'!C271*2)+('Entering 1'!C272*3)+('Entering 1'!C273*4)</f>
        <v>0</v>
      </c>
      <c r="D194" s="1">
        <f>('Entering 1'!D270)+('Entering 1'!D271*2)+('Entering 1'!D272*3)+('Entering 1'!D273*4)</f>
        <v>0</v>
      </c>
      <c r="E194" s="1">
        <f>('Entering 1'!E270)+('Entering 1'!E271*2)+('Entering 1'!E272*3)+('Entering 1'!E273*4)</f>
        <v>0</v>
      </c>
      <c r="F194" s="1">
        <f>('Entering 1'!F270)+('Entering 1'!F271*2)+('Entering 1'!F272*3)+('Entering 1'!F273*4)</f>
        <v>0</v>
      </c>
      <c r="G194" s="1">
        <f>('Entering 1'!G270)+('Entering 1'!G271*2)+('Entering 1'!G272*3)+('Entering 1'!G273*4)</f>
        <v>0</v>
      </c>
      <c r="H194" s="1">
        <f>('Entering 1'!H270)+('Entering 1'!H271*2)+('Entering 1'!H272*3)+('Entering 1'!H273*4)</f>
        <v>0</v>
      </c>
      <c r="I194" s="1">
        <f>('Entering 1'!I270)+('Entering 1'!I271*2)+('Entering 1'!I272*3)+('Entering 1'!I273*4)</f>
        <v>0</v>
      </c>
      <c r="J194" s="1">
        <f>('Entering 1'!J270)+('Entering 1'!J271*2)+('Entering 1'!J272*3)+('Entering 1'!J273*4)</f>
        <v>0</v>
      </c>
      <c r="K194" s="1">
        <f>('Entering 1'!K270)+('Entering 1'!K271*2)+('Entering 1'!K272*3)+('Entering 1'!K273*4)</f>
        <v>0</v>
      </c>
      <c r="L194" s="1">
        <f>('Entering 1'!L270)+('Entering 1'!L271*2)+('Entering 1'!L272*3)+('Entering 1'!L273*4)</f>
        <v>0</v>
      </c>
      <c r="M194" s="1">
        <f>('Entering 1'!M270)+('Entering 1'!M271*2)+('Entering 1'!M272*3)+('Entering 1'!M273*4)</f>
        <v>0</v>
      </c>
      <c r="N194" s="1">
        <f>('Entering 1'!N270)+('Entering 1'!N271*2)+('Entering 1'!N272*3)+('Entering 1'!N273*4)</f>
        <v>0</v>
      </c>
      <c r="O194" s="1">
        <f>('Entering 1'!O270)+('Entering 1'!O271*2)+('Entering 1'!O272*3)+('Entering 1'!O273*4)</f>
        <v>0</v>
      </c>
      <c r="P194" s="1">
        <f>('Entering 1'!P270)+('Entering 1'!P271*2)+('Entering 1'!P272*3)+('Entering 1'!P273*4)</f>
        <v>0</v>
      </c>
      <c r="Q194" s="1">
        <f>('Entering 1'!Q270)+('Entering 1'!Q271*2)+('Entering 1'!Q272*3)+('Entering 1'!Q273*4)</f>
        <v>0</v>
      </c>
      <c r="R194" s="1">
        <f>('Entering 1'!R270)+('Entering 1'!R271*2)+('Entering 1'!R272*3)+('Entering 1'!R273*4)</f>
        <v>0</v>
      </c>
      <c r="S194" s="28">
        <f t="shared" si="53"/>
        <v>0</v>
      </c>
      <c r="T194" s="1"/>
      <c r="U194" s="1"/>
      <c r="V194" s="1"/>
      <c r="W194" s="1"/>
      <c r="X194" s="1"/>
      <c r="Y194" s="1"/>
    </row>
    <row r="195" spans="1:25" ht="12" customHeight="1">
      <c r="A195" s="566"/>
      <c r="B195" s="53" t="s">
        <v>204</v>
      </c>
      <c r="C195" s="54">
        <f>SUM('Entering 1'!C278:C281)</f>
        <v>0</v>
      </c>
      <c r="D195" s="55">
        <f>SUM('Entering 1'!D278:D281)</f>
        <v>0</v>
      </c>
      <c r="E195" s="55">
        <f>SUM('Entering 1'!E278:E281)</f>
        <v>0</v>
      </c>
      <c r="F195" s="55">
        <f>SUM('Entering 1'!F278:F281)</f>
        <v>0</v>
      </c>
      <c r="G195" s="55">
        <f>SUM('Entering 1'!G278:G281)</f>
        <v>0</v>
      </c>
      <c r="H195" s="55">
        <f>SUM('Entering 1'!H278:H281)</f>
        <v>0</v>
      </c>
      <c r="I195" s="55">
        <f>SUM('Entering 1'!I278:I281)</f>
        <v>0</v>
      </c>
      <c r="J195" s="55">
        <f>SUM('Entering 1'!J278:J281)</f>
        <v>0</v>
      </c>
      <c r="K195" s="55">
        <f>SUM('Entering 1'!K278:K281)</f>
        <v>0</v>
      </c>
      <c r="L195" s="55">
        <f>SUM('Entering 1'!L278:L281)</f>
        <v>0</v>
      </c>
      <c r="M195" s="55">
        <f>SUM('Entering 1'!M278:M281)</f>
        <v>0</v>
      </c>
      <c r="N195" s="55">
        <f>SUM('Entering 1'!N278:N281)</f>
        <v>0</v>
      </c>
      <c r="O195" s="55">
        <f>SUM('Entering 1'!O278:O281)</f>
        <v>0</v>
      </c>
      <c r="P195" s="55">
        <f>SUM('Entering 1'!P278:P281)</f>
        <v>0</v>
      </c>
      <c r="Q195" s="55">
        <f>SUM('Entering 1'!Q278:Q281)</f>
        <v>0</v>
      </c>
      <c r="R195" s="55">
        <f>SUM('Entering 1'!R278:R281)</f>
        <v>0</v>
      </c>
      <c r="S195" s="30">
        <f t="shared" si="53"/>
        <v>0</v>
      </c>
      <c r="T195" s="1"/>
      <c r="U195" s="1"/>
      <c r="V195" s="1"/>
      <c r="W195" s="1"/>
      <c r="X195" s="1"/>
      <c r="Y195" s="1"/>
    </row>
    <row r="196" spans="1:25" ht="12" customHeight="1">
      <c r="A196" s="566"/>
      <c r="B196" s="53" t="s">
        <v>205</v>
      </c>
      <c r="C196" s="54">
        <f>('Entering 1'!C278)+('Entering 1'!C279*2)+('Entering 1'!C280*3)+('Entering 1'!C281*4)</f>
        <v>0</v>
      </c>
      <c r="D196" s="55">
        <f>('Entering 1'!D278)+('Entering 1'!D279*2)+('Entering 1'!D280*3)+('Entering 1'!D281*4)</f>
        <v>0</v>
      </c>
      <c r="E196" s="55">
        <f>('Entering 1'!E278)+('Entering 1'!E279*2)+('Entering 1'!E280*3)+('Entering 1'!E281*4)</f>
        <v>0</v>
      </c>
      <c r="F196" s="55">
        <f>('Entering 1'!F278)+('Entering 1'!F279*2)+('Entering 1'!F280*3)+('Entering 1'!F281*4)</f>
        <v>0</v>
      </c>
      <c r="G196" s="55">
        <f>('Entering 1'!G278)+('Entering 1'!G279*2)+('Entering 1'!G280*3)+('Entering 1'!G281*4)</f>
        <v>0</v>
      </c>
      <c r="H196" s="55">
        <f>('Entering 1'!H278)+('Entering 1'!H279*2)+('Entering 1'!H280*3)+('Entering 1'!H281*4)</f>
        <v>0</v>
      </c>
      <c r="I196" s="55">
        <f>('Entering 1'!I278)+('Entering 1'!I279*2)+('Entering 1'!I280*3)+('Entering 1'!I281*4)</f>
        <v>0</v>
      </c>
      <c r="J196" s="55">
        <f>('Entering 1'!J278)+('Entering 1'!J279*2)+('Entering 1'!J280*3)+('Entering 1'!J281*4)</f>
        <v>0</v>
      </c>
      <c r="K196" s="55">
        <f>('Entering 1'!K278)+('Entering 1'!K279*2)+('Entering 1'!K280*3)+('Entering 1'!K281*4)</f>
        <v>0</v>
      </c>
      <c r="L196" s="55">
        <f>('Entering 1'!L278)+('Entering 1'!L279*2)+('Entering 1'!L280*3)+('Entering 1'!L281*4)</f>
        <v>0</v>
      </c>
      <c r="M196" s="55">
        <f>('Entering 1'!M278)+('Entering 1'!M279*2)+('Entering 1'!M280*3)+('Entering 1'!M281*4)</f>
        <v>0</v>
      </c>
      <c r="N196" s="55">
        <f>('Entering 1'!N278)+('Entering 1'!N279*2)+('Entering 1'!N280*3)+('Entering 1'!N281*4)</f>
        <v>0</v>
      </c>
      <c r="O196" s="55">
        <f>('Entering 1'!O278)+('Entering 1'!O279*2)+('Entering 1'!O280*3)+('Entering 1'!O281*4)</f>
        <v>0</v>
      </c>
      <c r="P196" s="55">
        <f>('Entering 1'!P278)+('Entering 1'!P279*2)+('Entering 1'!P280*3)+('Entering 1'!P281*4)</f>
        <v>0</v>
      </c>
      <c r="Q196" s="55">
        <f>('Entering 1'!Q278)+('Entering 1'!Q279*2)+('Entering 1'!Q280*3)+('Entering 1'!Q281*4)</f>
        <v>0</v>
      </c>
      <c r="R196" s="55">
        <f>('Entering 1'!R278)+('Entering 1'!R279*2)+('Entering 1'!R280*3)+('Entering 1'!R281*4)</f>
        <v>0</v>
      </c>
      <c r="S196" s="30">
        <f t="shared" si="53"/>
        <v>0</v>
      </c>
      <c r="T196" s="1"/>
      <c r="U196" s="1"/>
      <c r="V196" s="1"/>
      <c r="W196" s="1"/>
      <c r="X196" s="1"/>
      <c r="Y196" s="1"/>
    </row>
    <row r="197" spans="1:25" ht="12" customHeight="1">
      <c r="A197" s="566"/>
      <c r="B197" s="9" t="s">
        <v>206</v>
      </c>
      <c r="C197" s="51"/>
      <c r="D197" s="1"/>
      <c r="E197" s="1"/>
      <c r="F197" s="1"/>
      <c r="G197" s="1"/>
      <c r="H197" s="1"/>
      <c r="I197" s="1"/>
      <c r="J197" s="1"/>
      <c r="K197" s="1"/>
      <c r="L197" s="1"/>
      <c r="M197" s="1"/>
      <c r="N197" s="1"/>
      <c r="O197" s="1"/>
      <c r="P197" s="1"/>
      <c r="Q197" s="1"/>
      <c r="R197" s="1"/>
      <c r="S197" s="28">
        <f t="shared" si="53"/>
        <v>0</v>
      </c>
      <c r="T197" s="1"/>
      <c r="U197" s="1"/>
      <c r="V197" s="1"/>
      <c r="W197" s="1"/>
      <c r="X197" s="1"/>
      <c r="Y197" s="1"/>
    </row>
    <row r="198" spans="1:25" ht="12" customHeight="1">
      <c r="A198" s="566"/>
      <c r="B198" s="9" t="s">
        <v>207</v>
      </c>
      <c r="C198" s="51"/>
      <c r="D198" s="1"/>
      <c r="E198" s="1"/>
      <c r="F198" s="1"/>
      <c r="G198" s="1"/>
      <c r="H198" s="1"/>
      <c r="I198" s="1"/>
      <c r="J198" s="1"/>
      <c r="K198" s="1"/>
      <c r="L198" s="1"/>
      <c r="M198" s="1"/>
      <c r="N198" s="1"/>
      <c r="O198" s="1"/>
      <c r="P198" s="1"/>
      <c r="Q198" s="1"/>
      <c r="R198" s="1"/>
      <c r="S198" s="28">
        <f t="shared" si="53"/>
        <v>0</v>
      </c>
      <c r="T198" s="1"/>
      <c r="U198" s="1"/>
      <c r="V198" s="1"/>
      <c r="W198" s="1"/>
      <c r="X198" s="1"/>
      <c r="Y198" s="1"/>
    </row>
    <row r="199" spans="1:25" ht="12" customHeight="1">
      <c r="A199" s="566"/>
      <c r="B199" s="60" t="s">
        <v>18</v>
      </c>
      <c r="C199" s="61">
        <f t="shared" ref="C199:R199" si="56">SUM(C193,C195,C197)</f>
        <v>0</v>
      </c>
      <c r="D199" s="62">
        <f t="shared" si="56"/>
        <v>0</v>
      </c>
      <c r="E199" s="62">
        <f t="shared" si="56"/>
        <v>0</v>
      </c>
      <c r="F199" s="62">
        <f t="shared" si="56"/>
        <v>0</v>
      </c>
      <c r="G199" s="62">
        <f t="shared" si="56"/>
        <v>0</v>
      </c>
      <c r="H199" s="62">
        <f t="shared" si="56"/>
        <v>0</v>
      </c>
      <c r="I199" s="62">
        <f t="shared" si="56"/>
        <v>0</v>
      </c>
      <c r="J199" s="62">
        <f t="shared" si="56"/>
        <v>0</v>
      </c>
      <c r="K199" s="62">
        <f t="shared" si="56"/>
        <v>0</v>
      </c>
      <c r="L199" s="62">
        <f t="shared" si="56"/>
        <v>0</v>
      </c>
      <c r="M199" s="62">
        <f t="shared" si="56"/>
        <v>0</v>
      </c>
      <c r="N199" s="62">
        <f t="shared" si="56"/>
        <v>0</v>
      </c>
      <c r="O199" s="62">
        <f t="shared" si="56"/>
        <v>0</v>
      </c>
      <c r="P199" s="62">
        <f t="shared" si="56"/>
        <v>0</v>
      </c>
      <c r="Q199" s="62">
        <f t="shared" si="56"/>
        <v>0</v>
      </c>
      <c r="R199" s="62">
        <f t="shared" si="56"/>
        <v>0</v>
      </c>
      <c r="S199" s="63">
        <f t="shared" si="53"/>
        <v>0</v>
      </c>
      <c r="T199" s="1"/>
      <c r="U199" s="1"/>
      <c r="V199" s="1"/>
      <c r="W199" s="1"/>
      <c r="X199" s="1"/>
      <c r="Y199" s="1"/>
    </row>
    <row r="200" spans="1:25" ht="12" customHeight="1">
      <c r="A200" s="566"/>
      <c r="B200" s="64" t="s">
        <v>208</v>
      </c>
      <c r="C200" s="65">
        <f t="shared" ref="C200:R200" si="57">SUM(C194,C196,C198)</f>
        <v>0</v>
      </c>
      <c r="D200" s="66">
        <f t="shared" si="57"/>
        <v>0</v>
      </c>
      <c r="E200" s="66">
        <f t="shared" si="57"/>
        <v>0</v>
      </c>
      <c r="F200" s="66">
        <f t="shared" si="57"/>
        <v>0</v>
      </c>
      <c r="G200" s="66">
        <f t="shared" si="57"/>
        <v>0</v>
      </c>
      <c r="H200" s="66">
        <f t="shared" si="57"/>
        <v>0</v>
      </c>
      <c r="I200" s="66">
        <f t="shared" si="57"/>
        <v>0</v>
      </c>
      <c r="J200" s="66">
        <f t="shared" si="57"/>
        <v>0</v>
      </c>
      <c r="K200" s="66">
        <f t="shared" si="57"/>
        <v>0</v>
      </c>
      <c r="L200" s="66">
        <f t="shared" si="57"/>
        <v>0</v>
      </c>
      <c r="M200" s="66">
        <f t="shared" si="57"/>
        <v>0</v>
      </c>
      <c r="N200" s="66">
        <f t="shared" si="57"/>
        <v>0</v>
      </c>
      <c r="O200" s="66">
        <f t="shared" si="57"/>
        <v>0</v>
      </c>
      <c r="P200" s="66">
        <f t="shared" si="57"/>
        <v>0</v>
      </c>
      <c r="Q200" s="66">
        <f t="shared" si="57"/>
        <v>0</v>
      </c>
      <c r="R200" s="66">
        <f t="shared" si="57"/>
        <v>0</v>
      </c>
      <c r="S200" s="68">
        <f t="shared" si="53"/>
        <v>0</v>
      </c>
      <c r="T200" s="1"/>
      <c r="U200" s="1"/>
      <c r="V200" s="1"/>
      <c r="W200" s="1"/>
      <c r="X200" s="1"/>
      <c r="Y200" s="1"/>
    </row>
    <row r="201" spans="1:25" ht="12" customHeight="1">
      <c r="A201" s="566"/>
      <c r="B201" s="60" t="s">
        <v>2</v>
      </c>
      <c r="C201" s="61">
        <f t="shared" ref="C201:R201" si="58">SUM(C191,C199)</f>
        <v>0</v>
      </c>
      <c r="D201" s="62">
        <f t="shared" si="58"/>
        <v>1</v>
      </c>
      <c r="E201" s="62">
        <f t="shared" si="58"/>
        <v>0</v>
      </c>
      <c r="F201" s="62">
        <f t="shared" si="58"/>
        <v>3</v>
      </c>
      <c r="G201" s="62">
        <f t="shared" si="58"/>
        <v>2</v>
      </c>
      <c r="H201" s="62">
        <f t="shared" si="58"/>
        <v>0</v>
      </c>
      <c r="I201" s="62">
        <f t="shared" si="58"/>
        <v>5</v>
      </c>
      <c r="J201" s="62">
        <f t="shared" si="58"/>
        <v>4</v>
      </c>
      <c r="K201" s="62">
        <f t="shared" si="58"/>
        <v>4</v>
      </c>
      <c r="L201" s="62">
        <f t="shared" si="58"/>
        <v>1</v>
      </c>
      <c r="M201" s="62">
        <f t="shared" si="58"/>
        <v>1</v>
      </c>
      <c r="N201" s="62">
        <f t="shared" si="58"/>
        <v>0</v>
      </c>
      <c r="O201" s="62">
        <f t="shared" si="58"/>
        <v>0</v>
      </c>
      <c r="P201" s="62">
        <f t="shared" si="58"/>
        <v>0</v>
      </c>
      <c r="Q201" s="62">
        <f t="shared" si="58"/>
        <v>0</v>
      </c>
      <c r="R201" s="62">
        <f t="shared" si="58"/>
        <v>0</v>
      </c>
      <c r="S201" s="63">
        <f t="shared" si="53"/>
        <v>21</v>
      </c>
      <c r="T201" s="1"/>
      <c r="U201" s="1"/>
      <c r="V201" s="1"/>
      <c r="W201" s="1"/>
      <c r="X201" s="1"/>
      <c r="Y201" s="1"/>
    </row>
    <row r="202" spans="1:25" ht="12" customHeight="1">
      <c r="A202" s="567"/>
      <c r="B202" s="64" t="s">
        <v>25</v>
      </c>
      <c r="C202" s="65">
        <f t="shared" ref="C202:R202" si="59">SUM(C192,C200)</f>
        <v>0</v>
      </c>
      <c r="D202" s="66">
        <f t="shared" si="59"/>
        <v>18</v>
      </c>
      <c r="E202" s="66">
        <f t="shared" si="59"/>
        <v>7</v>
      </c>
      <c r="F202" s="66">
        <f t="shared" si="59"/>
        <v>36</v>
      </c>
      <c r="G202" s="66">
        <f t="shared" si="59"/>
        <v>20</v>
      </c>
      <c r="H202" s="66">
        <f t="shared" si="59"/>
        <v>53</v>
      </c>
      <c r="I202" s="66">
        <f t="shared" si="59"/>
        <v>53</v>
      </c>
      <c r="J202" s="66">
        <f t="shared" si="59"/>
        <v>56</v>
      </c>
      <c r="K202" s="66">
        <f t="shared" si="59"/>
        <v>95</v>
      </c>
      <c r="L202" s="66">
        <f t="shared" si="59"/>
        <v>20</v>
      </c>
      <c r="M202" s="66">
        <f t="shared" si="59"/>
        <v>23</v>
      </c>
      <c r="N202" s="66">
        <f t="shared" si="59"/>
        <v>12</v>
      </c>
      <c r="O202" s="66">
        <f t="shared" si="59"/>
        <v>4</v>
      </c>
      <c r="P202" s="66">
        <f t="shared" si="59"/>
        <v>6</v>
      </c>
      <c r="Q202" s="66">
        <f t="shared" si="59"/>
        <v>4</v>
      </c>
      <c r="R202" s="66">
        <f t="shared" si="59"/>
        <v>0</v>
      </c>
      <c r="S202" s="68">
        <f t="shared" si="53"/>
        <v>407</v>
      </c>
      <c r="T202" s="1"/>
      <c r="U202" s="1"/>
      <c r="V202" s="1"/>
      <c r="W202" s="1"/>
      <c r="X202" s="1"/>
      <c r="Y202" s="1"/>
    </row>
    <row r="203" spans="1:25" ht="12" customHeight="1">
      <c r="A203" s="565" t="s">
        <v>221</v>
      </c>
      <c r="B203" s="9" t="s">
        <v>214</v>
      </c>
      <c r="C203" s="72">
        <f>'PMD Breakdown Entering'!C78</f>
        <v>8</v>
      </c>
      <c r="D203" s="13">
        <f>'PMD Breakdown Entering'!D78</f>
        <v>8</v>
      </c>
      <c r="E203" s="13">
        <f>'PMD Breakdown Entering'!E78</f>
        <v>13</v>
      </c>
      <c r="F203" s="13">
        <f>'PMD Breakdown Entering'!F78</f>
        <v>8</v>
      </c>
      <c r="G203" s="13">
        <f>'PMD Breakdown Entering'!G78</f>
        <v>20</v>
      </c>
      <c r="H203" s="13">
        <f>'PMD Breakdown Entering'!H78</f>
        <v>23</v>
      </c>
      <c r="I203" s="13">
        <f>'PMD Breakdown Entering'!I78</f>
        <v>31</v>
      </c>
      <c r="J203" s="13">
        <f>'PMD Breakdown Entering'!J78</f>
        <v>45</v>
      </c>
      <c r="K203" s="13">
        <f>'PMD Breakdown Entering'!K78</f>
        <v>9</v>
      </c>
      <c r="L203" s="13">
        <f>'PMD Breakdown Entering'!L78</f>
        <v>6</v>
      </c>
      <c r="M203" s="13">
        <f>'PMD Breakdown Entering'!M78</f>
        <v>19</v>
      </c>
      <c r="N203" s="13">
        <f>'PMD Breakdown Entering'!N78</f>
        <v>3</v>
      </c>
      <c r="O203" s="13">
        <f>'PMD Breakdown Entering'!O78</f>
        <v>1</v>
      </c>
      <c r="P203" s="13">
        <f>'PMD Breakdown Entering'!P78</f>
        <v>6</v>
      </c>
      <c r="Q203" s="13">
        <f>'PMD Breakdown Entering'!Q78</f>
        <v>0</v>
      </c>
      <c r="R203" s="13">
        <f>'PMD Breakdown Entering'!R78</f>
        <v>0</v>
      </c>
      <c r="S203" s="28">
        <f t="shared" si="53"/>
        <v>200</v>
      </c>
      <c r="T203" s="1"/>
      <c r="U203" s="1"/>
      <c r="V203" s="1"/>
      <c r="W203" s="1"/>
      <c r="X203" s="1"/>
      <c r="Y203" s="1"/>
    </row>
    <row r="204" spans="1:25" ht="12" customHeight="1">
      <c r="A204" s="566"/>
      <c r="B204" s="53" t="s">
        <v>188</v>
      </c>
      <c r="C204" s="54">
        <f>SUM('Entering 1'!C293:C294)</f>
        <v>1</v>
      </c>
      <c r="D204" s="55">
        <f>SUM('Entering 1'!D293:D294)</f>
        <v>3</v>
      </c>
      <c r="E204" s="55">
        <f>SUM('Entering 1'!E293:E294)</f>
        <v>4</v>
      </c>
      <c r="F204" s="55">
        <f>SUM('Entering 1'!F293:F294)</f>
        <v>2</v>
      </c>
      <c r="G204" s="55">
        <f>SUM('Entering 1'!G293:G294)</f>
        <v>10</v>
      </c>
      <c r="H204" s="55">
        <f>SUM('Entering 1'!H293:H294)</f>
        <v>4</v>
      </c>
      <c r="I204" s="55">
        <f>SUM('Entering 1'!I293:I294)</f>
        <v>7</v>
      </c>
      <c r="J204" s="55">
        <f>SUM('Entering 1'!J293:J294)</f>
        <v>3</v>
      </c>
      <c r="K204" s="55">
        <f>SUM('Entering 1'!K293:K294)</f>
        <v>3</v>
      </c>
      <c r="L204" s="55">
        <f>SUM('Entering 1'!L293:L294)</f>
        <v>2</v>
      </c>
      <c r="M204" s="55">
        <f>SUM('Entering 1'!M293:M294)</f>
        <v>8</v>
      </c>
      <c r="N204" s="55">
        <f>SUM('Entering 1'!N293:N294)</f>
        <v>2</v>
      </c>
      <c r="O204" s="55">
        <f>SUM('Entering 1'!O293:O294)</f>
        <v>1</v>
      </c>
      <c r="P204" s="55">
        <f>SUM('Entering 1'!P293:P294)</f>
        <v>1</v>
      </c>
      <c r="Q204" s="55">
        <f>SUM('Entering 1'!Q293:Q294)</f>
        <v>1</v>
      </c>
      <c r="R204" s="55">
        <f>SUM('Entering 1'!R293:R294)</f>
        <v>0</v>
      </c>
      <c r="S204" s="30">
        <f t="shared" si="53"/>
        <v>52</v>
      </c>
      <c r="T204" s="1"/>
      <c r="U204" s="1"/>
      <c r="V204" s="1"/>
      <c r="W204" s="1"/>
      <c r="X204" s="1"/>
      <c r="Y204" s="1"/>
    </row>
    <row r="205" spans="1:25" ht="12" customHeight="1">
      <c r="A205" s="566"/>
      <c r="B205" s="53" t="s">
        <v>189</v>
      </c>
      <c r="C205" s="54">
        <f>('Entering 1'!C293)+('Entering 1'!C294*2)</f>
        <v>1</v>
      </c>
      <c r="D205" s="55">
        <f>('Entering 1'!D293)+('Entering 1'!D294*2)</f>
        <v>3</v>
      </c>
      <c r="E205" s="55">
        <f>('Entering 1'!E293)+('Entering 1'!E294*2)</f>
        <v>4</v>
      </c>
      <c r="F205" s="55">
        <f>('Entering 1'!F293)+('Entering 1'!F294*2)</f>
        <v>2</v>
      </c>
      <c r="G205" s="55">
        <f>('Entering 1'!G293)+('Entering 1'!G294*2)</f>
        <v>10</v>
      </c>
      <c r="H205" s="55">
        <f>('Entering 1'!H293)+('Entering 1'!H294*2)</f>
        <v>4</v>
      </c>
      <c r="I205" s="55">
        <f>('Entering 1'!I293)+('Entering 1'!I294*2)</f>
        <v>7</v>
      </c>
      <c r="J205" s="55">
        <f>('Entering 1'!J293)+('Entering 1'!J294*2)</f>
        <v>3</v>
      </c>
      <c r="K205" s="55">
        <f>('Entering 1'!K293)+('Entering 1'!K294*2)</f>
        <v>3</v>
      </c>
      <c r="L205" s="55">
        <f>('Entering 1'!L293)+('Entering 1'!L294*2)</f>
        <v>2</v>
      </c>
      <c r="M205" s="55">
        <f>('Entering 1'!M293)+('Entering 1'!M294*2)</f>
        <v>8</v>
      </c>
      <c r="N205" s="55">
        <f>('Entering 1'!N293)+('Entering 1'!N294*2)</f>
        <v>2</v>
      </c>
      <c r="O205" s="55">
        <f>('Entering 1'!O293)+('Entering 1'!O294*2)</f>
        <v>1</v>
      </c>
      <c r="P205" s="55">
        <f>('Entering 1'!P293)+('Entering 1'!P294*2)</f>
        <v>1</v>
      </c>
      <c r="Q205" s="55">
        <f>('Entering 1'!Q293)+('Entering 1'!Q294*2)</f>
        <v>1</v>
      </c>
      <c r="R205" s="55">
        <f>('Entering 1'!R293)+('Entering 1'!R294*2)</f>
        <v>0</v>
      </c>
      <c r="S205" s="30">
        <f t="shared" si="53"/>
        <v>52</v>
      </c>
      <c r="T205" s="1"/>
      <c r="U205" s="1"/>
      <c r="V205" s="1"/>
      <c r="W205" s="1"/>
      <c r="X205" s="1"/>
      <c r="Y205" s="1"/>
    </row>
    <row r="206" spans="1:25" ht="12" customHeight="1">
      <c r="A206" s="566"/>
      <c r="B206" s="9" t="s">
        <v>190</v>
      </c>
      <c r="C206" s="51">
        <f>SUM('Entering 1'!C295:C296)</f>
        <v>0</v>
      </c>
      <c r="D206" s="1">
        <f>SUM('Entering 1'!D295:D296)</f>
        <v>0</v>
      </c>
      <c r="E206" s="1">
        <f>SUM('Entering 1'!E295:E296)</f>
        <v>1</v>
      </c>
      <c r="F206" s="1">
        <f>SUM('Entering 1'!F295:F296)</f>
        <v>3</v>
      </c>
      <c r="G206" s="1">
        <f>SUM('Entering 1'!G295:G296)</f>
        <v>5</v>
      </c>
      <c r="H206" s="1">
        <f>SUM('Entering 1'!H295:H296)</f>
        <v>2</v>
      </c>
      <c r="I206" s="1">
        <f>SUM('Entering 1'!I295:I296)</f>
        <v>1</v>
      </c>
      <c r="J206" s="1">
        <f>SUM('Entering 1'!J295:J296)</f>
        <v>5</v>
      </c>
      <c r="K206" s="1">
        <f>SUM('Entering 1'!K295:K296)</f>
        <v>0</v>
      </c>
      <c r="L206" s="1">
        <f>SUM('Entering 1'!L295:L296)</f>
        <v>1</v>
      </c>
      <c r="M206" s="1">
        <f>SUM('Entering 1'!M295:M296)</f>
        <v>2</v>
      </c>
      <c r="N206" s="1">
        <f>SUM('Entering 1'!N295:N296)</f>
        <v>1</v>
      </c>
      <c r="O206" s="1">
        <f>SUM('Entering 1'!O295:O296)</f>
        <v>0</v>
      </c>
      <c r="P206" s="1">
        <f>SUM('Entering 1'!P295:P296)</f>
        <v>0</v>
      </c>
      <c r="Q206" s="1">
        <f>SUM('Entering 1'!Q295:Q296)</f>
        <v>0</v>
      </c>
      <c r="R206" s="1">
        <f>SUM('Entering 1'!R295:R296)</f>
        <v>0</v>
      </c>
      <c r="S206" s="28">
        <f t="shared" si="53"/>
        <v>21</v>
      </c>
      <c r="T206" s="1"/>
      <c r="U206" s="1"/>
      <c r="V206" s="1"/>
      <c r="W206" s="1"/>
      <c r="X206" s="1"/>
      <c r="Y206" s="1"/>
    </row>
    <row r="207" spans="1:25" ht="12" customHeight="1">
      <c r="A207" s="566"/>
      <c r="B207" s="9" t="s">
        <v>191</v>
      </c>
      <c r="C207" s="51">
        <f>('Entering 1'!C295)+('Entering 1'!C296*2)</f>
        <v>0</v>
      </c>
      <c r="D207" s="1">
        <f>('Entering 1'!D295)+('Entering 1'!D296*2)</f>
        <v>0</v>
      </c>
      <c r="E207" s="1">
        <f>('Entering 1'!E295)+('Entering 1'!E296*2)</f>
        <v>1</v>
      </c>
      <c r="F207" s="1">
        <f>('Entering 1'!F295)+('Entering 1'!F296*2)</f>
        <v>3</v>
      </c>
      <c r="G207" s="1">
        <f>('Entering 1'!G295)+('Entering 1'!G296*2)</f>
        <v>5</v>
      </c>
      <c r="H207" s="1">
        <f>('Entering 1'!H295)+('Entering 1'!H296*2)</f>
        <v>3</v>
      </c>
      <c r="I207" s="1">
        <f>('Entering 1'!I295)+('Entering 1'!I296*2)</f>
        <v>1</v>
      </c>
      <c r="J207" s="1">
        <f>('Entering 1'!J295)+('Entering 1'!J296*2)</f>
        <v>6</v>
      </c>
      <c r="K207" s="1">
        <f>('Entering 1'!K295)+('Entering 1'!K296*2)</f>
        <v>0</v>
      </c>
      <c r="L207" s="1">
        <f>('Entering 1'!L295)+('Entering 1'!L296*2)</f>
        <v>1</v>
      </c>
      <c r="M207" s="1">
        <f>('Entering 1'!M295)+('Entering 1'!M296*2)</f>
        <v>2</v>
      </c>
      <c r="N207" s="1">
        <f>('Entering 1'!N295)+('Entering 1'!N296*2)</f>
        <v>1</v>
      </c>
      <c r="O207" s="1">
        <f>('Entering 1'!O295)+('Entering 1'!O296*2)</f>
        <v>0</v>
      </c>
      <c r="P207" s="1">
        <f>('Entering 1'!P295)+('Entering 1'!P296*2)</f>
        <v>0</v>
      </c>
      <c r="Q207" s="1">
        <f>('Entering 1'!Q295)+('Entering 1'!Q296*2)</f>
        <v>0</v>
      </c>
      <c r="R207" s="1">
        <f>('Entering 1'!R295)+('Entering 1'!R296*2)</f>
        <v>0</v>
      </c>
      <c r="S207" s="28">
        <f t="shared" si="53"/>
        <v>23</v>
      </c>
      <c r="T207" s="1"/>
      <c r="U207" s="1"/>
      <c r="V207" s="1"/>
      <c r="W207" s="1"/>
      <c r="X207" s="1"/>
      <c r="Y207" s="1"/>
    </row>
    <row r="208" spans="1:25" ht="12" customHeight="1">
      <c r="A208" s="566"/>
      <c r="B208" s="53" t="s">
        <v>7</v>
      </c>
      <c r="C208" s="54">
        <f>'Entering 1'!C297</f>
        <v>95</v>
      </c>
      <c r="D208" s="55">
        <f>'Entering 1'!D297</f>
        <v>262</v>
      </c>
      <c r="E208" s="55">
        <f>'Entering 1'!E297</f>
        <v>234</v>
      </c>
      <c r="F208" s="55">
        <f>'Entering 1'!F297</f>
        <v>260</v>
      </c>
      <c r="G208" s="55">
        <f>'Entering 1'!G297</f>
        <v>165</v>
      </c>
      <c r="H208" s="55">
        <f>'Entering 1'!H297</f>
        <v>102</v>
      </c>
      <c r="I208" s="55">
        <f>'Entering 1'!I297</f>
        <v>110</v>
      </c>
      <c r="J208" s="55">
        <f>'Entering 1'!J297</f>
        <v>142</v>
      </c>
      <c r="K208" s="55">
        <f>'Entering 1'!K297</f>
        <v>107</v>
      </c>
      <c r="L208" s="55">
        <f>'Entering 1'!L297</f>
        <v>133</v>
      </c>
      <c r="M208" s="55">
        <f>'Entering 1'!M297</f>
        <v>201</v>
      </c>
      <c r="N208" s="55">
        <f>'Entering 1'!N297</f>
        <v>141</v>
      </c>
      <c r="O208" s="55">
        <f>'Entering 1'!O297</f>
        <v>90</v>
      </c>
      <c r="P208" s="55">
        <f>'Entering 1'!P297</f>
        <v>57</v>
      </c>
      <c r="Q208" s="55">
        <f>'Entering 1'!Q297</f>
        <v>48</v>
      </c>
      <c r="R208" s="55">
        <f>'Entering 1'!R297</f>
        <v>0</v>
      </c>
      <c r="S208" s="30">
        <f t="shared" si="53"/>
        <v>2147</v>
      </c>
      <c r="T208" s="1"/>
      <c r="U208" s="1"/>
      <c r="V208" s="1"/>
      <c r="W208" s="1"/>
      <c r="X208" s="1"/>
      <c r="Y208" s="1"/>
    </row>
    <row r="209" spans="1:25" ht="12" customHeight="1">
      <c r="A209" s="566"/>
      <c r="B209" s="53" t="s">
        <v>192</v>
      </c>
      <c r="C209" s="54">
        <f>'Carpool Breakdown Entering'!C173</f>
        <v>11</v>
      </c>
      <c r="D209" s="55">
        <f>'Carpool Breakdown Entering'!D173</f>
        <v>64</v>
      </c>
      <c r="E209" s="55">
        <f>'Carpool Breakdown Entering'!E173</f>
        <v>48</v>
      </c>
      <c r="F209" s="55">
        <f>'Carpool Breakdown Entering'!F173</f>
        <v>79</v>
      </c>
      <c r="G209" s="55">
        <f>'Carpool Breakdown Entering'!G173</f>
        <v>47</v>
      </c>
      <c r="H209" s="55">
        <f>'Carpool Breakdown Entering'!H173</f>
        <v>38</v>
      </c>
      <c r="I209" s="55">
        <f>'Carpool Breakdown Entering'!I173</f>
        <v>47</v>
      </c>
      <c r="J209" s="55">
        <f>'Carpool Breakdown Entering'!J173</f>
        <v>44</v>
      </c>
      <c r="K209" s="55">
        <f>'Carpool Breakdown Entering'!K173</f>
        <v>21</v>
      </c>
      <c r="L209" s="55">
        <f>'Carpool Breakdown Entering'!L173</f>
        <v>12</v>
      </c>
      <c r="M209" s="55">
        <f>'Carpool Breakdown Entering'!M173</f>
        <v>22</v>
      </c>
      <c r="N209" s="55">
        <f>'Carpool Breakdown Entering'!N173</f>
        <v>2</v>
      </c>
      <c r="O209" s="55">
        <f>'Carpool Breakdown Entering'!O173</f>
        <v>2</v>
      </c>
      <c r="P209" s="55">
        <f>'Carpool Breakdown Entering'!P173</f>
        <v>1</v>
      </c>
      <c r="Q209" s="55">
        <f>'Carpool Breakdown Entering'!Q173</f>
        <v>0</v>
      </c>
      <c r="R209" s="55">
        <f>'Carpool Breakdown Entering'!R173</f>
        <v>0</v>
      </c>
      <c r="S209" s="30">
        <f t="shared" si="53"/>
        <v>438</v>
      </c>
      <c r="T209" s="1"/>
      <c r="U209" s="1"/>
      <c r="V209" s="1"/>
      <c r="W209" s="1"/>
      <c r="X209" s="1"/>
      <c r="Y209" s="1"/>
    </row>
    <row r="210" spans="1:25" ht="12" customHeight="1">
      <c r="A210" s="566"/>
      <c r="B210" s="53" t="s">
        <v>35</v>
      </c>
      <c r="C210" s="54">
        <f>'Carpool Breakdown Entering'!C174</f>
        <v>14</v>
      </c>
      <c r="D210" s="55">
        <f>'Carpool Breakdown Entering'!D174</f>
        <v>103</v>
      </c>
      <c r="E210" s="55">
        <f>'Carpool Breakdown Entering'!E174</f>
        <v>80</v>
      </c>
      <c r="F210" s="55">
        <f>'Carpool Breakdown Entering'!F174</f>
        <v>141</v>
      </c>
      <c r="G210" s="55">
        <f>'Carpool Breakdown Entering'!G174</f>
        <v>82</v>
      </c>
      <c r="H210" s="55">
        <f>'Carpool Breakdown Entering'!H174</f>
        <v>47</v>
      </c>
      <c r="I210" s="55">
        <f>'Carpool Breakdown Entering'!I174</f>
        <v>97</v>
      </c>
      <c r="J210" s="55">
        <f>'Carpool Breakdown Entering'!J174</f>
        <v>64</v>
      </c>
      <c r="K210" s="55">
        <f>'Carpool Breakdown Entering'!K174</f>
        <v>36</v>
      </c>
      <c r="L210" s="55">
        <f>'Carpool Breakdown Entering'!L174</f>
        <v>19</v>
      </c>
      <c r="M210" s="55">
        <f>'Carpool Breakdown Entering'!M174</f>
        <v>52</v>
      </c>
      <c r="N210" s="55">
        <f>'Carpool Breakdown Entering'!N174</f>
        <v>5</v>
      </c>
      <c r="O210" s="55">
        <f>'Carpool Breakdown Entering'!O174</f>
        <v>4</v>
      </c>
      <c r="P210" s="55">
        <f>'Carpool Breakdown Entering'!P174</f>
        <v>2</v>
      </c>
      <c r="Q210" s="55">
        <f>'Carpool Breakdown Entering'!Q174</f>
        <v>0</v>
      </c>
      <c r="R210" s="55">
        <f>'Carpool Breakdown Entering'!R174</f>
        <v>0</v>
      </c>
      <c r="S210" s="30">
        <f t="shared" si="53"/>
        <v>746</v>
      </c>
      <c r="T210" s="1"/>
      <c r="U210" s="1"/>
      <c r="V210" s="1"/>
      <c r="W210" s="1"/>
      <c r="X210" s="1"/>
      <c r="Y210" s="1"/>
    </row>
    <row r="211" spans="1:25" ht="12" customHeight="1">
      <c r="A211" s="566"/>
      <c r="B211" s="53" t="s">
        <v>193</v>
      </c>
      <c r="C211" s="54">
        <f t="shared" ref="C211:R211" si="60">SUM(C208:C209)</f>
        <v>106</v>
      </c>
      <c r="D211" s="55">
        <f t="shared" si="60"/>
        <v>326</v>
      </c>
      <c r="E211" s="55">
        <f t="shared" si="60"/>
        <v>282</v>
      </c>
      <c r="F211" s="55">
        <f t="shared" si="60"/>
        <v>339</v>
      </c>
      <c r="G211" s="55">
        <f t="shared" si="60"/>
        <v>212</v>
      </c>
      <c r="H211" s="55">
        <f t="shared" si="60"/>
        <v>140</v>
      </c>
      <c r="I211" s="55">
        <f t="shared" si="60"/>
        <v>157</v>
      </c>
      <c r="J211" s="55">
        <f t="shared" si="60"/>
        <v>186</v>
      </c>
      <c r="K211" s="55">
        <f t="shared" si="60"/>
        <v>128</v>
      </c>
      <c r="L211" s="55">
        <f t="shared" si="60"/>
        <v>145</v>
      </c>
      <c r="M211" s="55">
        <f t="shared" si="60"/>
        <v>223</v>
      </c>
      <c r="N211" s="55">
        <f t="shared" si="60"/>
        <v>143</v>
      </c>
      <c r="O211" s="55">
        <f t="shared" si="60"/>
        <v>92</v>
      </c>
      <c r="P211" s="55">
        <f t="shared" si="60"/>
        <v>58</v>
      </c>
      <c r="Q211" s="55">
        <f t="shared" si="60"/>
        <v>48</v>
      </c>
      <c r="R211" s="55">
        <f t="shared" si="60"/>
        <v>0</v>
      </c>
      <c r="S211" s="30">
        <f t="shared" si="53"/>
        <v>2585</v>
      </c>
      <c r="T211" s="1"/>
      <c r="U211" s="1"/>
      <c r="V211" s="1"/>
      <c r="W211" s="1"/>
      <c r="X211" s="1"/>
      <c r="Y211" s="1"/>
    </row>
    <row r="212" spans="1:25" ht="12" customHeight="1">
      <c r="A212" s="566"/>
      <c r="B212" s="53" t="s">
        <v>194</v>
      </c>
      <c r="C212" s="54">
        <f t="shared" ref="C212:R212" si="61">SUM(C208,C210)</f>
        <v>109</v>
      </c>
      <c r="D212" s="55">
        <f t="shared" si="61"/>
        <v>365</v>
      </c>
      <c r="E212" s="55">
        <f t="shared" si="61"/>
        <v>314</v>
      </c>
      <c r="F212" s="55">
        <f t="shared" si="61"/>
        <v>401</v>
      </c>
      <c r="G212" s="55">
        <f t="shared" si="61"/>
        <v>247</v>
      </c>
      <c r="H212" s="55">
        <f t="shared" si="61"/>
        <v>149</v>
      </c>
      <c r="I212" s="55">
        <f t="shared" si="61"/>
        <v>207</v>
      </c>
      <c r="J212" s="55">
        <f t="shared" si="61"/>
        <v>206</v>
      </c>
      <c r="K212" s="55">
        <f t="shared" si="61"/>
        <v>143</v>
      </c>
      <c r="L212" s="55">
        <f t="shared" si="61"/>
        <v>152</v>
      </c>
      <c r="M212" s="55">
        <f t="shared" si="61"/>
        <v>253</v>
      </c>
      <c r="N212" s="55">
        <f t="shared" si="61"/>
        <v>146</v>
      </c>
      <c r="O212" s="55">
        <f t="shared" si="61"/>
        <v>94</v>
      </c>
      <c r="P212" s="55">
        <f t="shared" si="61"/>
        <v>59</v>
      </c>
      <c r="Q212" s="55">
        <f t="shared" si="61"/>
        <v>48</v>
      </c>
      <c r="R212" s="86">
        <f t="shared" si="61"/>
        <v>0</v>
      </c>
      <c r="S212" s="30">
        <f t="shared" si="53"/>
        <v>2893</v>
      </c>
      <c r="T212" s="1"/>
      <c r="U212" s="1"/>
      <c r="V212" s="1"/>
      <c r="W212" s="1"/>
      <c r="X212" s="1"/>
      <c r="Y212" s="1"/>
    </row>
    <row r="213" spans="1:25" ht="12" customHeight="1">
      <c r="A213" s="566"/>
      <c r="B213" s="9" t="s">
        <v>195</v>
      </c>
      <c r="C213" s="51"/>
      <c r="D213" s="1"/>
      <c r="E213" s="1"/>
      <c r="F213" s="1"/>
      <c r="G213" s="1"/>
      <c r="H213" s="1"/>
      <c r="I213" s="1"/>
      <c r="J213" s="1"/>
      <c r="K213" s="1"/>
      <c r="L213" s="1"/>
      <c r="M213" s="1"/>
      <c r="N213" s="1"/>
      <c r="O213" s="1"/>
      <c r="P213" s="1"/>
      <c r="Q213" s="1"/>
      <c r="R213" s="1"/>
      <c r="S213" s="88">
        <v>2</v>
      </c>
      <c r="T213" s="1"/>
      <c r="U213" s="1"/>
      <c r="V213" s="1"/>
      <c r="W213" s="1"/>
      <c r="X213" s="1"/>
      <c r="Y213" s="1"/>
    </row>
    <row r="214" spans="1:25" ht="12" customHeight="1">
      <c r="A214" s="566"/>
      <c r="B214" s="9" t="s">
        <v>196</v>
      </c>
      <c r="C214" s="51"/>
      <c r="D214" s="1"/>
      <c r="E214" s="1"/>
      <c r="F214" s="1"/>
      <c r="G214" s="1"/>
      <c r="H214" s="1"/>
      <c r="I214" s="1"/>
      <c r="J214" s="1"/>
      <c r="K214" s="1"/>
      <c r="L214" s="1"/>
      <c r="M214" s="1"/>
      <c r="N214" s="1"/>
      <c r="O214" s="1"/>
      <c r="P214" s="1"/>
      <c r="Q214" s="1"/>
      <c r="R214" s="1"/>
      <c r="S214" s="88">
        <v>12</v>
      </c>
      <c r="T214" s="1"/>
      <c r="U214" s="1"/>
      <c r="V214" s="1"/>
      <c r="W214" s="1"/>
      <c r="X214" s="1"/>
      <c r="Y214" s="1"/>
    </row>
    <row r="215" spans="1:25" ht="12" customHeight="1">
      <c r="A215" s="566"/>
      <c r="B215" s="53" t="s">
        <v>197</v>
      </c>
      <c r="C215" s="54"/>
      <c r="D215" s="55"/>
      <c r="E215" s="55"/>
      <c r="F215" s="55"/>
      <c r="G215" s="55"/>
      <c r="H215" s="55"/>
      <c r="I215" s="55"/>
      <c r="J215" s="55"/>
      <c r="K215" s="55"/>
      <c r="L215" s="55"/>
      <c r="M215" s="55"/>
      <c r="N215" s="55"/>
      <c r="O215" s="55"/>
      <c r="P215" s="55"/>
      <c r="Q215" s="55"/>
      <c r="R215" s="55"/>
      <c r="S215" s="30">
        <v>0</v>
      </c>
      <c r="T215" s="1"/>
      <c r="U215" s="1"/>
      <c r="V215" s="1"/>
      <c r="W215" s="1"/>
      <c r="X215" s="1"/>
      <c r="Y215" s="1"/>
    </row>
    <row r="216" spans="1:25" ht="12" customHeight="1">
      <c r="A216" s="566"/>
      <c r="B216" s="53" t="s">
        <v>198</v>
      </c>
      <c r="C216" s="54"/>
      <c r="D216" s="55"/>
      <c r="E216" s="55"/>
      <c r="F216" s="55"/>
      <c r="G216" s="55"/>
      <c r="H216" s="55"/>
      <c r="I216" s="55"/>
      <c r="J216" s="55"/>
      <c r="K216" s="55"/>
      <c r="L216" s="55"/>
      <c r="M216" s="55"/>
      <c r="N216" s="55"/>
      <c r="O216" s="55"/>
      <c r="P216" s="55"/>
      <c r="Q216" s="55"/>
      <c r="R216" s="55"/>
      <c r="S216" s="30">
        <v>0</v>
      </c>
      <c r="T216" s="1"/>
      <c r="U216" s="1"/>
      <c r="V216" s="1"/>
      <c r="W216" s="1"/>
      <c r="X216" s="1"/>
      <c r="Y216" s="1"/>
    </row>
    <row r="217" spans="1:25" ht="12" customHeight="1">
      <c r="A217" s="566"/>
      <c r="B217" s="9" t="s">
        <v>199</v>
      </c>
      <c r="C217" s="51"/>
      <c r="D217" s="1"/>
      <c r="E217" s="1"/>
      <c r="F217" s="1"/>
      <c r="G217" s="1"/>
      <c r="H217" s="1"/>
      <c r="I217" s="1"/>
      <c r="J217" s="1"/>
      <c r="K217" s="1"/>
      <c r="L217" s="1"/>
      <c r="M217" s="1"/>
      <c r="N217" s="1"/>
      <c r="O217" s="1"/>
      <c r="P217" s="1"/>
      <c r="Q217" s="1"/>
      <c r="R217" s="1"/>
      <c r="S217" s="28">
        <f t="shared" ref="S217:S240" si="62">SUM(C217:R217)</f>
        <v>0</v>
      </c>
      <c r="T217" s="1"/>
      <c r="U217" s="1"/>
      <c r="V217" s="1"/>
      <c r="W217" s="1"/>
      <c r="X217" s="1"/>
      <c r="Y217" s="1"/>
    </row>
    <row r="218" spans="1:25" ht="12" customHeight="1">
      <c r="A218" s="566"/>
      <c r="B218" s="9" t="s">
        <v>200</v>
      </c>
      <c r="C218" s="58">
        <f>SUM('By Bus Stop Arriving'!C114)</f>
        <v>1</v>
      </c>
      <c r="D218" s="52">
        <f>SUM('By Bus Stop Arriving'!D114)</f>
        <v>3</v>
      </c>
      <c r="E218" s="52">
        <f>SUM('By Bus Stop Arriving'!E114)</f>
        <v>1</v>
      </c>
      <c r="F218" s="52">
        <f>SUM('By Bus Stop Arriving'!F114)</f>
        <v>1</v>
      </c>
      <c r="G218" s="52">
        <f>SUM('By Bus Stop Arriving'!G114)</f>
        <v>2</v>
      </c>
      <c r="H218" s="52">
        <f>SUM('By Bus Stop Arriving'!H114)</f>
        <v>1</v>
      </c>
      <c r="I218" s="52">
        <f>SUM('By Bus Stop Arriving'!I114)</f>
        <v>1</v>
      </c>
      <c r="J218" s="52">
        <f>SUM('By Bus Stop Arriving'!J114)</f>
        <v>1</v>
      </c>
      <c r="K218" s="52">
        <f>SUM('By Bus Stop Arriving'!K114)</f>
        <v>0</v>
      </c>
      <c r="L218" s="52">
        <f>SUM('By Bus Stop Arriving'!L114)</f>
        <v>1</v>
      </c>
      <c r="M218" s="52">
        <f>SUM('By Bus Stop Arriving'!M114)</f>
        <v>0</v>
      </c>
      <c r="N218" s="52">
        <f>SUM('By Bus Stop Arriving'!N114)</f>
        <v>0</v>
      </c>
      <c r="O218" s="52">
        <f>SUM('By Bus Stop Arriving'!O114)</f>
        <v>0</v>
      </c>
      <c r="P218" s="52">
        <f>SUM('By Bus Stop Arriving'!P114)</f>
        <v>0</v>
      </c>
      <c r="Q218" s="52">
        <f>SUM('By Bus Stop Arriving'!Q114)</f>
        <v>0</v>
      </c>
      <c r="R218" s="52">
        <f>SUM('By Bus Stop Arriving'!R114)</f>
        <v>0</v>
      </c>
      <c r="S218" s="59">
        <f t="shared" si="62"/>
        <v>12</v>
      </c>
      <c r="T218" s="1"/>
      <c r="U218" s="1"/>
      <c r="V218" s="1"/>
      <c r="W218" s="1"/>
      <c r="X218" s="1"/>
      <c r="Y218" s="1"/>
    </row>
    <row r="219" spans="1:25" ht="12" customHeight="1">
      <c r="A219" s="566"/>
      <c r="B219" s="60" t="s">
        <v>3</v>
      </c>
      <c r="C219" s="61">
        <f t="shared" ref="C219:R219" si="63">SUM(C204,C206,C211,C213,C215,C217)</f>
        <v>107</v>
      </c>
      <c r="D219" s="62">
        <f t="shared" si="63"/>
        <v>329</v>
      </c>
      <c r="E219" s="62">
        <f t="shared" si="63"/>
        <v>287</v>
      </c>
      <c r="F219" s="62">
        <f t="shared" si="63"/>
        <v>344</v>
      </c>
      <c r="G219" s="62">
        <f t="shared" si="63"/>
        <v>227</v>
      </c>
      <c r="H219" s="62">
        <f t="shared" si="63"/>
        <v>146</v>
      </c>
      <c r="I219" s="62">
        <f t="shared" si="63"/>
        <v>165</v>
      </c>
      <c r="J219" s="62">
        <f t="shared" si="63"/>
        <v>194</v>
      </c>
      <c r="K219" s="62">
        <f t="shared" si="63"/>
        <v>131</v>
      </c>
      <c r="L219" s="62">
        <f t="shared" si="63"/>
        <v>148</v>
      </c>
      <c r="M219" s="62">
        <f t="shared" si="63"/>
        <v>233</v>
      </c>
      <c r="N219" s="62">
        <f t="shared" si="63"/>
        <v>146</v>
      </c>
      <c r="O219" s="62">
        <f t="shared" si="63"/>
        <v>93</v>
      </c>
      <c r="P219" s="62">
        <f t="shared" si="63"/>
        <v>59</v>
      </c>
      <c r="Q219" s="62">
        <f t="shared" si="63"/>
        <v>49</v>
      </c>
      <c r="R219" s="62">
        <f t="shared" si="63"/>
        <v>0</v>
      </c>
      <c r="S219" s="63">
        <f t="shared" si="62"/>
        <v>2658</v>
      </c>
      <c r="T219" s="1"/>
      <c r="U219" s="1"/>
      <c r="V219" s="1"/>
      <c r="W219" s="1"/>
      <c r="X219" s="1"/>
      <c r="Y219" s="1"/>
    </row>
    <row r="220" spans="1:25" ht="12" customHeight="1">
      <c r="A220" s="566"/>
      <c r="B220" s="64" t="s">
        <v>201</v>
      </c>
      <c r="C220" s="65">
        <f t="shared" ref="C220:R220" si="64">SUM(C203,C205,C207,C212,C214,C216,C218)</f>
        <v>119</v>
      </c>
      <c r="D220" s="66">
        <f t="shared" si="64"/>
        <v>379</v>
      </c>
      <c r="E220" s="66">
        <f t="shared" si="64"/>
        <v>333</v>
      </c>
      <c r="F220" s="66">
        <f t="shared" si="64"/>
        <v>415</v>
      </c>
      <c r="G220" s="66">
        <f t="shared" si="64"/>
        <v>284</v>
      </c>
      <c r="H220" s="66">
        <f t="shared" si="64"/>
        <v>180</v>
      </c>
      <c r="I220" s="66">
        <f t="shared" si="64"/>
        <v>247</v>
      </c>
      <c r="J220" s="66">
        <f t="shared" si="64"/>
        <v>261</v>
      </c>
      <c r="K220" s="66">
        <f t="shared" si="64"/>
        <v>155</v>
      </c>
      <c r="L220" s="66">
        <f t="shared" si="64"/>
        <v>162</v>
      </c>
      <c r="M220" s="66">
        <f t="shared" si="64"/>
        <v>282</v>
      </c>
      <c r="N220" s="66">
        <f t="shared" si="64"/>
        <v>152</v>
      </c>
      <c r="O220" s="66">
        <f t="shared" si="64"/>
        <v>96</v>
      </c>
      <c r="P220" s="66">
        <f t="shared" si="64"/>
        <v>66</v>
      </c>
      <c r="Q220" s="66">
        <f t="shared" si="64"/>
        <v>49</v>
      </c>
      <c r="R220" s="66">
        <f t="shared" si="64"/>
        <v>0</v>
      </c>
      <c r="S220" s="68">
        <f t="shared" si="62"/>
        <v>3180</v>
      </c>
      <c r="T220" s="1"/>
      <c r="U220" s="1"/>
      <c r="V220" s="1"/>
      <c r="W220" s="1"/>
      <c r="X220" s="1"/>
      <c r="Y220" s="1"/>
    </row>
    <row r="221" spans="1:25" ht="12" customHeight="1">
      <c r="A221" s="566"/>
      <c r="B221" s="9" t="s">
        <v>202</v>
      </c>
      <c r="C221" s="51">
        <f>SUM('Entering 1'!C310:C313)</f>
        <v>3</v>
      </c>
      <c r="D221" s="1">
        <f>SUM('Entering 1'!D310:D313)</f>
        <v>7</v>
      </c>
      <c r="E221" s="1">
        <f>SUM('Entering 1'!E310:E313)</f>
        <v>4</v>
      </c>
      <c r="F221" s="1">
        <f>SUM('Entering 1'!F310:F313)</f>
        <v>3</v>
      </c>
      <c r="G221" s="1">
        <f>SUM('Entering 1'!G310:G313)</f>
        <v>7</v>
      </c>
      <c r="H221" s="1">
        <f>SUM('Entering 1'!H310:H313)</f>
        <v>3</v>
      </c>
      <c r="I221" s="1">
        <f>SUM('Entering 1'!I310:I313)</f>
        <v>1</v>
      </c>
      <c r="J221" s="1">
        <f>SUM('Entering 1'!J310:J313)</f>
        <v>3</v>
      </c>
      <c r="K221" s="1">
        <f>SUM('Entering 1'!K310:K313)</f>
        <v>5</v>
      </c>
      <c r="L221" s="1">
        <f>SUM('Entering 1'!L310:L313)</f>
        <v>0</v>
      </c>
      <c r="M221" s="1">
        <f>SUM('Entering 1'!M310:M313)</f>
        <v>0</v>
      </c>
      <c r="N221" s="1">
        <f>SUM('Entering 1'!N310:N313)</f>
        <v>1</v>
      </c>
      <c r="O221" s="1">
        <f>SUM('Entering 1'!O310:O313)</f>
        <v>0</v>
      </c>
      <c r="P221" s="1">
        <f>SUM('Entering 1'!P310:P313)</f>
        <v>0</v>
      </c>
      <c r="Q221" s="1">
        <f>SUM('Entering 1'!Q310:Q313)</f>
        <v>0</v>
      </c>
      <c r="R221" s="1">
        <f>SUM('Entering 1'!R310:R313)</f>
        <v>0</v>
      </c>
      <c r="S221" s="28">
        <f t="shared" si="62"/>
        <v>37</v>
      </c>
      <c r="T221" s="1"/>
      <c r="U221" s="1"/>
      <c r="V221" s="1"/>
      <c r="W221" s="1"/>
      <c r="X221" s="1"/>
      <c r="Y221" s="1"/>
    </row>
    <row r="222" spans="1:25" ht="12" customHeight="1">
      <c r="A222" s="566"/>
      <c r="B222" s="9" t="s">
        <v>203</v>
      </c>
      <c r="C222" s="51">
        <f>('Entering 1'!C310)+('Entering 1'!C311*2)+('Entering 1'!C312*3)+('Entering 1'!C313*4)</f>
        <v>3</v>
      </c>
      <c r="D222" s="1">
        <f>('Entering 1'!D310)+('Entering 1'!D311*2)+('Entering 1'!D312*3)+('Entering 1'!D313*4)</f>
        <v>7</v>
      </c>
      <c r="E222" s="1">
        <f>('Entering 1'!E310)+('Entering 1'!E311*2)+('Entering 1'!E312*3)+('Entering 1'!E313*4)</f>
        <v>4</v>
      </c>
      <c r="F222" s="1">
        <f>('Entering 1'!F310)+('Entering 1'!F311*2)+('Entering 1'!F312*3)+('Entering 1'!F313*4)</f>
        <v>3</v>
      </c>
      <c r="G222" s="1">
        <f>('Entering 1'!G310)+('Entering 1'!G311*2)+('Entering 1'!G312*3)+('Entering 1'!G313*4)</f>
        <v>7</v>
      </c>
      <c r="H222" s="1">
        <f>('Entering 1'!H310)+('Entering 1'!H311*2)+('Entering 1'!H312*3)+('Entering 1'!H313*4)</f>
        <v>3</v>
      </c>
      <c r="I222" s="1">
        <f>('Entering 1'!I310)+('Entering 1'!I311*2)+('Entering 1'!I312*3)+('Entering 1'!I313*4)</f>
        <v>1</v>
      </c>
      <c r="J222" s="1">
        <f>('Entering 1'!J310)+('Entering 1'!J311*2)+('Entering 1'!J312*3)+('Entering 1'!J313*4)</f>
        <v>3</v>
      </c>
      <c r="K222" s="1">
        <f>('Entering 1'!K310)+('Entering 1'!K311*2)+('Entering 1'!K312*3)+('Entering 1'!K313*4)</f>
        <v>5</v>
      </c>
      <c r="L222" s="1">
        <f>('Entering 1'!L310)+('Entering 1'!L311*2)+('Entering 1'!L312*3)+('Entering 1'!L313*4)</f>
        <v>0</v>
      </c>
      <c r="M222" s="1">
        <f>('Entering 1'!M310)+('Entering 1'!M311*2)+('Entering 1'!M312*3)+('Entering 1'!M313*4)</f>
        <v>0</v>
      </c>
      <c r="N222" s="1">
        <f>('Entering 1'!N310)+('Entering 1'!N311*2)+('Entering 1'!N312*3)+('Entering 1'!N313*4)</f>
        <v>1</v>
      </c>
      <c r="O222" s="1">
        <f>('Entering 1'!O310)+('Entering 1'!O311*2)+('Entering 1'!O312*3)+('Entering 1'!O313*4)</f>
        <v>0</v>
      </c>
      <c r="P222" s="1">
        <f>('Entering 1'!P310)+('Entering 1'!P311*2)+('Entering 1'!P312*3)+('Entering 1'!P313*4)</f>
        <v>0</v>
      </c>
      <c r="Q222" s="1">
        <f>('Entering 1'!Q310)+('Entering 1'!Q311*2)+('Entering 1'!Q312*3)+('Entering 1'!Q313*4)</f>
        <v>0</v>
      </c>
      <c r="R222" s="1">
        <f>('Entering 1'!R310)+('Entering 1'!R311*2)+('Entering 1'!R312*3)+('Entering 1'!R313*4)</f>
        <v>0</v>
      </c>
      <c r="S222" s="28">
        <f t="shared" si="62"/>
        <v>37</v>
      </c>
      <c r="T222" s="1"/>
      <c r="U222" s="1"/>
      <c r="V222" s="1"/>
      <c r="W222" s="1"/>
      <c r="X222" s="1"/>
      <c r="Y222" s="1"/>
    </row>
    <row r="223" spans="1:25" ht="12" customHeight="1">
      <c r="A223" s="566"/>
      <c r="B223" s="53" t="s">
        <v>204</v>
      </c>
      <c r="C223" s="54">
        <f>SUM('Entering 1'!C318:C321)</f>
        <v>14</v>
      </c>
      <c r="D223" s="55">
        <f>SUM('Entering 1'!D318:D321)</f>
        <v>8</v>
      </c>
      <c r="E223" s="55">
        <f>SUM('Entering 1'!E318:E321)</f>
        <v>8</v>
      </c>
      <c r="F223" s="55">
        <f>SUM('Entering 1'!F318:F321)</f>
        <v>13</v>
      </c>
      <c r="G223" s="55">
        <f>SUM('Entering 1'!G318:G321)</f>
        <v>23</v>
      </c>
      <c r="H223" s="55">
        <f>SUM('Entering 1'!H318:H321)</f>
        <v>17</v>
      </c>
      <c r="I223" s="55">
        <f>SUM('Entering 1'!I318:I321)</f>
        <v>4</v>
      </c>
      <c r="J223" s="55">
        <f>SUM('Entering 1'!J318:J321)</f>
        <v>15</v>
      </c>
      <c r="K223" s="55">
        <f>SUM('Entering 1'!K318:K321)</f>
        <v>8</v>
      </c>
      <c r="L223" s="55">
        <f>SUM('Entering 1'!L318:L321)</f>
        <v>1</v>
      </c>
      <c r="M223" s="55">
        <f>SUM('Entering 1'!M318:M321)</f>
        <v>0</v>
      </c>
      <c r="N223" s="55">
        <f>SUM('Entering 1'!N318:N321)</f>
        <v>0</v>
      </c>
      <c r="O223" s="55">
        <f>SUM('Entering 1'!O318:O321)</f>
        <v>0</v>
      </c>
      <c r="P223" s="55">
        <f>SUM('Entering 1'!P318:P321)</f>
        <v>0</v>
      </c>
      <c r="Q223" s="55">
        <f>SUM('Entering 1'!Q318:Q321)</f>
        <v>0</v>
      </c>
      <c r="R223" s="55">
        <f>SUM('Entering 1'!R318:R321)</f>
        <v>0</v>
      </c>
      <c r="S223" s="30">
        <f t="shared" si="62"/>
        <v>111</v>
      </c>
      <c r="T223" s="1"/>
      <c r="U223" s="1"/>
      <c r="V223" s="1"/>
      <c r="W223" s="1"/>
      <c r="X223" s="1"/>
      <c r="Y223" s="1"/>
    </row>
    <row r="224" spans="1:25" ht="12" customHeight="1">
      <c r="A224" s="566"/>
      <c r="B224" s="53" t="s">
        <v>205</v>
      </c>
      <c r="C224" s="54">
        <f>('Entering 1'!C318)+('Entering 1'!C319*2)+('Entering 1'!C320*3)+('Entering 1'!C321*4)</f>
        <v>14</v>
      </c>
      <c r="D224" s="55">
        <f>('Entering 1'!D318)+('Entering 1'!D319*2)+('Entering 1'!D320*3)+('Entering 1'!D321*4)</f>
        <v>8</v>
      </c>
      <c r="E224" s="55">
        <f>('Entering 1'!E318)+('Entering 1'!E319*2)+('Entering 1'!E320*3)+('Entering 1'!E321*4)</f>
        <v>8</v>
      </c>
      <c r="F224" s="55">
        <f>('Entering 1'!F318)+('Entering 1'!F319*2)+('Entering 1'!F320*3)+('Entering 1'!F321*4)</f>
        <v>13</v>
      </c>
      <c r="G224" s="55">
        <f>('Entering 1'!G318)+('Entering 1'!G319*2)+('Entering 1'!G320*3)+('Entering 1'!G321*4)</f>
        <v>23</v>
      </c>
      <c r="H224" s="55">
        <f>('Entering 1'!H318)+('Entering 1'!H319*2)+('Entering 1'!H320*3)+('Entering 1'!H321*4)</f>
        <v>17</v>
      </c>
      <c r="I224" s="55">
        <f>('Entering 1'!I318)+('Entering 1'!I319*2)+('Entering 1'!I320*3)+('Entering 1'!I321*4)</f>
        <v>4</v>
      </c>
      <c r="J224" s="55">
        <f>('Entering 1'!J318)+('Entering 1'!J319*2)+('Entering 1'!J320*3)+('Entering 1'!J321*4)</f>
        <v>15</v>
      </c>
      <c r="K224" s="55">
        <f>('Entering 1'!K318)+('Entering 1'!K319*2)+('Entering 1'!K320*3)+('Entering 1'!K321*4)</f>
        <v>8</v>
      </c>
      <c r="L224" s="55">
        <f>('Entering 1'!L318)+('Entering 1'!L319*2)+('Entering 1'!L320*3)+('Entering 1'!L321*4)</f>
        <v>1</v>
      </c>
      <c r="M224" s="55">
        <f>('Entering 1'!M318)+('Entering 1'!M319*2)+('Entering 1'!M320*3)+('Entering 1'!M321*4)</f>
        <v>0</v>
      </c>
      <c r="N224" s="55">
        <f>('Entering 1'!N318)+('Entering 1'!N319*2)+('Entering 1'!N320*3)+('Entering 1'!N321*4)</f>
        <v>0</v>
      </c>
      <c r="O224" s="55">
        <f>('Entering 1'!O318)+('Entering 1'!O319*2)+('Entering 1'!O320*3)+('Entering 1'!O321*4)</f>
        <v>0</v>
      </c>
      <c r="P224" s="55">
        <f>('Entering 1'!P318)+('Entering 1'!P319*2)+('Entering 1'!P320*3)+('Entering 1'!P321*4)</f>
        <v>0</v>
      </c>
      <c r="Q224" s="55">
        <f>('Entering 1'!Q318)+('Entering 1'!Q319*2)+('Entering 1'!Q320*3)+('Entering 1'!Q321*4)</f>
        <v>0</v>
      </c>
      <c r="R224" s="55">
        <f>('Entering 1'!R318)+('Entering 1'!R319*2)+('Entering 1'!R320*3)+('Entering 1'!R321*4)</f>
        <v>0</v>
      </c>
      <c r="S224" s="30">
        <f t="shared" si="62"/>
        <v>111</v>
      </c>
      <c r="T224" s="1"/>
      <c r="U224" s="1"/>
      <c r="V224" s="1"/>
      <c r="W224" s="1"/>
      <c r="X224" s="1"/>
      <c r="Y224" s="1"/>
    </row>
    <row r="225" spans="1:25" ht="12" customHeight="1">
      <c r="A225" s="566"/>
      <c r="B225" s="9" t="s">
        <v>206</v>
      </c>
      <c r="C225" s="51"/>
      <c r="D225" s="1"/>
      <c r="E225" s="1"/>
      <c r="F225" s="1"/>
      <c r="G225" s="1"/>
      <c r="H225" s="1"/>
      <c r="I225" s="1"/>
      <c r="J225" s="1"/>
      <c r="K225" s="1"/>
      <c r="L225" s="1"/>
      <c r="M225" s="1"/>
      <c r="N225" s="1"/>
      <c r="O225" s="1"/>
      <c r="P225" s="1"/>
      <c r="Q225" s="1"/>
      <c r="R225" s="1"/>
      <c r="S225" s="28">
        <f t="shared" si="62"/>
        <v>0</v>
      </c>
      <c r="T225" s="1"/>
      <c r="U225" s="1"/>
      <c r="V225" s="1"/>
      <c r="W225" s="1"/>
      <c r="X225" s="1"/>
      <c r="Y225" s="1"/>
    </row>
    <row r="226" spans="1:25" ht="12" customHeight="1">
      <c r="A226" s="566"/>
      <c r="B226" s="9" t="s">
        <v>207</v>
      </c>
      <c r="C226" s="51"/>
      <c r="D226" s="1"/>
      <c r="E226" s="1"/>
      <c r="F226" s="1"/>
      <c r="G226" s="1"/>
      <c r="H226" s="1"/>
      <c r="I226" s="1"/>
      <c r="J226" s="1"/>
      <c r="K226" s="1"/>
      <c r="L226" s="1"/>
      <c r="M226" s="1"/>
      <c r="N226" s="1"/>
      <c r="O226" s="1"/>
      <c r="P226" s="1"/>
      <c r="Q226" s="1"/>
      <c r="R226" s="1"/>
      <c r="S226" s="28">
        <f t="shared" si="62"/>
        <v>0</v>
      </c>
      <c r="T226" s="1"/>
      <c r="U226" s="1"/>
      <c r="V226" s="1"/>
      <c r="W226" s="1"/>
      <c r="X226" s="1"/>
      <c r="Y226" s="1"/>
    </row>
    <row r="227" spans="1:25" ht="12" customHeight="1">
      <c r="A227" s="566"/>
      <c r="B227" s="60" t="s">
        <v>18</v>
      </c>
      <c r="C227" s="61">
        <f t="shared" ref="C227:R227" si="65">SUM(C221,C223,C225)</f>
        <v>17</v>
      </c>
      <c r="D227" s="62">
        <f t="shared" si="65"/>
        <v>15</v>
      </c>
      <c r="E227" s="62">
        <f t="shared" si="65"/>
        <v>12</v>
      </c>
      <c r="F227" s="62">
        <f t="shared" si="65"/>
        <v>16</v>
      </c>
      <c r="G227" s="62">
        <f t="shared" si="65"/>
        <v>30</v>
      </c>
      <c r="H227" s="62">
        <f t="shared" si="65"/>
        <v>20</v>
      </c>
      <c r="I227" s="62">
        <f t="shared" si="65"/>
        <v>5</v>
      </c>
      <c r="J227" s="62">
        <f t="shared" si="65"/>
        <v>18</v>
      </c>
      <c r="K227" s="62">
        <f t="shared" si="65"/>
        <v>13</v>
      </c>
      <c r="L227" s="62">
        <f t="shared" si="65"/>
        <v>1</v>
      </c>
      <c r="M227" s="62">
        <f t="shared" si="65"/>
        <v>0</v>
      </c>
      <c r="N227" s="62">
        <f t="shared" si="65"/>
        <v>1</v>
      </c>
      <c r="O227" s="62">
        <f t="shared" si="65"/>
        <v>0</v>
      </c>
      <c r="P227" s="62">
        <f t="shared" si="65"/>
        <v>0</v>
      </c>
      <c r="Q227" s="62">
        <f t="shared" si="65"/>
        <v>0</v>
      </c>
      <c r="R227" s="62">
        <f t="shared" si="65"/>
        <v>0</v>
      </c>
      <c r="S227" s="63">
        <f t="shared" si="62"/>
        <v>148</v>
      </c>
      <c r="T227" s="1"/>
      <c r="U227" s="1"/>
      <c r="V227" s="1"/>
      <c r="W227" s="1"/>
      <c r="X227" s="1"/>
      <c r="Y227" s="1"/>
    </row>
    <row r="228" spans="1:25" ht="12" customHeight="1">
      <c r="A228" s="566"/>
      <c r="B228" s="64" t="s">
        <v>208</v>
      </c>
      <c r="C228" s="65">
        <f t="shared" ref="C228:R228" si="66">SUM(C222,C224,C226)</f>
        <v>17</v>
      </c>
      <c r="D228" s="66">
        <f t="shared" si="66"/>
        <v>15</v>
      </c>
      <c r="E228" s="66">
        <f t="shared" si="66"/>
        <v>12</v>
      </c>
      <c r="F228" s="66">
        <f t="shared" si="66"/>
        <v>16</v>
      </c>
      <c r="G228" s="66">
        <f t="shared" si="66"/>
        <v>30</v>
      </c>
      <c r="H228" s="66">
        <f t="shared" si="66"/>
        <v>20</v>
      </c>
      <c r="I228" s="66">
        <f t="shared" si="66"/>
        <v>5</v>
      </c>
      <c r="J228" s="66">
        <f t="shared" si="66"/>
        <v>18</v>
      </c>
      <c r="K228" s="66">
        <f t="shared" si="66"/>
        <v>13</v>
      </c>
      <c r="L228" s="66">
        <f t="shared" si="66"/>
        <v>1</v>
      </c>
      <c r="M228" s="66">
        <f t="shared" si="66"/>
        <v>0</v>
      </c>
      <c r="N228" s="66">
        <f t="shared" si="66"/>
        <v>1</v>
      </c>
      <c r="O228" s="66">
        <f t="shared" si="66"/>
        <v>0</v>
      </c>
      <c r="P228" s="66">
        <f t="shared" si="66"/>
        <v>0</v>
      </c>
      <c r="Q228" s="66">
        <f t="shared" si="66"/>
        <v>0</v>
      </c>
      <c r="R228" s="66">
        <f t="shared" si="66"/>
        <v>0</v>
      </c>
      <c r="S228" s="68">
        <f t="shared" si="62"/>
        <v>148</v>
      </c>
      <c r="T228" s="1"/>
      <c r="U228" s="1"/>
      <c r="V228" s="1"/>
      <c r="W228" s="1"/>
      <c r="X228" s="1"/>
      <c r="Y228" s="1"/>
    </row>
    <row r="229" spans="1:25" ht="12" customHeight="1">
      <c r="A229" s="566"/>
      <c r="B229" s="60" t="s">
        <v>2</v>
      </c>
      <c r="C229" s="61">
        <f t="shared" ref="C229:R229" si="67">SUM(C219,C227)</f>
        <v>124</v>
      </c>
      <c r="D229" s="62">
        <f t="shared" si="67"/>
        <v>344</v>
      </c>
      <c r="E229" s="62">
        <f t="shared" si="67"/>
        <v>299</v>
      </c>
      <c r="F229" s="62">
        <f t="shared" si="67"/>
        <v>360</v>
      </c>
      <c r="G229" s="62">
        <f t="shared" si="67"/>
        <v>257</v>
      </c>
      <c r="H229" s="62">
        <f t="shared" si="67"/>
        <v>166</v>
      </c>
      <c r="I229" s="62">
        <f t="shared" si="67"/>
        <v>170</v>
      </c>
      <c r="J229" s="62">
        <f t="shared" si="67"/>
        <v>212</v>
      </c>
      <c r="K229" s="62">
        <f t="shared" si="67"/>
        <v>144</v>
      </c>
      <c r="L229" s="62">
        <f t="shared" si="67"/>
        <v>149</v>
      </c>
      <c r="M229" s="62">
        <f t="shared" si="67"/>
        <v>233</v>
      </c>
      <c r="N229" s="62">
        <f t="shared" si="67"/>
        <v>147</v>
      </c>
      <c r="O229" s="62">
        <f t="shared" si="67"/>
        <v>93</v>
      </c>
      <c r="P229" s="62">
        <f t="shared" si="67"/>
        <v>59</v>
      </c>
      <c r="Q229" s="62">
        <f t="shared" si="67"/>
        <v>49</v>
      </c>
      <c r="R229" s="62">
        <f t="shared" si="67"/>
        <v>0</v>
      </c>
      <c r="S229" s="63">
        <f t="shared" si="62"/>
        <v>2806</v>
      </c>
      <c r="T229" s="1"/>
      <c r="U229" s="1"/>
      <c r="V229" s="1"/>
      <c r="W229" s="1"/>
      <c r="X229" s="1"/>
      <c r="Y229" s="1"/>
    </row>
    <row r="230" spans="1:25" ht="12" customHeight="1">
      <c r="A230" s="567"/>
      <c r="B230" s="64" t="s">
        <v>25</v>
      </c>
      <c r="C230" s="65">
        <f t="shared" ref="C230:R230" si="68">SUM(C220,C228)</f>
        <v>136</v>
      </c>
      <c r="D230" s="66">
        <f t="shared" si="68"/>
        <v>394</v>
      </c>
      <c r="E230" s="66">
        <f t="shared" si="68"/>
        <v>345</v>
      </c>
      <c r="F230" s="66">
        <f t="shared" si="68"/>
        <v>431</v>
      </c>
      <c r="G230" s="66">
        <f t="shared" si="68"/>
        <v>314</v>
      </c>
      <c r="H230" s="66">
        <f t="shared" si="68"/>
        <v>200</v>
      </c>
      <c r="I230" s="66">
        <f t="shared" si="68"/>
        <v>252</v>
      </c>
      <c r="J230" s="66">
        <f t="shared" si="68"/>
        <v>279</v>
      </c>
      <c r="K230" s="66">
        <f t="shared" si="68"/>
        <v>168</v>
      </c>
      <c r="L230" s="66">
        <f t="shared" si="68"/>
        <v>163</v>
      </c>
      <c r="M230" s="66">
        <f t="shared" si="68"/>
        <v>282</v>
      </c>
      <c r="N230" s="66">
        <f t="shared" si="68"/>
        <v>153</v>
      </c>
      <c r="O230" s="66">
        <f t="shared" si="68"/>
        <v>96</v>
      </c>
      <c r="P230" s="66">
        <f t="shared" si="68"/>
        <v>66</v>
      </c>
      <c r="Q230" s="66">
        <f t="shared" si="68"/>
        <v>49</v>
      </c>
      <c r="R230" s="66">
        <f t="shared" si="68"/>
        <v>0</v>
      </c>
      <c r="S230" s="68">
        <f t="shared" si="62"/>
        <v>3328</v>
      </c>
      <c r="T230" s="1"/>
      <c r="U230" s="1"/>
      <c r="V230" s="1"/>
      <c r="W230" s="1"/>
      <c r="X230" s="1"/>
      <c r="Y230" s="1"/>
    </row>
    <row r="231" spans="1:25" ht="12" customHeight="1">
      <c r="A231" s="565" t="s">
        <v>116</v>
      </c>
      <c r="B231" s="9" t="s">
        <v>214</v>
      </c>
      <c r="C231" s="72">
        <f>'PMD Breakdown Entering'!C87</f>
        <v>10</v>
      </c>
      <c r="D231" s="13">
        <f>'PMD Breakdown Entering'!D123</f>
        <v>0</v>
      </c>
      <c r="E231" s="13">
        <f>'PMD Breakdown Entering'!E123</f>
        <v>6</v>
      </c>
      <c r="F231" s="13">
        <f>'PMD Breakdown Entering'!F123</f>
        <v>4</v>
      </c>
      <c r="G231" s="13">
        <f>'PMD Breakdown Entering'!G123</f>
        <v>0</v>
      </c>
      <c r="H231" s="13">
        <f>'PMD Breakdown Entering'!H123</f>
        <v>0</v>
      </c>
      <c r="I231" s="13">
        <f>'PMD Breakdown Entering'!I123</f>
        <v>44</v>
      </c>
      <c r="J231" s="13">
        <f>'PMD Breakdown Entering'!J123</f>
        <v>7</v>
      </c>
      <c r="K231" s="13">
        <f>'PMD Breakdown Entering'!K123</f>
        <v>5</v>
      </c>
      <c r="L231" s="13">
        <f>'PMD Breakdown Entering'!L123</f>
        <v>18</v>
      </c>
      <c r="M231" s="13">
        <f>'PMD Breakdown Entering'!M123</f>
        <v>17</v>
      </c>
      <c r="N231" s="13">
        <f>'PMD Breakdown Entering'!N123</f>
        <v>15</v>
      </c>
      <c r="O231" s="13">
        <f>'PMD Breakdown Entering'!O123</f>
        <v>16</v>
      </c>
      <c r="P231" s="13">
        <f>'PMD Breakdown Entering'!P123</f>
        <v>0</v>
      </c>
      <c r="Q231" s="13">
        <f>'PMD Breakdown Entering'!Q123</f>
        <v>1</v>
      </c>
      <c r="R231" s="13">
        <f>'PMD Breakdown Entering'!R123</f>
        <v>0</v>
      </c>
      <c r="S231" s="28">
        <f t="shared" si="62"/>
        <v>143</v>
      </c>
      <c r="T231" s="1"/>
      <c r="U231" s="1"/>
      <c r="V231" s="1"/>
      <c r="W231" s="1"/>
      <c r="X231" s="1"/>
      <c r="Y231" s="1"/>
    </row>
    <row r="232" spans="1:25" ht="12" customHeight="1">
      <c r="A232" s="566"/>
      <c r="B232" s="53" t="s">
        <v>188</v>
      </c>
      <c r="C232" s="54">
        <f>SUM('Entering 1'!C333:C334)</f>
        <v>1</v>
      </c>
      <c r="D232" s="55">
        <f>SUM('Entering 1'!D333:D334)</f>
        <v>11</v>
      </c>
      <c r="E232" s="55">
        <f>SUM('Entering 1'!E333:E334)</f>
        <v>1</v>
      </c>
      <c r="F232" s="55">
        <f>SUM('Entering 1'!F333:F334)</f>
        <v>3</v>
      </c>
      <c r="G232" s="55">
        <f>SUM('Entering 1'!G333:G334)</f>
        <v>0</v>
      </c>
      <c r="H232" s="55">
        <f>SUM('Entering 1'!H333:H334)</f>
        <v>2</v>
      </c>
      <c r="I232" s="55">
        <f>SUM('Entering 1'!I333:I334)</f>
        <v>6</v>
      </c>
      <c r="J232" s="55">
        <f>SUM('Entering 1'!J333:J334)</f>
        <v>1</v>
      </c>
      <c r="K232" s="55">
        <f>SUM('Entering 1'!K333:K334)</f>
        <v>4</v>
      </c>
      <c r="L232" s="55">
        <f>SUM('Entering 1'!L333:L334)</f>
        <v>0</v>
      </c>
      <c r="M232" s="55">
        <f>SUM('Entering 1'!M333:M334)</f>
        <v>1</v>
      </c>
      <c r="N232" s="55">
        <f>SUM('Entering 1'!N333:N334)</f>
        <v>0</v>
      </c>
      <c r="O232" s="55">
        <f>SUM('Entering 1'!O333:O334)</f>
        <v>0</v>
      </c>
      <c r="P232" s="55">
        <f>SUM('Entering 1'!P333:P334)</f>
        <v>1</v>
      </c>
      <c r="Q232" s="55">
        <f>SUM('Entering 1'!Q333:Q334)</f>
        <v>0</v>
      </c>
      <c r="R232" s="55">
        <f>SUM('Entering 1'!R333:R334)</f>
        <v>0</v>
      </c>
      <c r="S232" s="30">
        <f t="shared" si="62"/>
        <v>31</v>
      </c>
      <c r="T232" s="1"/>
      <c r="U232" s="1"/>
      <c r="V232" s="1"/>
      <c r="W232" s="1"/>
      <c r="X232" s="1"/>
      <c r="Y232" s="1"/>
    </row>
    <row r="233" spans="1:25" ht="12" customHeight="1">
      <c r="A233" s="566"/>
      <c r="B233" s="53" t="s">
        <v>189</v>
      </c>
      <c r="C233" s="54">
        <f>('Entering 1'!C333)+('Entering 1'!C334*2)</f>
        <v>1</v>
      </c>
      <c r="D233" s="55">
        <f>('Entering 1'!D333)+('Entering 1'!D334*2)</f>
        <v>11</v>
      </c>
      <c r="E233" s="55">
        <f>('Entering 1'!E333)+('Entering 1'!E334*2)</f>
        <v>1</v>
      </c>
      <c r="F233" s="55">
        <f>('Entering 1'!F333)+('Entering 1'!F334*2)</f>
        <v>3</v>
      </c>
      <c r="G233" s="55">
        <f>('Entering 1'!G333)+('Entering 1'!G334*2)</f>
        <v>0</v>
      </c>
      <c r="H233" s="55">
        <f>('Entering 1'!H333)+('Entering 1'!H334*2)</f>
        <v>2</v>
      </c>
      <c r="I233" s="55">
        <f>('Entering 1'!I333)+('Entering 1'!I334*2)</f>
        <v>6</v>
      </c>
      <c r="J233" s="55">
        <f>('Entering 1'!J333)+('Entering 1'!J334*2)</f>
        <v>1</v>
      </c>
      <c r="K233" s="55">
        <f>('Entering 1'!K333)+('Entering 1'!K334*2)</f>
        <v>5</v>
      </c>
      <c r="L233" s="55">
        <f>('Entering 1'!L333)+('Entering 1'!L334*2)</f>
        <v>0</v>
      </c>
      <c r="M233" s="55">
        <f>('Entering 1'!M333)+('Entering 1'!M334*2)</f>
        <v>1</v>
      </c>
      <c r="N233" s="55">
        <f>('Entering 1'!N333)+('Entering 1'!N334*2)</f>
        <v>0</v>
      </c>
      <c r="O233" s="55">
        <f>('Entering 1'!O333)+('Entering 1'!O334*2)</f>
        <v>0</v>
      </c>
      <c r="P233" s="55">
        <f>('Entering 1'!P333)+('Entering 1'!P334*2)</f>
        <v>1</v>
      </c>
      <c r="Q233" s="55">
        <f>('Entering 1'!Q333)+('Entering 1'!Q334*2)</f>
        <v>0</v>
      </c>
      <c r="R233" s="55">
        <f>('Entering 1'!R333)+('Entering 1'!R334*2)</f>
        <v>0</v>
      </c>
      <c r="S233" s="30">
        <f t="shared" si="62"/>
        <v>32</v>
      </c>
      <c r="T233" s="1"/>
      <c r="U233" s="1"/>
      <c r="V233" s="1"/>
      <c r="W233" s="1"/>
      <c r="X233" s="1"/>
      <c r="Y233" s="1"/>
    </row>
    <row r="234" spans="1:25" ht="12" customHeight="1">
      <c r="A234" s="566"/>
      <c r="B234" s="9" t="s">
        <v>190</v>
      </c>
      <c r="C234" s="51">
        <f>SUM('Entering 1'!C335:C336)</f>
        <v>0</v>
      </c>
      <c r="D234" s="1">
        <f>SUM('Entering 1'!D335:D336)</f>
        <v>6</v>
      </c>
      <c r="E234" s="1">
        <f>SUM('Entering 1'!E335:E336)</f>
        <v>0</v>
      </c>
      <c r="F234" s="1">
        <f>SUM('Entering 1'!F335:F336)</f>
        <v>1</v>
      </c>
      <c r="G234" s="1">
        <f>SUM('Entering 1'!G335:G336)</f>
        <v>0</v>
      </c>
      <c r="H234" s="1">
        <f>SUM('Entering 1'!H335:H336)</f>
        <v>0</v>
      </c>
      <c r="I234" s="1">
        <f>SUM('Entering 1'!I335:I336)</f>
        <v>1</v>
      </c>
      <c r="J234" s="1">
        <f>SUM('Entering 1'!J335:J336)</f>
        <v>2</v>
      </c>
      <c r="K234" s="1">
        <f>SUM('Entering 1'!K335:K336)</f>
        <v>1</v>
      </c>
      <c r="L234" s="1">
        <f>SUM('Entering 1'!L335:L336)</f>
        <v>0</v>
      </c>
      <c r="M234" s="1">
        <f>SUM('Entering 1'!M335:M336)</f>
        <v>1</v>
      </c>
      <c r="N234" s="1">
        <f>SUM('Entering 1'!N335:N336)</f>
        <v>1</v>
      </c>
      <c r="O234" s="1">
        <f>SUM('Entering 1'!O335:O336)</f>
        <v>2</v>
      </c>
      <c r="P234" s="1">
        <f>SUM('Entering 1'!P335:P336)</f>
        <v>1</v>
      </c>
      <c r="Q234" s="1">
        <f>SUM('Entering 1'!Q335:Q336)</f>
        <v>1</v>
      </c>
      <c r="R234" s="1">
        <f>SUM('Entering 1'!R335:R336)</f>
        <v>0</v>
      </c>
      <c r="S234" s="28">
        <f t="shared" si="62"/>
        <v>17</v>
      </c>
      <c r="T234" s="1"/>
      <c r="U234" s="1"/>
      <c r="V234" s="1"/>
      <c r="W234" s="1"/>
      <c r="X234" s="1"/>
      <c r="Y234" s="1"/>
    </row>
    <row r="235" spans="1:25" ht="12" customHeight="1">
      <c r="A235" s="566"/>
      <c r="B235" s="9" t="s">
        <v>191</v>
      </c>
      <c r="C235" s="51">
        <f>('Entering 1'!C335)+('Entering 1'!C336*2)</f>
        <v>0</v>
      </c>
      <c r="D235" s="1">
        <f>('Entering 1'!D335)+('Entering 1'!D336*2)</f>
        <v>6</v>
      </c>
      <c r="E235" s="1">
        <f>('Entering 1'!E335)+('Entering 1'!E336*2)</f>
        <v>0</v>
      </c>
      <c r="F235" s="1">
        <f>('Entering 1'!F335)+('Entering 1'!F336*2)</f>
        <v>1</v>
      </c>
      <c r="G235" s="1">
        <f>('Entering 1'!G335)+('Entering 1'!G336*2)</f>
        <v>0</v>
      </c>
      <c r="H235" s="1">
        <f>('Entering 1'!H335)+('Entering 1'!H336*2)</f>
        <v>0</v>
      </c>
      <c r="I235" s="1">
        <f>('Entering 1'!I335)+('Entering 1'!I336*2)</f>
        <v>1</v>
      </c>
      <c r="J235" s="1">
        <f>('Entering 1'!J335)+('Entering 1'!J336*2)</f>
        <v>2</v>
      </c>
      <c r="K235" s="1">
        <f>('Entering 1'!K335)+('Entering 1'!K336*2)</f>
        <v>1</v>
      </c>
      <c r="L235" s="1">
        <f>('Entering 1'!L335)+('Entering 1'!L336*2)</f>
        <v>0</v>
      </c>
      <c r="M235" s="1">
        <f>('Entering 1'!M335)+('Entering 1'!M336*2)</f>
        <v>1</v>
      </c>
      <c r="N235" s="1">
        <f>('Entering 1'!N335)+('Entering 1'!N336*2)</f>
        <v>1</v>
      </c>
      <c r="O235" s="1">
        <f>('Entering 1'!O335)+('Entering 1'!O336*2)</f>
        <v>2</v>
      </c>
      <c r="P235" s="1">
        <f>('Entering 1'!P335)+('Entering 1'!P336*2)</f>
        <v>1</v>
      </c>
      <c r="Q235" s="1">
        <f>('Entering 1'!Q335)+('Entering 1'!Q336*2)</f>
        <v>1</v>
      </c>
      <c r="R235" s="1">
        <f>('Entering 1'!R335)+('Entering 1'!R336*2)</f>
        <v>0</v>
      </c>
      <c r="S235" s="28">
        <f t="shared" si="62"/>
        <v>17</v>
      </c>
      <c r="T235" s="1"/>
      <c r="U235" s="1"/>
      <c r="V235" s="1"/>
      <c r="W235" s="1"/>
      <c r="X235" s="1"/>
      <c r="Y235" s="1"/>
    </row>
    <row r="236" spans="1:25" ht="12" customHeight="1">
      <c r="A236" s="566"/>
      <c r="B236" s="53" t="s">
        <v>7</v>
      </c>
      <c r="C236" s="54">
        <f>'Entering 1'!C337</f>
        <v>847</v>
      </c>
      <c r="D236" s="55">
        <f>'Entering 1'!D337</f>
        <v>888</v>
      </c>
      <c r="E236" s="55">
        <f>'Entering 1'!E337</f>
        <v>646</v>
      </c>
      <c r="F236" s="55">
        <f>'Entering 1'!F337</f>
        <v>827</v>
      </c>
      <c r="G236" s="55">
        <f>'Entering 1'!G337</f>
        <v>458</v>
      </c>
      <c r="H236" s="55">
        <f>'Entering 1'!H337</f>
        <v>358</v>
      </c>
      <c r="I236" s="55">
        <f>'Entering 1'!I337</f>
        <v>457</v>
      </c>
      <c r="J236" s="55">
        <f>'Entering 1'!J337</f>
        <v>770</v>
      </c>
      <c r="K236" s="55">
        <f>'Entering 1'!K337</f>
        <v>350</v>
      </c>
      <c r="L236" s="55">
        <f>'Entering 1'!L337</f>
        <v>399</v>
      </c>
      <c r="M236" s="55">
        <f>'Entering 1'!M337</f>
        <v>255</v>
      </c>
      <c r="N236" s="55">
        <f>'Entering 1'!N337</f>
        <v>159</v>
      </c>
      <c r="O236" s="55">
        <f>'Entering 1'!O337</f>
        <v>262</v>
      </c>
      <c r="P236" s="55">
        <f>'Entering 1'!P337</f>
        <v>156</v>
      </c>
      <c r="Q236" s="55">
        <f>'Entering 1'!Q337</f>
        <v>141</v>
      </c>
      <c r="R236" s="55">
        <f>'Entering 1'!R337</f>
        <v>15</v>
      </c>
      <c r="S236" s="30">
        <f t="shared" si="62"/>
        <v>6988</v>
      </c>
      <c r="T236" s="1"/>
      <c r="U236" s="1"/>
      <c r="V236" s="1"/>
      <c r="W236" s="1"/>
      <c r="X236" s="1"/>
      <c r="Y236" s="1"/>
    </row>
    <row r="237" spans="1:25" ht="12" customHeight="1">
      <c r="A237" s="566"/>
      <c r="B237" s="53" t="s">
        <v>192</v>
      </c>
      <c r="C237" s="54">
        <f>'Carpool Breakdown Entering'!C194</f>
        <v>27</v>
      </c>
      <c r="D237" s="55">
        <f>'Carpool Breakdown Entering'!D194</f>
        <v>18</v>
      </c>
      <c r="E237" s="55">
        <f>'Carpool Breakdown Entering'!E194</f>
        <v>6</v>
      </c>
      <c r="F237" s="55">
        <f>'Carpool Breakdown Entering'!F194</f>
        <v>0</v>
      </c>
      <c r="G237" s="55">
        <f>'Carpool Breakdown Entering'!G194</f>
        <v>0</v>
      </c>
      <c r="H237" s="55">
        <f>'Carpool Breakdown Entering'!H194</f>
        <v>6</v>
      </c>
      <c r="I237" s="55">
        <f>'Carpool Breakdown Entering'!I194</f>
        <v>12</v>
      </c>
      <c r="J237" s="55">
        <f>'Carpool Breakdown Entering'!J194</f>
        <v>1</v>
      </c>
      <c r="K237" s="55">
        <f>'Carpool Breakdown Entering'!K194</f>
        <v>4</v>
      </c>
      <c r="L237" s="55">
        <f>'Carpool Breakdown Entering'!L194</f>
        <v>9</v>
      </c>
      <c r="M237" s="55">
        <f>'Carpool Breakdown Entering'!M194</f>
        <v>15</v>
      </c>
      <c r="N237" s="55">
        <f>'Carpool Breakdown Entering'!N194</f>
        <v>4</v>
      </c>
      <c r="O237" s="55">
        <f>'Carpool Breakdown Entering'!O194</f>
        <v>0</v>
      </c>
      <c r="P237" s="55">
        <f>'Carpool Breakdown Entering'!P194</f>
        <v>0</v>
      </c>
      <c r="Q237" s="55">
        <f>'Carpool Breakdown Entering'!Q194</f>
        <v>0</v>
      </c>
      <c r="R237" s="55">
        <f>'Carpool Breakdown Entering'!R194</f>
        <v>0</v>
      </c>
      <c r="S237" s="30">
        <f t="shared" si="62"/>
        <v>102</v>
      </c>
      <c r="T237" s="1"/>
      <c r="U237" s="1"/>
      <c r="V237" s="1"/>
      <c r="W237" s="1"/>
      <c r="X237" s="1"/>
      <c r="Y237" s="1"/>
    </row>
    <row r="238" spans="1:25" ht="12" customHeight="1">
      <c r="A238" s="566"/>
      <c r="B238" s="53" t="s">
        <v>35</v>
      </c>
      <c r="C238" s="54">
        <f>'Carpool Breakdown Entering'!C195</f>
        <v>54</v>
      </c>
      <c r="D238" s="55">
        <f>'Carpool Breakdown Entering'!D195</f>
        <v>28</v>
      </c>
      <c r="E238" s="55">
        <f>'Carpool Breakdown Entering'!E195</f>
        <v>0</v>
      </c>
      <c r="F238" s="55">
        <f>'Carpool Breakdown Entering'!F195</f>
        <v>0</v>
      </c>
      <c r="G238" s="55">
        <f>'Carpool Breakdown Entering'!G195</f>
        <v>0</v>
      </c>
      <c r="H238" s="55">
        <f>'Carpool Breakdown Entering'!H195</f>
        <v>13</v>
      </c>
      <c r="I238" s="55">
        <f>'Carpool Breakdown Entering'!I195</f>
        <v>23</v>
      </c>
      <c r="J238" s="55">
        <f>'Carpool Breakdown Entering'!J195</f>
        <v>0</v>
      </c>
      <c r="K238" s="55">
        <f>'Carpool Breakdown Entering'!K195</f>
        <v>8</v>
      </c>
      <c r="L238" s="55">
        <f>'Carpool Breakdown Entering'!L195</f>
        <v>23</v>
      </c>
      <c r="M238" s="55">
        <f>'Carpool Breakdown Entering'!M195</f>
        <v>29</v>
      </c>
      <c r="N238" s="55">
        <f>'Carpool Breakdown Entering'!N195</f>
        <v>6</v>
      </c>
      <c r="O238" s="55">
        <f>'Carpool Breakdown Entering'!O195</f>
        <v>0</v>
      </c>
      <c r="P238" s="55">
        <f>'Carpool Breakdown Entering'!P195</f>
        <v>0</v>
      </c>
      <c r="Q238" s="55">
        <f>'Carpool Breakdown Entering'!Q195</f>
        <v>0</v>
      </c>
      <c r="R238" s="55">
        <f>'Carpool Breakdown Entering'!R195</f>
        <v>0</v>
      </c>
      <c r="S238" s="30">
        <f t="shared" si="62"/>
        <v>184</v>
      </c>
      <c r="T238" s="1"/>
      <c r="U238" s="1"/>
      <c r="V238" s="1"/>
      <c r="W238" s="1"/>
      <c r="X238" s="1"/>
      <c r="Y238" s="1"/>
    </row>
    <row r="239" spans="1:25" ht="12" customHeight="1">
      <c r="A239" s="566"/>
      <c r="B239" s="53" t="s">
        <v>193</v>
      </c>
      <c r="C239" s="54">
        <f t="shared" ref="C239:R239" si="69">SUM(C236:C237)</f>
        <v>874</v>
      </c>
      <c r="D239" s="55">
        <f t="shared" si="69"/>
        <v>906</v>
      </c>
      <c r="E239" s="55">
        <f t="shared" si="69"/>
        <v>652</v>
      </c>
      <c r="F239" s="55">
        <f t="shared" si="69"/>
        <v>827</v>
      </c>
      <c r="G239" s="55">
        <f t="shared" si="69"/>
        <v>458</v>
      </c>
      <c r="H239" s="55">
        <f t="shared" si="69"/>
        <v>364</v>
      </c>
      <c r="I239" s="55">
        <f t="shared" si="69"/>
        <v>469</v>
      </c>
      <c r="J239" s="55">
        <f t="shared" si="69"/>
        <v>771</v>
      </c>
      <c r="K239" s="55">
        <f t="shared" si="69"/>
        <v>354</v>
      </c>
      <c r="L239" s="55">
        <f t="shared" si="69"/>
        <v>408</v>
      </c>
      <c r="M239" s="55">
        <f t="shared" si="69"/>
        <v>270</v>
      </c>
      <c r="N239" s="55">
        <f t="shared" si="69"/>
        <v>163</v>
      </c>
      <c r="O239" s="55">
        <f t="shared" si="69"/>
        <v>262</v>
      </c>
      <c r="P239" s="55">
        <f t="shared" si="69"/>
        <v>156</v>
      </c>
      <c r="Q239" s="55">
        <f t="shared" si="69"/>
        <v>141</v>
      </c>
      <c r="R239" s="55">
        <f t="shared" si="69"/>
        <v>15</v>
      </c>
      <c r="S239" s="30">
        <f t="shared" si="62"/>
        <v>7090</v>
      </c>
      <c r="T239" s="1"/>
      <c r="U239" s="1"/>
      <c r="V239" s="1"/>
      <c r="W239" s="1"/>
      <c r="X239" s="1"/>
      <c r="Y239" s="1"/>
    </row>
    <row r="240" spans="1:25" ht="12" customHeight="1">
      <c r="A240" s="566"/>
      <c r="B240" s="53" t="s">
        <v>194</v>
      </c>
      <c r="C240" s="54">
        <f t="shared" ref="C240:R240" si="70">SUM(C236,C238)</f>
        <v>901</v>
      </c>
      <c r="D240" s="55">
        <f t="shared" si="70"/>
        <v>916</v>
      </c>
      <c r="E240" s="55">
        <f t="shared" si="70"/>
        <v>646</v>
      </c>
      <c r="F240" s="55">
        <f t="shared" si="70"/>
        <v>827</v>
      </c>
      <c r="G240" s="55">
        <f t="shared" si="70"/>
        <v>458</v>
      </c>
      <c r="H240" s="55">
        <f t="shared" si="70"/>
        <v>371</v>
      </c>
      <c r="I240" s="55">
        <f t="shared" si="70"/>
        <v>480</v>
      </c>
      <c r="J240" s="55">
        <f t="shared" si="70"/>
        <v>770</v>
      </c>
      <c r="K240" s="55">
        <f t="shared" si="70"/>
        <v>358</v>
      </c>
      <c r="L240" s="55">
        <f t="shared" si="70"/>
        <v>422</v>
      </c>
      <c r="M240" s="55">
        <f t="shared" si="70"/>
        <v>284</v>
      </c>
      <c r="N240" s="55">
        <f t="shared" si="70"/>
        <v>165</v>
      </c>
      <c r="O240" s="55">
        <f t="shared" si="70"/>
        <v>262</v>
      </c>
      <c r="P240" s="55">
        <f t="shared" si="70"/>
        <v>156</v>
      </c>
      <c r="Q240" s="55">
        <f t="shared" si="70"/>
        <v>141</v>
      </c>
      <c r="R240" s="86">
        <f t="shared" si="70"/>
        <v>15</v>
      </c>
      <c r="S240" s="30">
        <f t="shared" si="62"/>
        <v>7172</v>
      </c>
      <c r="T240" s="1"/>
      <c r="U240" s="1"/>
      <c r="V240" s="1"/>
      <c r="W240" s="1"/>
      <c r="X240" s="1"/>
      <c r="Y240" s="1"/>
    </row>
    <row r="241" spans="1:25" ht="12" customHeight="1">
      <c r="A241" s="566"/>
      <c r="B241" s="9" t="s">
        <v>195</v>
      </c>
      <c r="C241" s="51"/>
      <c r="D241" s="1"/>
      <c r="E241" s="1"/>
      <c r="F241" s="1"/>
      <c r="G241" s="1"/>
      <c r="H241" s="1"/>
      <c r="I241" s="1"/>
      <c r="J241" s="1"/>
      <c r="K241" s="1"/>
      <c r="L241" s="1"/>
      <c r="M241" s="1"/>
      <c r="N241" s="1"/>
      <c r="O241" s="1"/>
      <c r="P241" s="1"/>
      <c r="Q241" s="1"/>
      <c r="R241" s="1"/>
      <c r="S241" s="88">
        <v>2</v>
      </c>
      <c r="T241" s="1"/>
      <c r="U241" s="1"/>
      <c r="V241" s="1"/>
      <c r="W241" s="1"/>
      <c r="X241" s="1"/>
      <c r="Y241" s="1"/>
    </row>
    <row r="242" spans="1:25" ht="12" customHeight="1">
      <c r="A242" s="566"/>
      <c r="B242" s="9" t="s">
        <v>196</v>
      </c>
      <c r="C242" s="51"/>
      <c r="D242" s="1"/>
      <c r="E242" s="1"/>
      <c r="F242" s="1"/>
      <c r="G242" s="1"/>
      <c r="H242" s="1"/>
      <c r="I242" s="1"/>
      <c r="J242" s="1"/>
      <c r="K242" s="1"/>
      <c r="L242" s="1"/>
      <c r="M242" s="1"/>
      <c r="N242" s="1"/>
      <c r="O242" s="1"/>
      <c r="P242" s="1"/>
      <c r="Q242" s="1"/>
      <c r="R242" s="1"/>
      <c r="S242" s="88">
        <v>12</v>
      </c>
      <c r="T242" s="1"/>
      <c r="U242" s="1"/>
      <c r="V242" s="1"/>
      <c r="W242" s="1"/>
      <c r="X242" s="1"/>
      <c r="Y242" s="1"/>
    </row>
    <row r="243" spans="1:25" ht="12" customHeight="1">
      <c r="A243" s="566"/>
      <c r="B243" s="53" t="s">
        <v>197</v>
      </c>
      <c r="C243" s="54">
        <v>1</v>
      </c>
      <c r="D243" s="55">
        <v>2</v>
      </c>
      <c r="E243" s="55">
        <v>1</v>
      </c>
      <c r="F243" s="55">
        <v>0</v>
      </c>
      <c r="G243" s="55">
        <v>1</v>
      </c>
      <c r="H243" s="55">
        <v>1</v>
      </c>
      <c r="I243" s="55">
        <v>0</v>
      </c>
      <c r="J243" s="55">
        <v>1</v>
      </c>
      <c r="K243" s="55">
        <v>1</v>
      </c>
      <c r="L243" s="55">
        <v>0</v>
      </c>
      <c r="M243" s="55">
        <v>2</v>
      </c>
      <c r="N243" s="55">
        <v>1</v>
      </c>
      <c r="O243" s="55">
        <v>2</v>
      </c>
      <c r="P243" s="55">
        <v>1</v>
      </c>
      <c r="Q243" s="55"/>
      <c r="R243" s="55"/>
      <c r="S243" s="30">
        <f>SUM(C243:R243)</f>
        <v>14</v>
      </c>
      <c r="T243" s="1"/>
      <c r="U243" s="1"/>
      <c r="V243" s="1"/>
      <c r="W243" s="1"/>
      <c r="X243" s="1"/>
      <c r="Y243" s="1"/>
    </row>
    <row r="244" spans="1:25" ht="12" customHeight="1">
      <c r="A244" s="566"/>
      <c r="B244" s="53" t="s">
        <v>198</v>
      </c>
      <c r="C244" s="54"/>
      <c r="D244" s="55"/>
      <c r="E244" s="55"/>
      <c r="F244" s="55"/>
      <c r="G244" s="55"/>
      <c r="H244" s="55"/>
      <c r="I244" s="55"/>
      <c r="J244" s="55"/>
      <c r="K244" s="55"/>
      <c r="L244" s="55"/>
      <c r="M244" s="55"/>
      <c r="N244" s="55"/>
      <c r="O244" s="55"/>
      <c r="P244" s="55"/>
      <c r="Q244" s="55"/>
      <c r="R244" s="55"/>
      <c r="S244" s="30"/>
      <c r="T244" s="1"/>
      <c r="U244" s="1"/>
      <c r="V244" s="1"/>
      <c r="W244" s="1"/>
      <c r="X244" s="1"/>
      <c r="Y244" s="1"/>
    </row>
    <row r="245" spans="1:25" ht="12" customHeight="1">
      <c r="A245" s="566"/>
      <c r="B245" s="9" t="s">
        <v>199</v>
      </c>
      <c r="C245" s="51"/>
      <c r="D245" s="1"/>
      <c r="E245" s="1"/>
      <c r="F245" s="1"/>
      <c r="G245" s="1"/>
      <c r="H245" s="1"/>
      <c r="I245" s="1"/>
      <c r="J245" s="1"/>
      <c r="K245" s="1"/>
      <c r="L245" s="1"/>
      <c r="M245" s="1"/>
      <c r="N245" s="1"/>
      <c r="O245" s="1"/>
      <c r="P245" s="1"/>
      <c r="Q245" s="1"/>
      <c r="R245" s="1"/>
      <c r="S245" s="28">
        <f t="shared" ref="S245:S271" si="71">SUM(C245:R245)</f>
        <v>0</v>
      </c>
      <c r="T245" s="1"/>
      <c r="U245" s="1"/>
      <c r="V245" s="1"/>
      <c r="W245" s="1"/>
      <c r="X245" s="1"/>
      <c r="Y245" s="1"/>
    </row>
    <row r="246" spans="1:25" ht="12" customHeight="1">
      <c r="A246" s="566"/>
      <c r="B246" s="9" t="s">
        <v>200</v>
      </c>
      <c r="C246" s="51"/>
      <c r="D246" s="1"/>
      <c r="E246" s="1"/>
      <c r="F246" s="1"/>
      <c r="G246" s="1"/>
      <c r="H246" s="1"/>
      <c r="I246" s="1"/>
      <c r="J246" s="1"/>
      <c r="K246" s="1"/>
      <c r="L246" s="1"/>
      <c r="M246" s="1"/>
      <c r="N246" s="1"/>
      <c r="O246" s="1"/>
      <c r="P246" s="1"/>
      <c r="Q246" s="1"/>
      <c r="R246" s="1"/>
      <c r="S246" s="28">
        <f t="shared" si="71"/>
        <v>0</v>
      </c>
      <c r="T246" s="1"/>
      <c r="U246" s="1"/>
      <c r="V246" s="1"/>
      <c r="W246" s="1"/>
      <c r="X246" s="1"/>
      <c r="Y246" s="1"/>
    </row>
    <row r="247" spans="1:25" ht="12" customHeight="1">
      <c r="A247" s="566"/>
      <c r="B247" s="60" t="s">
        <v>3</v>
      </c>
      <c r="C247" s="61">
        <f t="shared" ref="C247:R247" si="72">SUM(C232,C234,C239,C241,C243,C245)</f>
        <v>876</v>
      </c>
      <c r="D247" s="62">
        <f t="shared" si="72"/>
        <v>925</v>
      </c>
      <c r="E247" s="62">
        <f t="shared" si="72"/>
        <v>654</v>
      </c>
      <c r="F247" s="62">
        <f t="shared" si="72"/>
        <v>831</v>
      </c>
      <c r="G247" s="62">
        <f t="shared" si="72"/>
        <v>459</v>
      </c>
      <c r="H247" s="62">
        <f t="shared" si="72"/>
        <v>367</v>
      </c>
      <c r="I247" s="62">
        <f t="shared" si="72"/>
        <v>476</v>
      </c>
      <c r="J247" s="62">
        <f t="shared" si="72"/>
        <v>775</v>
      </c>
      <c r="K247" s="62">
        <f t="shared" si="72"/>
        <v>360</v>
      </c>
      <c r="L247" s="62">
        <f t="shared" si="72"/>
        <v>408</v>
      </c>
      <c r="M247" s="62">
        <f t="shared" si="72"/>
        <v>274</v>
      </c>
      <c r="N247" s="62">
        <f t="shared" si="72"/>
        <v>165</v>
      </c>
      <c r="O247" s="62">
        <f t="shared" si="72"/>
        <v>266</v>
      </c>
      <c r="P247" s="62">
        <f t="shared" si="72"/>
        <v>159</v>
      </c>
      <c r="Q247" s="62">
        <f t="shared" si="72"/>
        <v>142</v>
      </c>
      <c r="R247" s="62">
        <f t="shared" si="72"/>
        <v>15</v>
      </c>
      <c r="S247" s="63">
        <f t="shared" si="71"/>
        <v>7152</v>
      </c>
      <c r="T247" s="1"/>
      <c r="U247" s="1"/>
      <c r="V247" s="1"/>
      <c r="W247" s="1"/>
      <c r="X247" s="1"/>
      <c r="Y247" s="1"/>
    </row>
    <row r="248" spans="1:25" ht="12" customHeight="1">
      <c r="A248" s="566"/>
      <c r="B248" s="64" t="s">
        <v>201</v>
      </c>
      <c r="C248" s="65">
        <f t="shared" ref="C248:R248" si="73">SUM(C231,C233,C235,C240,C242,C244,C246)</f>
        <v>912</v>
      </c>
      <c r="D248" s="66">
        <f t="shared" si="73"/>
        <v>933</v>
      </c>
      <c r="E248" s="66">
        <f t="shared" si="73"/>
        <v>653</v>
      </c>
      <c r="F248" s="66">
        <f t="shared" si="73"/>
        <v>835</v>
      </c>
      <c r="G248" s="66">
        <f t="shared" si="73"/>
        <v>458</v>
      </c>
      <c r="H248" s="66">
        <f t="shared" si="73"/>
        <v>373</v>
      </c>
      <c r="I248" s="66">
        <f t="shared" si="73"/>
        <v>531</v>
      </c>
      <c r="J248" s="66">
        <f t="shared" si="73"/>
        <v>780</v>
      </c>
      <c r="K248" s="66">
        <f t="shared" si="73"/>
        <v>369</v>
      </c>
      <c r="L248" s="66">
        <f t="shared" si="73"/>
        <v>440</v>
      </c>
      <c r="M248" s="66">
        <f t="shared" si="73"/>
        <v>303</v>
      </c>
      <c r="N248" s="66">
        <f t="shared" si="73"/>
        <v>181</v>
      </c>
      <c r="O248" s="66">
        <f t="shared" si="73"/>
        <v>280</v>
      </c>
      <c r="P248" s="66">
        <f t="shared" si="73"/>
        <v>158</v>
      </c>
      <c r="Q248" s="66">
        <f t="shared" si="73"/>
        <v>143</v>
      </c>
      <c r="R248" s="66">
        <f t="shared" si="73"/>
        <v>15</v>
      </c>
      <c r="S248" s="68">
        <f t="shared" si="71"/>
        <v>7364</v>
      </c>
      <c r="T248" s="1"/>
      <c r="U248" s="1"/>
      <c r="V248" s="1"/>
      <c r="W248" s="1"/>
      <c r="X248" s="1"/>
      <c r="Y248" s="1"/>
    </row>
    <row r="249" spans="1:25" ht="12" customHeight="1">
      <c r="A249" s="566"/>
      <c r="B249" s="9" t="s">
        <v>202</v>
      </c>
      <c r="C249" s="51">
        <f>SUM('Entering 1'!C350:C353)</f>
        <v>4</v>
      </c>
      <c r="D249" s="1">
        <f>SUM('Entering 1'!D350:D353)</f>
        <v>38</v>
      </c>
      <c r="E249" s="1">
        <f>SUM('Entering 1'!E350:E353)</f>
        <v>15</v>
      </c>
      <c r="F249" s="1">
        <f>SUM('Entering 1'!F350:F353)</f>
        <v>24</v>
      </c>
      <c r="G249" s="1">
        <f>SUM('Entering 1'!G350:G353)</f>
        <v>12</v>
      </c>
      <c r="H249" s="1">
        <f>SUM('Entering 1'!H350:H353)</f>
        <v>0</v>
      </c>
      <c r="I249" s="1">
        <f>SUM('Entering 1'!I350:I353)</f>
        <v>1</v>
      </c>
      <c r="J249" s="1">
        <f>SUM('Entering 1'!J350:J353)</f>
        <v>16</v>
      </c>
      <c r="K249" s="1">
        <f>SUM('Entering 1'!K350:K353)</f>
        <v>0</v>
      </c>
      <c r="L249" s="1">
        <f>SUM('Entering 1'!L350:L353)</f>
        <v>8</v>
      </c>
      <c r="M249" s="1">
        <f>SUM('Entering 1'!M350:M353)</f>
        <v>8</v>
      </c>
      <c r="N249" s="1">
        <f>SUM('Entering 1'!N350:N353)</f>
        <v>0</v>
      </c>
      <c r="O249" s="1">
        <f>SUM('Entering 1'!O350:O353)</f>
        <v>0</v>
      </c>
      <c r="P249" s="1">
        <f>SUM('Entering 1'!P350:P353)</f>
        <v>0</v>
      </c>
      <c r="Q249" s="1">
        <f>SUM('Entering 1'!Q350:Q353)</f>
        <v>1</v>
      </c>
      <c r="R249" s="1">
        <f>SUM('Entering 1'!R350:R353)</f>
        <v>1</v>
      </c>
      <c r="S249" s="28">
        <f t="shared" si="71"/>
        <v>128</v>
      </c>
      <c r="T249" s="1"/>
      <c r="U249" s="1"/>
      <c r="V249" s="1"/>
      <c r="W249" s="1"/>
      <c r="X249" s="1"/>
      <c r="Y249" s="1"/>
    </row>
    <row r="250" spans="1:25" ht="12" customHeight="1">
      <c r="A250" s="566"/>
      <c r="B250" s="9" t="s">
        <v>203</v>
      </c>
      <c r="C250" s="51">
        <f>('Entering 1'!C350)+('Entering 1'!C351*2)+('Entering 1'!C352*3)+('Entering 1'!C353*4)</f>
        <v>4</v>
      </c>
      <c r="D250" s="1">
        <f>('Entering 1'!D350)+('Entering 1'!D351*2)+('Entering 1'!D352*3)+('Entering 1'!D353*4)</f>
        <v>38</v>
      </c>
      <c r="E250" s="1">
        <f>('Entering 1'!E350)+('Entering 1'!E351*2)+('Entering 1'!E352*3)+('Entering 1'!E353*4)</f>
        <v>15</v>
      </c>
      <c r="F250" s="1">
        <f>('Entering 1'!F350)+('Entering 1'!F351*2)+('Entering 1'!F352*3)+('Entering 1'!F353*4)</f>
        <v>24</v>
      </c>
      <c r="G250" s="1">
        <f>('Entering 1'!G350)+('Entering 1'!G351*2)+('Entering 1'!G352*3)+('Entering 1'!G353*4)</f>
        <v>12</v>
      </c>
      <c r="H250" s="1">
        <f>('Entering 1'!H350)+('Entering 1'!H351*2)+('Entering 1'!H352*3)+('Entering 1'!H353*4)</f>
        <v>0</v>
      </c>
      <c r="I250" s="1">
        <f>('Entering 1'!I350)+('Entering 1'!I351*2)+('Entering 1'!I352*3)+('Entering 1'!I353*4)</f>
        <v>1</v>
      </c>
      <c r="J250" s="1">
        <f>('Entering 1'!J350)+('Entering 1'!J351*2)+('Entering 1'!J352*3)+('Entering 1'!J353*4)</f>
        <v>16</v>
      </c>
      <c r="K250" s="1">
        <f>('Entering 1'!K350)+('Entering 1'!K351*2)+('Entering 1'!K352*3)+('Entering 1'!K353*4)</f>
        <v>0</v>
      </c>
      <c r="L250" s="1">
        <f>('Entering 1'!L350)+('Entering 1'!L351*2)+('Entering 1'!L352*3)+('Entering 1'!L353*4)</f>
        <v>8</v>
      </c>
      <c r="M250" s="1">
        <f>('Entering 1'!M350)+('Entering 1'!M351*2)+('Entering 1'!M352*3)+('Entering 1'!M353*4)</f>
        <v>8</v>
      </c>
      <c r="N250" s="1">
        <f>('Entering 1'!N350)+('Entering 1'!N351*2)+('Entering 1'!N352*3)+('Entering 1'!N353*4)</f>
        <v>0</v>
      </c>
      <c r="O250" s="1">
        <f>('Entering 1'!O350)+('Entering 1'!O351*2)+('Entering 1'!O352*3)+('Entering 1'!O353*4)</f>
        <v>0</v>
      </c>
      <c r="P250" s="1">
        <f>('Entering 1'!P350)+('Entering 1'!P351*2)+('Entering 1'!P352*3)+('Entering 1'!P353*4)</f>
        <v>0</v>
      </c>
      <c r="Q250" s="1">
        <f>('Entering 1'!Q350)+('Entering 1'!Q351*2)+('Entering 1'!Q352*3)+('Entering 1'!Q353*4)</f>
        <v>1</v>
      </c>
      <c r="R250" s="1">
        <f>('Entering 1'!R350)+('Entering 1'!R351*2)+('Entering 1'!R352*3)+('Entering 1'!R353*4)</f>
        <v>1</v>
      </c>
      <c r="S250" s="28">
        <f t="shared" si="71"/>
        <v>128</v>
      </c>
      <c r="T250" s="1"/>
      <c r="U250" s="1"/>
      <c r="V250" s="1"/>
      <c r="W250" s="1"/>
      <c r="X250" s="1"/>
      <c r="Y250" s="1"/>
    </row>
    <row r="251" spans="1:25" ht="12" customHeight="1">
      <c r="A251" s="566"/>
      <c r="B251" s="53" t="s">
        <v>204</v>
      </c>
      <c r="C251" s="54">
        <f>SUM('Entering 1'!C358:C361)</f>
        <v>0</v>
      </c>
      <c r="D251" s="55">
        <f>SUM('Entering 1'!D358:D361)</f>
        <v>7</v>
      </c>
      <c r="E251" s="55">
        <f>SUM('Entering 1'!E358:E361)</f>
        <v>3</v>
      </c>
      <c r="F251" s="55">
        <f>SUM('Entering 1'!F358:F361)</f>
        <v>1</v>
      </c>
      <c r="G251" s="55">
        <f>SUM('Entering 1'!G358:G361)</f>
        <v>4</v>
      </c>
      <c r="H251" s="55">
        <f>SUM('Entering 1'!H358:H361)</f>
        <v>0</v>
      </c>
      <c r="I251" s="55">
        <f>SUM('Entering 1'!I358:I361)</f>
        <v>8</v>
      </c>
      <c r="J251" s="55">
        <f>SUM('Entering 1'!J358:J361)</f>
        <v>0</v>
      </c>
      <c r="K251" s="55">
        <f>SUM('Entering 1'!K358:K361)</f>
        <v>2</v>
      </c>
      <c r="L251" s="55">
        <f>SUM('Entering 1'!L358:L361)</f>
        <v>4</v>
      </c>
      <c r="M251" s="55">
        <f>SUM('Entering 1'!M358:M361)</f>
        <v>0</v>
      </c>
      <c r="N251" s="55">
        <f>SUM('Entering 1'!N358:N361)</f>
        <v>0</v>
      </c>
      <c r="O251" s="55">
        <f>SUM('Entering 1'!O358:O361)</f>
        <v>0</v>
      </c>
      <c r="P251" s="55">
        <f>SUM('Entering 1'!P358:P361)</f>
        <v>0</v>
      </c>
      <c r="Q251" s="55">
        <f>SUM('Entering 1'!Q358:Q361)</f>
        <v>0</v>
      </c>
      <c r="R251" s="55">
        <f>SUM('Entering 1'!R358:R361)</f>
        <v>0</v>
      </c>
      <c r="S251" s="30">
        <f t="shared" si="71"/>
        <v>29</v>
      </c>
      <c r="T251" s="1"/>
      <c r="U251" s="1"/>
      <c r="V251" s="1"/>
      <c r="W251" s="1"/>
      <c r="X251" s="1"/>
      <c r="Y251" s="1"/>
    </row>
    <row r="252" spans="1:25" ht="12" customHeight="1">
      <c r="A252" s="566"/>
      <c r="B252" s="53" t="s">
        <v>205</v>
      </c>
      <c r="C252" s="54">
        <f>('Entering 1'!C358)+('Entering 1'!C359*2)+('Entering 1'!C360*3)+('Entering 1'!C361*4)</f>
        <v>0</v>
      </c>
      <c r="D252" s="55">
        <f>('Entering 1'!D358)+('Entering 1'!D359*2)+('Entering 1'!D360*3)+('Entering 1'!D361*4)</f>
        <v>7</v>
      </c>
      <c r="E252" s="55">
        <f>('Entering 1'!E358)+('Entering 1'!E359*2)+('Entering 1'!E360*3)+('Entering 1'!E361*4)</f>
        <v>3</v>
      </c>
      <c r="F252" s="55">
        <f>('Entering 1'!F358)+('Entering 1'!F359*2)+('Entering 1'!F360*3)+('Entering 1'!F361*4)</f>
        <v>1</v>
      </c>
      <c r="G252" s="55">
        <f>('Entering 1'!G358)+('Entering 1'!G359*2)+('Entering 1'!G360*3)+('Entering 1'!G361*4)</f>
        <v>4</v>
      </c>
      <c r="H252" s="55">
        <f>('Entering 1'!H358)+('Entering 1'!H359*2)+('Entering 1'!H360*3)+('Entering 1'!H361*4)</f>
        <v>0</v>
      </c>
      <c r="I252" s="55">
        <f>('Entering 1'!I358)+('Entering 1'!I359*2)+('Entering 1'!I360*3)+('Entering 1'!I361*4)</f>
        <v>8</v>
      </c>
      <c r="J252" s="55">
        <f>('Entering 1'!J358)+('Entering 1'!J359*2)+('Entering 1'!J360*3)+('Entering 1'!J361*4)</f>
        <v>0</v>
      </c>
      <c r="K252" s="55">
        <f>('Entering 1'!K358)+('Entering 1'!K359*2)+('Entering 1'!K360*3)+('Entering 1'!K361*4)</f>
        <v>2</v>
      </c>
      <c r="L252" s="55">
        <f>('Entering 1'!L358)+('Entering 1'!L359*2)+('Entering 1'!L360*3)+('Entering 1'!L361*4)</f>
        <v>4</v>
      </c>
      <c r="M252" s="55">
        <f>('Entering 1'!M358)+('Entering 1'!M359*2)+('Entering 1'!M360*3)+('Entering 1'!M361*4)</f>
        <v>0</v>
      </c>
      <c r="N252" s="55">
        <f>('Entering 1'!N358)+('Entering 1'!N359*2)+('Entering 1'!N360*3)+('Entering 1'!N361*4)</f>
        <v>0</v>
      </c>
      <c r="O252" s="55">
        <f>('Entering 1'!O358)+('Entering 1'!O359*2)+('Entering 1'!O360*3)+('Entering 1'!O361*4)</f>
        <v>0</v>
      </c>
      <c r="P252" s="55">
        <f>('Entering 1'!P358)+('Entering 1'!P359*2)+('Entering 1'!P360*3)+('Entering 1'!P361*4)</f>
        <v>0</v>
      </c>
      <c r="Q252" s="55">
        <f>('Entering 1'!Q358)+('Entering 1'!Q359*2)+('Entering 1'!Q360*3)+('Entering 1'!Q361*4)</f>
        <v>0</v>
      </c>
      <c r="R252" s="55">
        <f>('Entering 1'!R358)+('Entering 1'!R359*2)+('Entering 1'!R360*3)+('Entering 1'!R361*4)</f>
        <v>0</v>
      </c>
      <c r="S252" s="30">
        <f t="shared" si="71"/>
        <v>29</v>
      </c>
      <c r="T252" s="1"/>
      <c r="U252" s="1"/>
      <c r="V252" s="1"/>
      <c r="W252" s="1"/>
      <c r="X252" s="1"/>
      <c r="Y252" s="1"/>
    </row>
    <row r="253" spans="1:25" ht="12" customHeight="1">
      <c r="A253" s="566"/>
      <c r="B253" s="9" t="s">
        <v>206</v>
      </c>
      <c r="C253" s="51"/>
      <c r="D253" s="1"/>
      <c r="E253" s="1"/>
      <c r="F253" s="1"/>
      <c r="G253" s="1"/>
      <c r="H253" s="1"/>
      <c r="I253" s="1"/>
      <c r="J253" s="1"/>
      <c r="K253" s="1"/>
      <c r="L253" s="1"/>
      <c r="M253" s="1"/>
      <c r="N253" s="1"/>
      <c r="O253" s="1"/>
      <c r="P253" s="1"/>
      <c r="Q253" s="1"/>
      <c r="R253" s="1"/>
      <c r="S253" s="28">
        <f t="shared" si="71"/>
        <v>0</v>
      </c>
      <c r="T253" s="1"/>
      <c r="U253" s="1"/>
      <c r="V253" s="1"/>
      <c r="W253" s="1"/>
      <c r="X253" s="1"/>
      <c r="Y253" s="1"/>
    </row>
    <row r="254" spans="1:25" ht="12" customHeight="1">
      <c r="A254" s="566"/>
      <c r="B254" s="9" t="s">
        <v>207</v>
      </c>
      <c r="C254" s="51"/>
      <c r="D254" s="1"/>
      <c r="E254" s="1"/>
      <c r="F254" s="1"/>
      <c r="G254" s="1"/>
      <c r="H254" s="1"/>
      <c r="I254" s="1"/>
      <c r="J254" s="1"/>
      <c r="K254" s="1"/>
      <c r="L254" s="1"/>
      <c r="M254" s="1"/>
      <c r="N254" s="1"/>
      <c r="O254" s="1"/>
      <c r="P254" s="1"/>
      <c r="Q254" s="1"/>
      <c r="R254" s="1"/>
      <c r="S254" s="28">
        <f t="shared" si="71"/>
        <v>0</v>
      </c>
      <c r="T254" s="1"/>
      <c r="U254" s="1"/>
      <c r="V254" s="1"/>
      <c r="W254" s="1"/>
      <c r="X254" s="1"/>
      <c r="Y254" s="1"/>
    </row>
    <row r="255" spans="1:25" ht="12" customHeight="1">
      <c r="A255" s="566"/>
      <c r="B255" s="60" t="s">
        <v>18</v>
      </c>
      <c r="C255" s="61">
        <f t="shared" ref="C255:R255" si="74">SUM(C249,C251,C253)</f>
        <v>4</v>
      </c>
      <c r="D255" s="62">
        <f t="shared" si="74"/>
        <v>45</v>
      </c>
      <c r="E255" s="62">
        <f t="shared" si="74"/>
        <v>18</v>
      </c>
      <c r="F255" s="62">
        <f t="shared" si="74"/>
        <v>25</v>
      </c>
      <c r="G255" s="62">
        <f t="shared" si="74"/>
        <v>16</v>
      </c>
      <c r="H255" s="62">
        <f t="shared" si="74"/>
        <v>0</v>
      </c>
      <c r="I255" s="62">
        <f t="shared" si="74"/>
        <v>9</v>
      </c>
      <c r="J255" s="62">
        <f t="shared" si="74"/>
        <v>16</v>
      </c>
      <c r="K255" s="62">
        <f t="shared" si="74"/>
        <v>2</v>
      </c>
      <c r="L255" s="62">
        <f t="shared" si="74"/>
        <v>12</v>
      </c>
      <c r="M255" s="62">
        <f t="shared" si="74"/>
        <v>8</v>
      </c>
      <c r="N255" s="62">
        <f t="shared" si="74"/>
        <v>0</v>
      </c>
      <c r="O255" s="62">
        <f t="shared" si="74"/>
        <v>0</v>
      </c>
      <c r="P255" s="62">
        <f t="shared" si="74"/>
        <v>0</v>
      </c>
      <c r="Q255" s="62">
        <f t="shared" si="74"/>
        <v>1</v>
      </c>
      <c r="R255" s="62">
        <f t="shared" si="74"/>
        <v>1</v>
      </c>
      <c r="S255" s="63">
        <f t="shared" si="71"/>
        <v>157</v>
      </c>
      <c r="T255" s="1"/>
      <c r="U255" s="1"/>
      <c r="V255" s="1"/>
      <c r="W255" s="1"/>
      <c r="X255" s="1"/>
      <c r="Y255" s="1"/>
    </row>
    <row r="256" spans="1:25" ht="12" customHeight="1">
      <c r="A256" s="566"/>
      <c r="B256" s="64" t="s">
        <v>208</v>
      </c>
      <c r="C256" s="65">
        <f t="shared" ref="C256:R256" si="75">SUM(C250,C252,C254)</f>
        <v>4</v>
      </c>
      <c r="D256" s="66">
        <f t="shared" si="75"/>
        <v>45</v>
      </c>
      <c r="E256" s="66">
        <f t="shared" si="75"/>
        <v>18</v>
      </c>
      <c r="F256" s="66">
        <f t="shared" si="75"/>
        <v>25</v>
      </c>
      <c r="G256" s="66">
        <f t="shared" si="75"/>
        <v>16</v>
      </c>
      <c r="H256" s="66">
        <f t="shared" si="75"/>
        <v>0</v>
      </c>
      <c r="I256" s="66">
        <f t="shared" si="75"/>
        <v>9</v>
      </c>
      <c r="J256" s="66">
        <f t="shared" si="75"/>
        <v>16</v>
      </c>
      <c r="K256" s="66">
        <f t="shared" si="75"/>
        <v>2</v>
      </c>
      <c r="L256" s="66">
        <f t="shared" si="75"/>
        <v>12</v>
      </c>
      <c r="M256" s="66">
        <f t="shared" si="75"/>
        <v>8</v>
      </c>
      <c r="N256" s="66">
        <f t="shared" si="75"/>
        <v>0</v>
      </c>
      <c r="O256" s="66">
        <f t="shared" si="75"/>
        <v>0</v>
      </c>
      <c r="P256" s="66">
        <f t="shared" si="75"/>
        <v>0</v>
      </c>
      <c r="Q256" s="66">
        <f t="shared" si="75"/>
        <v>1</v>
      </c>
      <c r="R256" s="66">
        <f t="shared" si="75"/>
        <v>1</v>
      </c>
      <c r="S256" s="68">
        <f t="shared" si="71"/>
        <v>157</v>
      </c>
      <c r="T256" s="1"/>
      <c r="U256" s="1"/>
      <c r="V256" s="1"/>
      <c r="W256" s="1"/>
      <c r="X256" s="1"/>
      <c r="Y256" s="1"/>
    </row>
    <row r="257" spans="1:25" ht="12" customHeight="1">
      <c r="A257" s="566"/>
      <c r="B257" s="60" t="s">
        <v>2</v>
      </c>
      <c r="C257" s="61">
        <f t="shared" ref="C257:R257" si="76">SUM(C247,C255)</f>
        <v>880</v>
      </c>
      <c r="D257" s="62">
        <f t="shared" si="76"/>
        <v>970</v>
      </c>
      <c r="E257" s="62">
        <f t="shared" si="76"/>
        <v>672</v>
      </c>
      <c r="F257" s="62">
        <f t="shared" si="76"/>
        <v>856</v>
      </c>
      <c r="G257" s="62">
        <f t="shared" si="76"/>
        <v>475</v>
      </c>
      <c r="H257" s="62">
        <f t="shared" si="76"/>
        <v>367</v>
      </c>
      <c r="I257" s="62">
        <f t="shared" si="76"/>
        <v>485</v>
      </c>
      <c r="J257" s="62">
        <f t="shared" si="76"/>
        <v>791</v>
      </c>
      <c r="K257" s="62">
        <f t="shared" si="76"/>
        <v>362</v>
      </c>
      <c r="L257" s="62">
        <f t="shared" si="76"/>
        <v>420</v>
      </c>
      <c r="M257" s="62">
        <f t="shared" si="76"/>
        <v>282</v>
      </c>
      <c r="N257" s="62">
        <f t="shared" si="76"/>
        <v>165</v>
      </c>
      <c r="O257" s="62">
        <f t="shared" si="76"/>
        <v>266</v>
      </c>
      <c r="P257" s="62">
        <f t="shared" si="76"/>
        <v>159</v>
      </c>
      <c r="Q257" s="62">
        <f t="shared" si="76"/>
        <v>143</v>
      </c>
      <c r="R257" s="62">
        <f t="shared" si="76"/>
        <v>16</v>
      </c>
      <c r="S257" s="63">
        <f t="shared" si="71"/>
        <v>7309</v>
      </c>
      <c r="T257" s="1"/>
      <c r="U257" s="1"/>
      <c r="V257" s="1"/>
      <c r="W257" s="1"/>
      <c r="X257" s="1"/>
      <c r="Y257" s="1"/>
    </row>
    <row r="258" spans="1:25" ht="12" customHeight="1">
      <c r="A258" s="567"/>
      <c r="B258" s="64" t="s">
        <v>25</v>
      </c>
      <c r="C258" s="65">
        <f t="shared" ref="C258:R258" si="77">SUM(C248,C256)</f>
        <v>916</v>
      </c>
      <c r="D258" s="66">
        <f t="shared" si="77"/>
        <v>978</v>
      </c>
      <c r="E258" s="66">
        <f t="shared" si="77"/>
        <v>671</v>
      </c>
      <c r="F258" s="66">
        <f t="shared" si="77"/>
        <v>860</v>
      </c>
      <c r="G258" s="66">
        <f t="shared" si="77"/>
        <v>474</v>
      </c>
      <c r="H258" s="66">
        <f t="shared" si="77"/>
        <v>373</v>
      </c>
      <c r="I258" s="66">
        <f t="shared" si="77"/>
        <v>540</v>
      </c>
      <c r="J258" s="66">
        <f t="shared" si="77"/>
        <v>796</v>
      </c>
      <c r="K258" s="66">
        <f t="shared" si="77"/>
        <v>371</v>
      </c>
      <c r="L258" s="66">
        <f t="shared" si="77"/>
        <v>452</v>
      </c>
      <c r="M258" s="66">
        <f t="shared" si="77"/>
        <v>311</v>
      </c>
      <c r="N258" s="66">
        <f t="shared" si="77"/>
        <v>181</v>
      </c>
      <c r="O258" s="66">
        <f t="shared" si="77"/>
        <v>280</v>
      </c>
      <c r="P258" s="66">
        <f t="shared" si="77"/>
        <v>158</v>
      </c>
      <c r="Q258" s="66">
        <f t="shared" si="77"/>
        <v>144</v>
      </c>
      <c r="R258" s="66">
        <f t="shared" si="77"/>
        <v>16</v>
      </c>
      <c r="S258" s="68">
        <f t="shared" si="71"/>
        <v>7521</v>
      </c>
      <c r="T258" s="1"/>
      <c r="U258" s="1"/>
      <c r="V258" s="1"/>
      <c r="W258" s="1"/>
      <c r="X258" s="1"/>
      <c r="Y258" s="1"/>
    </row>
    <row r="259" spans="1:25" ht="12" customHeight="1">
      <c r="A259" s="565" t="s">
        <v>222</v>
      </c>
      <c r="B259" s="9" t="s">
        <v>214</v>
      </c>
      <c r="C259" s="72">
        <f>'PMD Breakdown Entering'!C96</f>
        <v>2</v>
      </c>
      <c r="D259" s="13">
        <f>'PMD Breakdown Entering'!D96</f>
        <v>38</v>
      </c>
      <c r="E259" s="13">
        <f>'PMD Breakdown Entering'!E96</f>
        <v>34</v>
      </c>
      <c r="F259" s="13">
        <f>'PMD Breakdown Entering'!F96</f>
        <v>31</v>
      </c>
      <c r="G259" s="13">
        <f>'PMD Breakdown Entering'!G96</f>
        <v>21</v>
      </c>
      <c r="H259" s="13">
        <f>'PMD Breakdown Entering'!H96</f>
        <v>15</v>
      </c>
      <c r="I259" s="13">
        <f>'PMD Breakdown Entering'!I96</f>
        <v>17</v>
      </c>
      <c r="J259" s="13">
        <f>'PMD Breakdown Entering'!J96</f>
        <v>16</v>
      </c>
      <c r="K259" s="13">
        <f>'PMD Breakdown Entering'!K96</f>
        <v>10</v>
      </c>
      <c r="L259" s="13">
        <f>'PMD Breakdown Entering'!L96</f>
        <v>6</v>
      </c>
      <c r="M259" s="13">
        <f>'PMD Breakdown Entering'!M96</f>
        <v>3</v>
      </c>
      <c r="N259" s="13">
        <f>'PMD Breakdown Entering'!N96</f>
        <v>3</v>
      </c>
      <c r="O259" s="13">
        <f>'PMD Breakdown Entering'!O96</f>
        <v>8</v>
      </c>
      <c r="P259" s="13">
        <f>'PMD Breakdown Entering'!P96</f>
        <v>3</v>
      </c>
      <c r="Q259" s="13">
        <f>'PMD Breakdown Entering'!Q96</f>
        <v>1</v>
      </c>
      <c r="R259" s="13">
        <f>'PMD Breakdown Entering'!R96</f>
        <v>0</v>
      </c>
      <c r="S259" s="28">
        <f t="shared" si="71"/>
        <v>208</v>
      </c>
      <c r="T259" s="1"/>
      <c r="U259" s="1"/>
      <c r="V259" s="1"/>
      <c r="W259" s="1"/>
      <c r="X259" s="1"/>
      <c r="Y259" s="1"/>
    </row>
    <row r="260" spans="1:25" ht="12" customHeight="1">
      <c r="A260" s="566"/>
      <c r="B260" s="53" t="s">
        <v>188</v>
      </c>
      <c r="C260" s="54">
        <f>SUM('Entering 1'!C374:C375)</f>
        <v>2</v>
      </c>
      <c r="D260" s="55">
        <f>SUM('Entering 1'!D374:D375)</f>
        <v>9</v>
      </c>
      <c r="E260" s="55">
        <f>SUM('Entering 1'!E374:E375)</f>
        <v>15</v>
      </c>
      <c r="F260" s="55">
        <f>SUM('Entering 1'!F374:F375)</f>
        <v>15</v>
      </c>
      <c r="G260" s="55">
        <f>SUM('Entering 1'!G374:G375)</f>
        <v>9</v>
      </c>
      <c r="H260" s="55">
        <f>SUM('Entering 1'!H374:H375)</f>
        <v>3</v>
      </c>
      <c r="I260" s="55">
        <f>SUM('Entering 1'!I374:I375)</f>
        <v>4</v>
      </c>
      <c r="J260" s="55">
        <f>SUM('Entering 1'!J374:J375)</f>
        <v>3</v>
      </c>
      <c r="K260" s="55">
        <f>SUM('Entering 1'!K374:K375)</f>
        <v>1</v>
      </c>
      <c r="L260" s="55">
        <f>SUM('Entering 1'!L374:L375)</f>
        <v>2</v>
      </c>
      <c r="M260" s="55">
        <f>SUM('Entering 1'!M374:M375)</f>
        <v>9</v>
      </c>
      <c r="N260" s="55">
        <f>SUM('Entering 1'!N374:N375)</f>
        <v>1</v>
      </c>
      <c r="O260" s="55">
        <f>SUM('Entering 1'!O374:O375)</f>
        <v>1</v>
      </c>
      <c r="P260" s="55">
        <f>SUM('Entering 1'!P374:P375)</f>
        <v>1</v>
      </c>
      <c r="Q260" s="55">
        <f>SUM('Entering 1'!Q374:Q375)</f>
        <v>0</v>
      </c>
      <c r="R260" s="55">
        <f>SUM('Entering 1'!R374:R375)</f>
        <v>0</v>
      </c>
      <c r="S260" s="30">
        <f t="shared" si="71"/>
        <v>75</v>
      </c>
      <c r="T260" s="1"/>
      <c r="U260" s="1"/>
      <c r="V260" s="1"/>
      <c r="W260" s="1"/>
      <c r="X260" s="1"/>
      <c r="Y260" s="1"/>
    </row>
    <row r="261" spans="1:25" ht="12" customHeight="1">
      <c r="A261" s="566"/>
      <c r="B261" s="53" t="s">
        <v>189</v>
      </c>
      <c r="C261" s="54">
        <f>('Entering 1'!C374)+('Entering 1'!C375*2)</f>
        <v>2</v>
      </c>
      <c r="D261" s="55">
        <f>('Entering 1'!D374)+('Entering 1'!D375*2)</f>
        <v>9</v>
      </c>
      <c r="E261" s="55">
        <f>('Entering 1'!E374)+('Entering 1'!E375*2)</f>
        <v>15</v>
      </c>
      <c r="F261" s="55">
        <f>('Entering 1'!F374)+('Entering 1'!F375*2)</f>
        <v>15</v>
      </c>
      <c r="G261" s="55">
        <f>('Entering 1'!G374)+('Entering 1'!G375*2)</f>
        <v>9</v>
      </c>
      <c r="H261" s="55">
        <f>('Entering 1'!H374)+('Entering 1'!H375*2)</f>
        <v>3</v>
      </c>
      <c r="I261" s="55">
        <f>('Entering 1'!I374)+('Entering 1'!I375*2)</f>
        <v>4</v>
      </c>
      <c r="J261" s="55">
        <f>('Entering 1'!J374)+('Entering 1'!J375*2)</f>
        <v>3</v>
      </c>
      <c r="K261" s="55">
        <f>('Entering 1'!K374)+('Entering 1'!K375*2)</f>
        <v>1</v>
      </c>
      <c r="L261" s="55">
        <f>('Entering 1'!L374)+('Entering 1'!L375*2)</f>
        <v>2</v>
      </c>
      <c r="M261" s="55">
        <f>('Entering 1'!M374)+('Entering 1'!M375*2)</f>
        <v>9</v>
      </c>
      <c r="N261" s="55">
        <f>('Entering 1'!N374)+('Entering 1'!N375*2)</f>
        <v>1</v>
      </c>
      <c r="O261" s="55">
        <f>('Entering 1'!O374)+('Entering 1'!O375*2)</f>
        <v>1</v>
      </c>
      <c r="P261" s="55">
        <f>('Entering 1'!P374)+('Entering 1'!P375*2)</f>
        <v>1</v>
      </c>
      <c r="Q261" s="55">
        <f>('Entering 1'!Q374)+('Entering 1'!Q375*2)</f>
        <v>0</v>
      </c>
      <c r="R261" s="55">
        <f>('Entering 1'!R374)+('Entering 1'!R375*2)</f>
        <v>0</v>
      </c>
      <c r="S261" s="30">
        <f t="shared" si="71"/>
        <v>75</v>
      </c>
      <c r="T261" s="1"/>
      <c r="U261" s="1"/>
      <c r="V261" s="1"/>
      <c r="W261" s="1"/>
      <c r="X261" s="1"/>
      <c r="Y261" s="1"/>
    </row>
    <row r="262" spans="1:25" ht="12" customHeight="1">
      <c r="A262" s="566"/>
      <c r="B262" s="9" t="s">
        <v>190</v>
      </c>
      <c r="C262" s="51">
        <f>SUM('Entering 1'!C376:C377)</f>
        <v>0</v>
      </c>
      <c r="D262" s="1">
        <f>SUM('Entering 1'!D376:D377)</f>
        <v>2</v>
      </c>
      <c r="E262" s="1">
        <f>SUM('Entering 1'!E376:E377)</f>
        <v>0</v>
      </c>
      <c r="F262" s="1">
        <f>SUM('Entering 1'!F376:F377)</f>
        <v>4</v>
      </c>
      <c r="G262" s="1">
        <f>SUM('Entering 1'!G376:G377)</f>
        <v>2</v>
      </c>
      <c r="H262" s="1">
        <f>SUM('Entering 1'!H376:H377)</f>
        <v>3</v>
      </c>
      <c r="I262" s="1">
        <f>SUM('Entering 1'!I376:I377)</f>
        <v>2</v>
      </c>
      <c r="J262" s="1">
        <f>SUM('Entering 1'!J376:J377)</f>
        <v>2</v>
      </c>
      <c r="K262" s="1">
        <f>SUM('Entering 1'!K376:K377)</f>
        <v>2</v>
      </c>
      <c r="L262" s="1">
        <f>SUM('Entering 1'!L376:L377)</f>
        <v>1</v>
      </c>
      <c r="M262" s="1">
        <f>SUM('Entering 1'!M376:M377)</f>
        <v>0</v>
      </c>
      <c r="N262" s="1">
        <f>SUM('Entering 1'!N376:N377)</f>
        <v>1</v>
      </c>
      <c r="O262" s="1">
        <f>SUM('Entering 1'!O376:O377)</f>
        <v>1</v>
      </c>
      <c r="P262" s="1">
        <f>SUM('Entering 1'!P376:P377)</f>
        <v>0</v>
      </c>
      <c r="Q262" s="1">
        <f>SUM('Entering 1'!Q376:Q377)</f>
        <v>0</v>
      </c>
      <c r="R262" s="1">
        <f>SUM('Entering 1'!R376:R377)</f>
        <v>0</v>
      </c>
      <c r="S262" s="28">
        <f t="shared" si="71"/>
        <v>20</v>
      </c>
      <c r="T262" s="1"/>
      <c r="U262" s="1"/>
      <c r="V262" s="1"/>
      <c r="W262" s="1"/>
      <c r="X262" s="1"/>
      <c r="Y262" s="1"/>
    </row>
    <row r="263" spans="1:25" ht="12" customHeight="1">
      <c r="A263" s="566"/>
      <c r="B263" s="9" t="s">
        <v>191</v>
      </c>
      <c r="C263" s="51">
        <f>('Entering 1'!C376)+('Entering 1'!C377*2)</f>
        <v>0</v>
      </c>
      <c r="D263" s="1">
        <f>('Entering 1'!D376)+('Entering 1'!D377*2)</f>
        <v>2</v>
      </c>
      <c r="E263" s="1">
        <f>('Entering 1'!E376)+('Entering 1'!E377*2)</f>
        <v>0</v>
      </c>
      <c r="F263" s="1">
        <f>('Entering 1'!F376)+('Entering 1'!F377*2)</f>
        <v>4</v>
      </c>
      <c r="G263" s="1">
        <f>('Entering 1'!G376)+('Entering 1'!G377*2)</f>
        <v>2</v>
      </c>
      <c r="H263" s="1">
        <f>('Entering 1'!H376)+('Entering 1'!H377*2)</f>
        <v>3</v>
      </c>
      <c r="I263" s="1">
        <f>('Entering 1'!I376)+('Entering 1'!I377*2)</f>
        <v>2</v>
      </c>
      <c r="J263" s="1">
        <f>('Entering 1'!J376)+('Entering 1'!J377*2)</f>
        <v>2</v>
      </c>
      <c r="K263" s="1">
        <f>('Entering 1'!K376)+('Entering 1'!K377*2)</f>
        <v>2</v>
      </c>
      <c r="L263" s="1">
        <f>('Entering 1'!L376)+('Entering 1'!L377*2)</f>
        <v>1</v>
      </c>
      <c r="M263" s="1">
        <f>('Entering 1'!M376)+('Entering 1'!M377*2)</f>
        <v>0</v>
      </c>
      <c r="N263" s="1">
        <f>('Entering 1'!N376)+('Entering 1'!N377*2)</f>
        <v>1</v>
      </c>
      <c r="O263" s="1">
        <f>('Entering 1'!O376)+('Entering 1'!O377*2)</f>
        <v>1</v>
      </c>
      <c r="P263" s="1">
        <f>('Entering 1'!P376)+('Entering 1'!P377*2)</f>
        <v>0</v>
      </c>
      <c r="Q263" s="1">
        <f>('Entering 1'!Q376)+('Entering 1'!Q377*2)</f>
        <v>0</v>
      </c>
      <c r="R263" s="1">
        <f>('Entering 1'!R376)+('Entering 1'!R377*2)</f>
        <v>0</v>
      </c>
      <c r="S263" s="28">
        <f t="shared" si="71"/>
        <v>20</v>
      </c>
      <c r="T263" s="1"/>
      <c r="U263" s="1"/>
      <c r="V263" s="1"/>
      <c r="W263" s="1"/>
      <c r="X263" s="1"/>
      <c r="Y263" s="1"/>
    </row>
    <row r="264" spans="1:25" ht="12" customHeight="1">
      <c r="A264" s="566"/>
      <c r="B264" s="53" t="s">
        <v>7</v>
      </c>
      <c r="C264" s="54">
        <f>'Entering 1'!C378</f>
        <v>37</v>
      </c>
      <c r="D264" s="55">
        <f>'Entering 1'!D378</f>
        <v>218</v>
      </c>
      <c r="E264" s="55">
        <f>'Entering 1'!E378</f>
        <v>147</v>
      </c>
      <c r="F264" s="55">
        <f>'Entering 1'!F378</f>
        <v>194</v>
      </c>
      <c r="G264" s="55">
        <f>'Entering 1'!G378</f>
        <v>104</v>
      </c>
      <c r="H264" s="55">
        <f>'Entering 1'!H378</f>
        <v>10</v>
      </c>
      <c r="I264" s="55">
        <f>'Entering 1'!I378</f>
        <v>85</v>
      </c>
      <c r="J264" s="55">
        <f>'Entering 1'!J378</f>
        <v>81</v>
      </c>
      <c r="K264" s="55">
        <f>'Entering 1'!K378</f>
        <v>68</v>
      </c>
      <c r="L264" s="55">
        <f>'Entering 1'!L378</f>
        <v>69</v>
      </c>
      <c r="M264" s="55">
        <f>'Entering 1'!M378</f>
        <v>76</v>
      </c>
      <c r="N264" s="55">
        <f>'Entering 1'!N378</f>
        <v>51</v>
      </c>
      <c r="O264" s="55">
        <f>'Entering 1'!O378</f>
        <v>49</v>
      </c>
      <c r="P264" s="55">
        <f>'Entering 1'!P378</f>
        <v>30</v>
      </c>
      <c r="Q264" s="55">
        <f>'Entering 1'!Q378</f>
        <v>17</v>
      </c>
      <c r="R264" s="55">
        <f>'Entering 1'!R378</f>
        <v>0</v>
      </c>
      <c r="S264" s="30">
        <f t="shared" si="71"/>
        <v>1236</v>
      </c>
      <c r="T264" s="1"/>
      <c r="U264" s="1"/>
      <c r="V264" s="1"/>
      <c r="W264" s="1"/>
      <c r="X264" s="1"/>
      <c r="Y264" s="1"/>
    </row>
    <row r="265" spans="1:25" ht="12" customHeight="1">
      <c r="A265" s="566"/>
      <c r="B265" s="53" t="s">
        <v>192</v>
      </c>
      <c r="C265" s="54">
        <f>'Carpool Breakdown Entering'!C215</f>
        <v>2</v>
      </c>
      <c r="D265" s="55">
        <f>'Carpool Breakdown Entering'!D215</f>
        <v>22</v>
      </c>
      <c r="E265" s="55">
        <f>'Carpool Breakdown Entering'!E215</f>
        <v>24</v>
      </c>
      <c r="F265" s="55">
        <f>'Carpool Breakdown Entering'!F215</f>
        <v>36</v>
      </c>
      <c r="G265" s="55">
        <f>'Carpool Breakdown Entering'!G215</f>
        <v>10</v>
      </c>
      <c r="H265" s="55">
        <f>'Carpool Breakdown Entering'!H215</f>
        <v>13</v>
      </c>
      <c r="I265" s="55">
        <f>'Carpool Breakdown Entering'!I215</f>
        <v>20</v>
      </c>
      <c r="J265" s="55">
        <f>'Carpool Breakdown Entering'!J215</f>
        <v>13</v>
      </c>
      <c r="K265" s="55">
        <f>'Carpool Breakdown Entering'!K215</f>
        <v>9</v>
      </c>
      <c r="L265" s="55">
        <f>'Carpool Breakdown Entering'!L215</f>
        <v>8</v>
      </c>
      <c r="M265" s="55">
        <f>'Carpool Breakdown Entering'!M215</f>
        <v>9</v>
      </c>
      <c r="N265" s="55">
        <f>'Carpool Breakdown Entering'!N215</f>
        <v>6</v>
      </c>
      <c r="O265" s="55">
        <f>'Carpool Breakdown Entering'!O215</f>
        <v>0</v>
      </c>
      <c r="P265" s="55">
        <f>'Carpool Breakdown Entering'!P215</f>
        <v>1</v>
      </c>
      <c r="Q265" s="55">
        <f>'Carpool Breakdown Entering'!Q215</f>
        <v>0</v>
      </c>
      <c r="R265" s="55">
        <f>'Carpool Breakdown Entering'!R215</f>
        <v>0</v>
      </c>
      <c r="S265" s="30">
        <f t="shared" si="71"/>
        <v>173</v>
      </c>
      <c r="T265" s="1"/>
      <c r="U265" s="1"/>
      <c r="V265" s="1"/>
      <c r="W265" s="1"/>
      <c r="X265" s="1"/>
      <c r="Y265" s="1"/>
    </row>
    <row r="266" spans="1:25" ht="12" customHeight="1">
      <c r="A266" s="566"/>
      <c r="B266" s="53" t="s">
        <v>35</v>
      </c>
      <c r="C266" s="54">
        <f>'Carpool Breakdown Entering'!C216</f>
        <v>4</v>
      </c>
      <c r="D266" s="55">
        <f>'Carpool Breakdown Entering'!D216</f>
        <v>45</v>
      </c>
      <c r="E266" s="55">
        <f>'Carpool Breakdown Entering'!E216</f>
        <v>46</v>
      </c>
      <c r="F266" s="55">
        <f>'Carpool Breakdown Entering'!F216</f>
        <v>71</v>
      </c>
      <c r="G266" s="55">
        <f>'Carpool Breakdown Entering'!G216</f>
        <v>20</v>
      </c>
      <c r="H266" s="55">
        <f>'Carpool Breakdown Entering'!H216</f>
        <v>26</v>
      </c>
      <c r="I266" s="55">
        <f>'Carpool Breakdown Entering'!I216</f>
        <v>40</v>
      </c>
      <c r="J266" s="55">
        <f>'Carpool Breakdown Entering'!J216</f>
        <v>26</v>
      </c>
      <c r="K266" s="55">
        <f>'Carpool Breakdown Entering'!K216</f>
        <v>18</v>
      </c>
      <c r="L266" s="55">
        <f>'Carpool Breakdown Entering'!L216</f>
        <v>16</v>
      </c>
      <c r="M266" s="55">
        <f>'Carpool Breakdown Entering'!M216</f>
        <v>18</v>
      </c>
      <c r="N266" s="55">
        <f>'Carpool Breakdown Entering'!N216</f>
        <v>12</v>
      </c>
      <c r="O266" s="55">
        <f>'Carpool Breakdown Entering'!O216</f>
        <v>0</v>
      </c>
      <c r="P266" s="55">
        <f>'Carpool Breakdown Entering'!P216</f>
        <v>0</v>
      </c>
      <c r="Q266" s="55">
        <f>'Carpool Breakdown Entering'!Q216</f>
        <v>0</v>
      </c>
      <c r="R266" s="55">
        <f>'Carpool Breakdown Entering'!R216</f>
        <v>0</v>
      </c>
      <c r="S266" s="30">
        <f t="shared" si="71"/>
        <v>342</v>
      </c>
      <c r="T266" s="1"/>
      <c r="U266" s="1"/>
      <c r="V266" s="1"/>
      <c r="W266" s="1"/>
      <c r="X266" s="1"/>
      <c r="Y266" s="1"/>
    </row>
    <row r="267" spans="1:25" ht="12" customHeight="1">
      <c r="A267" s="566"/>
      <c r="B267" s="53" t="s">
        <v>193</v>
      </c>
      <c r="C267" s="54">
        <f t="shared" ref="C267:R267" si="78">SUM(C264:C265)</f>
        <v>39</v>
      </c>
      <c r="D267" s="55">
        <f t="shared" si="78"/>
        <v>240</v>
      </c>
      <c r="E267" s="55">
        <f t="shared" si="78"/>
        <v>171</v>
      </c>
      <c r="F267" s="55">
        <f t="shared" si="78"/>
        <v>230</v>
      </c>
      <c r="G267" s="55">
        <f t="shared" si="78"/>
        <v>114</v>
      </c>
      <c r="H267" s="55">
        <f t="shared" si="78"/>
        <v>23</v>
      </c>
      <c r="I267" s="55">
        <f t="shared" si="78"/>
        <v>105</v>
      </c>
      <c r="J267" s="55">
        <f t="shared" si="78"/>
        <v>94</v>
      </c>
      <c r="K267" s="55">
        <f t="shared" si="78"/>
        <v>77</v>
      </c>
      <c r="L267" s="55">
        <f t="shared" si="78"/>
        <v>77</v>
      </c>
      <c r="M267" s="55">
        <f t="shared" si="78"/>
        <v>85</v>
      </c>
      <c r="N267" s="55">
        <f t="shared" si="78"/>
        <v>57</v>
      </c>
      <c r="O267" s="55">
        <f t="shared" si="78"/>
        <v>49</v>
      </c>
      <c r="P267" s="55">
        <f t="shared" si="78"/>
        <v>31</v>
      </c>
      <c r="Q267" s="55">
        <f t="shared" si="78"/>
        <v>17</v>
      </c>
      <c r="R267" s="55">
        <f t="shared" si="78"/>
        <v>0</v>
      </c>
      <c r="S267" s="30">
        <f t="shared" si="71"/>
        <v>1409</v>
      </c>
      <c r="T267" s="1"/>
      <c r="U267" s="1"/>
      <c r="V267" s="1"/>
      <c r="W267" s="1"/>
      <c r="X267" s="1"/>
      <c r="Y267" s="1"/>
    </row>
    <row r="268" spans="1:25" ht="12" customHeight="1">
      <c r="A268" s="566"/>
      <c r="B268" s="53" t="s">
        <v>194</v>
      </c>
      <c r="C268" s="54">
        <f t="shared" ref="C268:R268" si="79">SUM(C264,C266)</f>
        <v>41</v>
      </c>
      <c r="D268" s="55">
        <f t="shared" si="79"/>
        <v>263</v>
      </c>
      <c r="E268" s="55">
        <f t="shared" si="79"/>
        <v>193</v>
      </c>
      <c r="F268" s="55">
        <f t="shared" si="79"/>
        <v>265</v>
      </c>
      <c r="G268" s="55">
        <f t="shared" si="79"/>
        <v>124</v>
      </c>
      <c r="H268" s="55">
        <f t="shared" si="79"/>
        <v>36</v>
      </c>
      <c r="I268" s="55">
        <f t="shared" si="79"/>
        <v>125</v>
      </c>
      <c r="J268" s="55">
        <f t="shared" si="79"/>
        <v>107</v>
      </c>
      <c r="K268" s="55">
        <f t="shared" si="79"/>
        <v>86</v>
      </c>
      <c r="L268" s="55">
        <f t="shared" si="79"/>
        <v>85</v>
      </c>
      <c r="M268" s="55">
        <f t="shared" si="79"/>
        <v>94</v>
      </c>
      <c r="N268" s="55">
        <f t="shared" si="79"/>
        <v>63</v>
      </c>
      <c r="O268" s="55">
        <f t="shared" si="79"/>
        <v>49</v>
      </c>
      <c r="P268" s="55">
        <f t="shared" si="79"/>
        <v>30</v>
      </c>
      <c r="Q268" s="55">
        <f t="shared" si="79"/>
        <v>17</v>
      </c>
      <c r="R268" s="86">
        <f t="shared" si="79"/>
        <v>0</v>
      </c>
      <c r="S268" s="30">
        <f t="shared" si="71"/>
        <v>1578</v>
      </c>
      <c r="T268" s="1"/>
      <c r="U268" s="1"/>
      <c r="V268" s="1"/>
      <c r="W268" s="1"/>
      <c r="X268" s="1"/>
      <c r="Y268" s="1"/>
    </row>
    <row r="269" spans="1:25" ht="12" customHeight="1">
      <c r="A269" s="566"/>
      <c r="B269" s="9" t="s">
        <v>195</v>
      </c>
      <c r="C269" s="51"/>
      <c r="D269" s="1"/>
      <c r="E269" s="1"/>
      <c r="F269" s="1"/>
      <c r="G269" s="1"/>
      <c r="H269" s="1"/>
      <c r="I269" s="1"/>
      <c r="J269" s="1"/>
      <c r="K269" s="1"/>
      <c r="L269" s="1"/>
      <c r="M269" s="1"/>
      <c r="N269" s="1"/>
      <c r="O269" s="1"/>
      <c r="P269" s="1"/>
      <c r="Q269" s="1"/>
      <c r="R269" s="1"/>
      <c r="S269" s="28">
        <f t="shared" si="71"/>
        <v>0</v>
      </c>
      <c r="T269" s="1"/>
      <c r="U269" s="1"/>
      <c r="V269" s="1"/>
      <c r="W269" s="1"/>
      <c r="X269" s="1"/>
      <c r="Y269" s="1"/>
    </row>
    <row r="270" spans="1:25" ht="12" customHeight="1">
      <c r="A270" s="566"/>
      <c r="B270" s="9" t="s">
        <v>196</v>
      </c>
      <c r="C270" s="51"/>
      <c r="D270" s="1"/>
      <c r="E270" s="1"/>
      <c r="F270" s="1"/>
      <c r="G270" s="1"/>
      <c r="H270" s="1"/>
      <c r="I270" s="1"/>
      <c r="J270" s="1"/>
      <c r="K270" s="1"/>
      <c r="L270" s="1"/>
      <c r="M270" s="1"/>
      <c r="N270" s="1"/>
      <c r="O270" s="1"/>
      <c r="P270" s="1"/>
      <c r="Q270" s="1"/>
      <c r="R270" s="1"/>
      <c r="S270" s="28">
        <f t="shared" si="71"/>
        <v>0</v>
      </c>
      <c r="T270" s="1"/>
      <c r="U270" s="1"/>
      <c r="V270" s="1"/>
      <c r="W270" s="1"/>
      <c r="X270" s="1"/>
      <c r="Y270" s="1"/>
    </row>
    <row r="271" spans="1:25" ht="12" customHeight="1">
      <c r="A271" s="566"/>
      <c r="B271" s="53" t="s">
        <v>197</v>
      </c>
      <c r="C271" s="54">
        <v>3</v>
      </c>
      <c r="D271" s="55">
        <v>10</v>
      </c>
      <c r="E271" s="55">
        <v>9</v>
      </c>
      <c r="F271" s="55">
        <v>7</v>
      </c>
      <c r="G271" s="55">
        <v>9</v>
      </c>
      <c r="H271" s="55">
        <v>7</v>
      </c>
      <c r="I271" s="55">
        <v>5</v>
      </c>
      <c r="J271" s="55">
        <v>4</v>
      </c>
      <c r="K271" s="55">
        <v>5</v>
      </c>
      <c r="L271" s="55">
        <v>6</v>
      </c>
      <c r="M271" s="55">
        <v>8</v>
      </c>
      <c r="N271" s="55">
        <v>6</v>
      </c>
      <c r="O271" s="55">
        <v>4</v>
      </c>
      <c r="P271" s="55">
        <v>4</v>
      </c>
      <c r="Q271" s="55">
        <v>4</v>
      </c>
      <c r="R271" s="55">
        <v>3</v>
      </c>
      <c r="S271" s="30">
        <f t="shared" si="71"/>
        <v>94</v>
      </c>
      <c r="T271" s="1"/>
      <c r="U271" s="1"/>
      <c r="V271" s="1"/>
      <c r="W271" s="1"/>
      <c r="X271" s="1"/>
      <c r="Y271" s="1"/>
    </row>
    <row r="272" spans="1:25" ht="12" customHeight="1">
      <c r="A272" s="566"/>
      <c r="B272" s="53" t="s">
        <v>198</v>
      </c>
      <c r="C272" s="54"/>
      <c r="D272" s="55"/>
      <c r="E272" s="55"/>
      <c r="F272" s="55"/>
      <c r="G272" s="55"/>
      <c r="H272" s="55"/>
      <c r="I272" s="55"/>
      <c r="J272" s="55"/>
      <c r="K272" s="55"/>
      <c r="L272" s="55"/>
      <c r="M272" s="55"/>
      <c r="N272" s="55"/>
      <c r="O272" s="55"/>
      <c r="P272" s="55"/>
      <c r="Q272" s="55"/>
      <c r="R272" s="55"/>
      <c r="S272" s="30"/>
      <c r="T272" s="1"/>
      <c r="U272" s="1"/>
      <c r="V272" s="1"/>
      <c r="W272" s="1"/>
      <c r="X272" s="1"/>
      <c r="Y272" s="1"/>
    </row>
    <row r="273" spans="1:25" ht="12" customHeight="1">
      <c r="A273" s="566"/>
      <c r="B273" s="9" t="s">
        <v>199</v>
      </c>
      <c r="C273" s="51"/>
      <c r="D273" s="1"/>
      <c r="E273" s="1"/>
      <c r="F273" s="1"/>
      <c r="G273" s="1"/>
      <c r="H273" s="1"/>
      <c r="I273" s="1"/>
      <c r="J273" s="1"/>
      <c r="K273" s="1"/>
      <c r="L273" s="1"/>
      <c r="M273" s="1"/>
      <c r="N273" s="1">
        <f>'EC Connector Entering (AW)'!M20</f>
        <v>0</v>
      </c>
      <c r="O273" s="1">
        <f>'EC Connector Entering (AW)'!N20</f>
        <v>0</v>
      </c>
      <c r="P273" s="1">
        <f>'EC Connector Entering (AW)'!O20</f>
        <v>0</v>
      </c>
      <c r="Q273" s="1"/>
      <c r="R273" s="1"/>
      <c r="S273" s="28">
        <f t="shared" ref="S273:S352" si="80">SUM(C273:R273)</f>
        <v>0</v>
      </c>
      <c r="T273" s="1"/>
      <c r="U273" s="1"/>
      <c r="V273" s="1"/>
      <c r="W273" s="1"/>
      <c r="X273" s="1"/>
      <c r="Y273" s="1"/>
    </row>
    <row r="274" spans="1:25" ht="12" customHeight="1">
      <c r="A274" s="566"/>
      <c r="B274" s="9" t="s">
        <v>200</v>
      </c>
      <c r="C274" s="51"/>
      <c r="D274" s="1"/>
      <c r="E274" s="1"/>
      <c r="F274" s="1"/>
      <c r="G274" s="1"/>
      <c r="H274" s="1"/>
      <c r="I274" s="1"/>
      <c r="J274" s="1"/>
      <c r="K274" s="1"/>
      <c r="L274" s="1"/>
      <c r="M274" s="1"/>
      <c r="N274" s="1">
        <f>'EC Connector Entering (AW)'!M21</f>
        <v>0</v>
      </c>
      <c r="O274" s="1">
        <f>'EC Connector Entering (AW)'!N21</f>
        <v>0</v>
      </c>
      <c r="P274" s="1">
        <f>'EC Connector Entering (AW)'!O21</f>
        <v>0</v>
      </c>
      <c r="Q274" s="1"/>
      <c r="R274" s="1"/>
      <c r="S274" s="28">
        <f t="shared" si="80"/>
        <v>0</v>
      </c>
      <c r="T274" s="1"/>
      <c r="U274" s="1"/>
      <c r="V274" s="1"/>
      <c r="W274" s="1"/>
      <c r="X274" s="1"/>
      <c r="Y274" s="1"/>
    </row>
    <row r="275" spans="1:25" ht="12" customHeight="1">
      <c r="A275" s="566"/>
      <c r="B275" s="60" t="s">
        <v>3</v>
      </c>
      <c r="C275" s="61">
        <f t="shared" ref="C275:R275" si="81">SUM(C260,C262,C267,C269,C271,C273)</f>
        <v>44</v>
      </c>
      <c r="D275" s="62">
        <f t="shared" si="81"/>
        <v>261</v>
      </c>
      <c r="E275" s="62">
        <f t="shared" si="81"/>
        <v>195</v>
      </c>
      <c r="F275" s="62">
        <f t="shared" si="81"/>
        <v>256</v>
      </c>
      <c r="G275" s="62">
        <f t="shared" si="81"/>
        <v>134</v>
      </c>
      <c r="H275" s="62">
        <f t="shared" si="81"/>
        <v>36</v>
      </c>
      <c r="I275" s="62">
        <f t="shared" si="81"/>
        <v>116</v>
      </c>
      <c r="J275" s="62">
        <f t="shared" si="81"/>
        <v>103</v>
      </c>
      <c r="K275" s="62">
        <f t="shared" si="81"/>
        <v>85</v>
      </c>
      <c r="L275" s="62">
        <f t="shared" si="81"/>
        <v>86</v>
      </c>
      <c r="M275" s="62">
        <f t="shared" si="81"/>
        <v>102</v>
      </c>
      <c r="N275" s="62">
        <f t="shared" si="81"/>
        <v>65</v>
      </c>
      <c r="O275" s="62">
        <f t="shared" si="81"/>
        <v>55</v>
      </c>
      <c r="P275" s="62">
        <f t="shared" si="81"/>
        <v>36</v>
      </c>
      <c r="Q275" s="62">
        <f t="shared" si="81"/>
        <v>21</v>
      </c>
      <c r="R275" s="62">
        <f t="shared" si="81"/>
        <v>3</v>
      </c>
      <c r="S275" s="63">
        <f t="shared" si="80"/>
        <v>1598</v>
      </c>
      <c r="T275" s="1"/>
      <c r="U275" s="1"/>
      <c r="V275" s="1"/>
      <c r="W275" s="1"/>
      <c r="X275" s="1"/>
      <c r="Y275" s="1"/>
    </row>
    <row r="276" spans="1:25" ht="12" customHeight="1">
      <c r="A276" s="566"/>
      <c r="B276" s="64" t="s">
        <v>201</v>
      </c>
      <c r="C276" s="65">
        <f t="shared" ref="C276:R276" si="82">SUM(C259,C261,C263,C268,C270,C272,C274)</f>
        <v>45</v>
      </c>
      <c r="D276" s="66">
        <f t="shared" si="82"/>
        <v>312</v>
      </c>
      <c r="E276" s="66">
        <f t="shared" si="82"/>
        <v>242</v>
      </c>
      <c r="F276" s="66">
        <f t="shared" si="82"/>
        <v>315</v>
      </c>
      <c r="G276" s="66">
        <f t="shared" si="82"/>
        <v>156</v>
      </c>
      <c r="H276" s="66">
        <f t="shared" si="82"/>
        <v>57</v>
      </c>
      <c r="I276" s="66">
        <f t="shared" si="82"/>
        <v>148</v>
      </c>
      <c r="J276" s="66">
        <f t="shared" si="82"/>
        <v>128</v>
      </c>
      <c r="K276" s="66">
        <f t="shared" si="82"/>
        <v>99</v>
      </c>
      <c r="L276" s="66">
        <f t="shared" si="82"/>
        <v>94</v>
      </c>
      <c r="M276" s="66">
        <f t="shared" si="82"/>
        <v>106</v>
      </c>
      <c r="N276" s="66">
        <f t="shared" si="82"/>
        <v>68</v>
      </c>
      <c r="O276" s="66">
        <f t="shared" si="82"/>
        <v>59</v>
      </c>
      <c r="P276" s="66">
        <f t="shared" si="82"/>
        <v>34</v>
      </c>
      <c r="Q276" s="66">
        <f t="shared" si="82"/>
        <v>18</v>
      </c>
      <c r="R276" s="66">
        <f t="shared" si="82"/>
        <v>0</v>
      </c>
      <c r="S276" s="68">
        <f t="shared" si="80"/>
        <v>1881</v>
      </c>
      <c r="T276" s="1"/>
      <c r="U276" s="1"/>
      <c r="V276" s="1"/>
      <c r="W276" s="1"/>
      <c r="X276" s="1"/>
      <c r="Y276" s="1"/>
    </row>
    <row r="277" spans="1:25" ht="12" customHeight="1">
      <c r="A277" s="566"/>
      <c r="B277" s="9" t="s">
        <v>202</v>
      </c>
      <c r="C277" s="51">
        <f>SUM('Entering 1'!C391:C394)</f>
        <v>2</v>
      </c>
      <c r="D277" s="1">
        <f>SUM('Entering 1'!D391:D394)</f>
        <v>0</v>
      </c>
      <c r="E277" s="1">
        <f>SUM('Entering 1'!E391:E394)</f>
        <v>5</v>
      </c>
      <c r="F277" s="1">
        <f>SUM('Entering 1'!F391:F394)</f>
        <v>7</v>
      </c>
      <c r="G277" s="1">
        <f>SUM('Entering 1'!G391:G394)</f>
        <v>5</v>
      </c>
      <c r="H277" s="1">
        <f>SUM('Entering 1'!H391:H394)</f>
        <v>4</v>
      </c>
      <c r="I277" s="1">
        <f>SUM('Entering 1'!I391:I394)</f>
        <v>1</v>
      </c>
      <c r="J277" s="1">
        <f>SUM('Entering 1'!J391:J394)</f>
        <v>2</v>
      </c>
      <c r="K277" s="1">
        <f>SUM('Entering 1'!K391:K394)</f>
        <v>2</v>
      </c>
      <c r="L277" s="1">
        <f>SUM('Entering 1'!L391:L394)</f>
        <v>0</v>
      </c>
      <c r="M277" s="1">
        <f>SUM('Entering 1'!M391:M394)</f>
        <v>1</v>
      </c>
      <c r="N277" s="1">
        <f>SUM('Entering 1'!N391:N394)</f>
        <v>2</v>
      </c>
      <c r="O277" s="1">
        <f>SUM('Entering 1'!O391:O394)</f>
        <v>1</v>
      </c>
      <c r="P277" s="1">
        <f>SUM('Entering 1'!P391:P394)</f>
        <v>1</v>
      </c>
      <c r="Q277" s="1">
        <f>SUM('Entering 1'!Q391:Q394)</f>
        <v>0</v>
      </c>
      <c r="R277" s="1">
        <f>SUM('Entering 1'!R391:R394)</f>
        <v>0</v>
      </c>
      <c r="S277" s="28">
        <f t="shared" si="80"/>
        <v>33</v>
      </c>
      <c r="T277" s="1"/>
      <c r="U277" s="1"/>
      <c r="V277" s="1"/>
      <c r="W277" s="1"/>
      <c r="X277" s="1"/>
      <c r="Y277" s="1"/>
    </row>
    <row r="278" spans="1:25" ht="12" customHeight="1">
      <c r="A278" s="566"/>
      <c r="B278" s="9" t="s">
        <v>203</v>
      </c>
      <c r="C278" s="51">
        <f>('Entering 1'!C391)+('Entering 1'!C392*2)+('Entering 1'!C393*3)+('Entering 1'!C394*4)</f>
        <v>2</v>
      </c>
      <c r="D278" s="1">
        <f>('Entering 1'!D391)+('Entering 1'!D392*2)+('Entering 1'!D393*3)+('Entering 1'!D394*4)</f>
        <v>0</v>
      </c>
      <c r="E278" s="1">
        <f>('Entering 1'!E391)+('Entering 1'!E392*2)+('Entering 1'!E393*3)+('Entering 1'!E394*4)</f>
        <v>5</v>
      </c>
      <c r="F278" s="1">
        <f>('Entering 1'!F391)+('Entering 1'!F392*2)+('Entering 1'!F393*3)+('Entering 1'!F394*4)</f>
        <v>7</v>
      </c>
      <c r="G278" s="1">
        <f>('Entering 1'!G391)+('Entering 1'!G392*2)+('Entering 1'!G393*3)+('Entering 1'!G394*4)</f>
        <v>5</v>
      </c>
      <c r="H278" s="1">
        <f>('Entering 1'!H391)+('Entering 1'!H392*2)+('Entering 1'!H393*3)+('Entering 1'!H394*4)</f>
        <v>4</v>
      </c>
      <c r="I278" s="1">
        <f>('Entering 1'!I391)+('Entering 1'!I392*2)+('Entering 1'!I393*3)+('Entering 1'!I394*4)</f>
        <v>1</v>
      </c>
      <c r="J278" s="1">
        <f>('Entering 1'!J391)+('Entering 1'!J392*2)+('Entering 1'!J393*3)+('Entering 1'!J394*4)</f>
        <v>2</v>
      </c>
      <c r="K278" s="1">
        <f>('Entering 1'!K391)+('Entering 1'!K392*2)+('Entering 1'!K393*3)+('Entering 1'!K394*4)</f>
        <v>2</v>
      </c>
      <c r="L278" s="1">
        <f>('Entering 1'!L391)+('Entering 1'!L392*2)+('Entering 1'!L393*3)+('Entering 1'!L394*4)</f>
        <v>0</v>
      </c>
      <c r="M278" s="1">
        <f>('Entering 1'!M391)+('Entering 1'!M392*2)+('Entering 1'!M393*3)+('Entering 1'!M394*4)</f>
        <v>1</v>
      </c>
      <c r="N278" s="1">
        <f>('Entering 1'!N391)+('Entering 1'!N392*2)+('Entering 1'!N393*3)+('Entering 1'!N394*4)</f>
        <v>2</v>
      </c>
      <c r="O278" s="1">
        <f>('Entering 1'!O391)+('Entering 1'!O392*2)+('Entering 1'!O393*3)+('Entering 1'!O394*4)</f>
        <v>1</v>
      </c>
      <c r="P278" s="1">
        <f>('Entering 1'!P391)+('Entering 1'!P392*2)+('Entering 1'!P393*3)+('Entering 1'!P394*4)</f>
        <v>1</v>
      </c>
      <c r="Q278" s="1">
        <f>('Entering 1'!Q391)+('Entering 1'!Q392*2)+('Entering 1'!Q393*3)+('Entering 1'!Q394*4)</f>
        <v>0</v>
      </c>
      <c r="R278" s="1">
        <f>('Entering 1'!R391)+('Entering 1'!R392*2)+('Entering 1'!R393*3)+('Entering 1'!R394*4)</f>
        <v>0</v>
      </c>
      <c r="S278" s="28">
        <f t="shared" si="80"/>
        <v>33</v>
      </c>
      <c r="T278" s="1"/>
      <c r="U278" s="1"/>
      <c r="V278" s="1"/>
      <c r="W278" s="1"/>
      <c r="X278" s="1"/>
      <c r="Y278" s="1"/>
    </row>
    <row r="279" spans="1:25" ht="12" customHeight="1">
      <c r="A279" s="566"/>
      <c r="B279" s="53" t="s">
        <v>204</v>
      </c>
      <c r="C279" s="54">
        <f>SUM('Entering 1'!C400:C403)</f>
        <v>0</v>
      </c>
      <c r="D279" s="55">
        <f>SUM('Entering 1'!D400:D403)</f>
        <v>0</v>
      </c>
      <c r="E279" s="55">
        <f>SUM('Entering 1'!E400:E403)</f>
        <v>1</v>
      </c>
      <c r="F279" s="55">
        <f>SUM('Entering 1'!F400:F403)</f>
        <v>1</v>
      </c>
      <c r="G279" s="55">
        <f>SUM('Entering 1'!G400:G403)</f>
        <v>0</v>
      </c>
      <c r="H279" s="55">
        <f>SUM('Entering 1'!H400:H403)</f>
        <v>0</v>
      </c>
      <c r="I279" s="55">
        <f>SUM('Entering 1'!I400:I403)</f>
        <v>0</v>
      </c>
      <c r="J279" s="55">
        <f>SUM('Entering 1'!J400:J403)</f>
        <v>0</v>
      </c>
      <c r="K279" s="55">
        <f>SUM('Entering 1'!K400:K403)</f>
        <v>0</v>
      </c>
      <c r="L279" s="55">
        <f>SUM('Entering 1'!L400:L403)</f>
        <v>0</v>
      </c>
      <c r="M279" s="55">
        <f>SUM('Entering 1'!M400:M403)</f>
        <v>1</v>
      </c>
      <c r="N279" s="55">
        <f>SUM('Entering 1'!N400:N403)</f>
        <v>0</v>
      </c>
      <c r="O279" s="55">
        <f>SUM('Entering 1'!O400:O403)</f>
        <v>2</v>
      </c>
      <c r="P279" s="55">
        <f>SUM('Entering 1'!P400:P403)</f>
        <v>0</v>
      </c>
      <c r="Q279" s="55">
        <f>SUM('Entering 1'!Q400:Q403)</f>
        <v>0</v>
      </c>
      <c r="R279" s="55">
        <f>SUM('Entering 1'!R400:R403)</f>
        <v>0</v>
      </c>
      <c r="S279" s="30">
        <f t="shared" si="80"/>
        <v>5</v>
      </c>
      <c r="T279" s="1"/>
      <c r="U279" s="1"/>
      <c r="V279" s="1"/>
      <c r="W279" s="1"/>
      <c r="X279" s="1"/>
      <c r="Y279" s="1"/>
    </row>
    <row r="280" spans="1:25" ht="12" customHeight="1">
      <c r="A280" s="566"/>
      <c r="B280" s="53" t="s">
        <v>205</v>
      </c>
      <c r="C280" s="54">
        <f>('Entering 1'!C400)+('Entering 1'!C401*2)+('Entering 1'!C402*3)+('Entering 1'!C403*4)</f>
        <v>0</v>
      </c>
      <c r="D280" s="55">
        <f>('Entering 1'!D400)+('Entering 1'!D401*2)+('Entering 1'!D402*3)+('Entering 1'!D403*4)</f>
        <v>0</v>
      </c>
      <c r="E280" s="55">
        <f>('Entering 1'!E400)+('Entering 1'!E401*2)+('Entering 1'!E402*3)+('Entering 1'!E403*4)</f>
        <v>1</v>
      </c>
      <c r="F280" s="55">
        <f>('Entering 1'!F400)+('Entering 1'!F401*2)+('Entering 1'!F402*3)+('Entering 1'!F403*4)</f>
        <v>1</v>
      </c>
      <c r="G280" s="55">
        <f>('Entering 1'!G400)+('Entering 1'!G401*2)+('Entering 1'!G402*3)+('Entering 1'!G403*4)</f>
        <v>0</v>
      </c>
      <c r="H280" s="55">
        <f>('Entering 1'!H400)+('Entering 1'!H401*2)+('Entering 1'!H402*3)+('Entering 1'!H403*4)</f>
        <v>0</v>
      </c>
      <c r="I280" s="55">
        <f>('Entering 1'!I400)+('Entering 1'!I401*2)+('Entering 1'!I402*3)+('Entering 1'!I403*4)</f>
        <v>0</v>
      </c>
      <c r="J280" s="55">
        <f>('Entering 1'!J400)+('Entering 1'!J401*2)+('Entering 1'!J402*3)+('Entering 1'!J403*4)</f>
        <v>0</v>
      </c>
      <c r="K280" s="55">
        <f>('Entering 1'!K400)+('Entering 1'!K401*2)+('Entering 1'!K402*3)+('Entering 1'!K403*4)</f>
        <v>0</v>
      </c>
      <c r="L280" s="55">
        <f>('Entering 1'!L400)+('Entering 1'!L401*2)+('Entering 1'!L402*3)+('Entering 1'!L403*4)</f>
        <v>0</v>
      </c>
      <c r="M280" s="55">
        <f>('Entering 1'!M400)+('Entering 1'!M401*2)+('Entering 1'!M402*3)+('Entering 1'!M403*4)</f>
        <v>1</v>
      </c>
      <c r="N280" s="55">
        <f>('Entering 1'!N400)+('Entering 1'!N401*2)+('Entering 1'!N402*3)+('Entering 1'!N403*4)</f>
        <v>0</v>
      </c>
      <c r="O280" s="55">
        <f>('Entering 1'!O400)+('Entering 1'!O401*2)+('Entering 1'!O402*3)+('Entering 1'!O403*4)</f>
        <v>2</v>
      </c>
      <c r="P280" s="55">
        <f>('Entering 1'!P400)+('Entering 1'!P401*2)+('Entering 1'!P402*3)+('Entering 1'!P403*4)</f>
        <v>0</v>
      </c>
      <c r="Q280" s="55">
        <f>('Entering 1'!Q400)+('Entering 1'!Q401*2)+('Entering 1'!Q402*3)+('Entering 1'!Q403*4)</f>
        <v>0</v>
      </c>
      <c r="R280" s="55">
        <f>('Entering 1'!R400)+('Entering 1'!R401*2)+('Entering 1'!R402*3)+('Entering 1'!R403*4)</f>
        <v>0</v>
      </c>
      <c r="S280" s="30">
        <f t="shared" si="80"/>
        <v>5</v>
      </c>
      <c r="T280" s="1"/>
      <c r="U280" s="1"/>
      <c r="V280" s="1"/>
      <c r="W280" s="1"/>
      <c r="X280" s="1"/>
      <c r="Y280" s="1"/>
    </row>
    <row r="281" spans="1:25" ht="12" customHeight="1">
      <c r="A281" s="566"/>
      <c r="B281" s="9" t="s">
        <v>206</v>
      </c>
      <c r="C281" s="51"/>
      <c r="D281" s="1"/>
      <c r="E281" s="1"/>
      <c r="F281" s="1"/>
      <c r="G281" s="1"/>
      <c r="H281" s="1"/>
      <c r="I281" s="1"/>
      <c r="J281" s="1"/>
      <c r="K281" s="1"/>
      <c r="L281" s="1"/>
      <c r="M281" s="1"/>
      <c r="N281" s="1"/>
      <c r="O281" s="1"/>
      <c r="P281" s="1"/>
      <c r="Q281" s="1"/>
      <c r="R281" s="1"/>
      <c r="S281" s="28">
        <f t="shared" si="80"/>
        <v>0</v>
      </c>
      <c r="T281" s="1"/>
      <c r="U281" s="1"/>
      <c r="V281" s="1"/>
      <c r="W281" s="1"/>
      <c r="X281" s="1"/>
      <c r="Y281" s="1"/>
    </row>
    <row r="282" spans="1:25" ht="12" customHeight="1">
      <c r="A282" s="566"/>
      <c r="B282" s="9" t="s">
        <v>207</v>
      </c>
      <c r="C282" s="51"/>
      <c r="D282" s="1"/>
      <c r="E282" s="1"/>
      <c r="F282" s="1"/>
      <c r="G282" s="1"/>
      <c r="H282" s="1"/>
      <c r="I282" s="1"/>
      <c r="J282" s="1"/>
      <c r="K282" s="1"/>
      <c r="L282" s="1"/>
      <c r="M282" s="1"/>
      <c r="N282" s="1"/>
      <c r="O282" s="1"/>
      <c r="P282" s="1"/>
      <c r="Q282" s="1"/>
      <c r="R282" s="1"/>
      <c r="S282" s="28">
        <f t="shared" si="80"/>
        <v>0</v>
      </c>
      <c r="T282" s="1"/>
      <c r="U282" s="1"/>
      <c r="V282" s="1"/>
      <c r="W282" s="1"/>
      <c r="X282" s="1"/>
      <c r="Y282" s="1"/>
    </row>
    <row r="283" spans="1:25" ht="12" customHeight="1">
      <c r="A283" s="566"/>
      <c r="B283" s="60" t="s">
        <v>18</v>
      </c>
      <c r="C283" s="61">
        <f t="shared" ref="C283:R283" si="83">SUM(C277,C279,C281)</f>
        <v>2</v>
      </c>
      <c r="D283" s="62">
        <f t="shared" si="83"/>
        <v>0</v>
      </c>
      <c r="E283" s="62">
        <f t="shared" si="83"/>
        <v>6</v>
      </c>
      <c r="F283" s="62">
        <f t="shared" si="83"/>
        <v>8</v>
      </c>
      <c r="G283" s="62">
        <f t="shared" si="83"/>
        <v>5</v>
      </c>
      <c r="H283" s="62">
        <f t="shared" si="83"/>
        <v>4</v>
      </c>
      <c r="I283" s="62">
        <f t="shared" si="83"/>
        <v>1</v>
      </c>
      <c r="J283" s="62">
        <f t="shared" si="83"/>
        <v>2</v>
      </c>
      <c r="K283" s="62">
        <f t="shared" si="83"/>
        <v>2</v>
      </c>
      <c r="L283" s="62">
        <f t="shared" si="83"/>
        <v>0</v>
      </c>
      <c r="M283" s="62">
        <f t="shared" si="83"/>
        <v>2</v>
      </c>
      <c r="N283" s="62">
        <f t="shared" si="83"/>
        <v>2</v>
      </c>
      <c r="O283" s="62">
        <f t="shared" si="83"/>
        <v>3</v>
      </c>
      <c r="P283" s="62">
        <f t="shared" si="83"/>
        <v>1</v>
      </c>
      <c r="Q283" s="62">
        <f t="shared" si="83"/>
        <v>0</v>
      </c>
      <c r="R283" s="62">
        <f t="shared" si="83"/>
        <v>0</v>
      </c>
      <c r="S283" s="63">
        <f t="shared" si="80"/>
        <v>38</v>
      </c>
      <c r="T283" s="1"/>
      <c r="U283" s="1"/>
      <c r="V283" s="1"/>
      <c r="W283" s="1"/>
      <c r="X283" s="1"/>
      <c r="Y283" s="1"/>
    </row>
    <row r="284" spans="1:25" ht="12" customHeight="1">
      <c r="A284" s="566"/>
      <c r="B284" s="64" t="s">
        <v>208</v>
      </c>
      <c r="C284" s="65">
        <f t="shared" ref="C284:R284" si="84">SUM(C278,C280,C282)</f>
        <v>2</v>
      </c>
      <c r="D284" s="66">
        <f t="shared" si="84"/>
        <v>0</v>
      </c>
      <c r="E284" s="66">
        <f t="shared" si="84"/>
        <v>6</v>
      </c>
      <c r="F284" s="66">
        <f t="shared" si="84"/>
        <v>8</v>
      </c>
      <c r="G284" s="66">
        <f t="shared" si="84"/>
        <v>5</v>
      </c>
      <c r="H284" s="66">
        <f t="shared" si="84"/>
        <v>4</v>
      </c>
      <c r="I284" s="66">
        <f t="shared" si="84"/>
        <v>1</v>
      </c>
      <c r="J284" s="66">
        <f t="shared" si="84"/>
        <v>2</v>
      </c>
      <c r="K284" s="66">
        <f t="shared" si="84"/>
        <v>2</v>
      </c>
      <c r="L284" s="66">
        <f t="shared" si="84"/>
        <v>0</v>
      </c>
      <c r="M284" s="66">
        <f t="shared" si="84"/>
        <v>2</v>
      </c>
      <c r="N284" s="66">
        <f t="shared" si="84"/>
        <v>2</v>
      </c>
      <c r="O284" s="66">
        <f t="shared" si="84"/>
        <v>3</v>
      </c>
      <c r="P284" s="66">
        <f t="shared" si="84"/>
        <v>1</v>
      </c>
      <c r="Q284" s="66">
        <f t="shared" si="84"/>
        <v>0</v>
      </c>
      <c r="R284" s="66">
        <f t="shared" si="84"/>
        <v>0</v>
      </c>
      <c r="S284" s="68">
        <f t="shared" si="80"/>
        <v>38</v>
      </c>
      <c r="T284" s="1"/>
      <c r="U284" s="1"/>
      <c r="V284" s="1"/>
      <c r="W284" s="1"/>
      <c r="X284" s="1"/>
      <c r="Y284" s="1"/>
    </row>
    <row r="285" spans="1:25" ht="12" customHeight="1">
      <c r="A285" s="566"/>
      <c r="B285" s="60" t="s">
        <v>2</v>
      </c>
      <c r="C285" s="61">
        <f t="shared" ref="C285:R285" si="85">SUM(C275,C283)</f>
        <v>46</v>
      </c>
      <c r="D285" s="62">
        <f t="shared" si="85"/>
        <v>261</v>
      </c>
      <c r="E285" s="62">
        <f t="shared" si="85"/>
        <v>201</v>
      </c>
      <c r="F285" s="62">
        <f t="shared" si="85"/>
        <v>264</v>
      </c>
      <c r="G285" s="62">
        <f t="shared" si="85"/>
        <v>139</v>
      </c>
      <c r="H285" s="62">
        <f t="shared" si="85"/>
        <v>40</v>
      </c>
      <c r="I285" s="62">
        <f t="shared" si="85"/>
        <v>117</v>
      </c>
      <c r="J285" s="62">
        <f t="shared" si="85"/>
        <v>105</v>
      </c>
      <c r="K285" s="62">
        <f t="shared" si="85"/>
        <v>87</v>
      </c>
      <c r="L285" s="62">
        <f t="shared" si="85"/>
        <v>86</v>
      </c>
      <c r="M285" s="62">
        <f t="shared" si="85"/>
        <v>104</v>
      </c>
      <c r="N285" s="62">
        <f t="shared" si="85"/>
        <v>67</v>
      </c>
      <c r="O285" s="62">
        <f t="shared" si="85"/>
        <v>58</v>
      </c>
      <c r="P285" s="62">
        <f t="shared" si="85"/>
        <v>37</v>
      </c>
      <c r="Q285" s="62">
        <f t="shared" si="85"/>
        <v>21</v>
      </c>
      <c r="R285" s="62">
        <f t="shared" si="85"/>
        <v>3</v>
      </c>
      <c r="S285" s="63">
        <f t="shared" si="80"/>
        <v>1636</v>
      </c>
      <c r="T285" s="1"/>
      <c r="U285" s="1"/>
      <c r="V285" s="1"/>
      <c r="W285" s="1"/>
      <c r="X285" s="1"/>
      <c r="Y285" s="1"/>
    </row>
    <row r="286" spans="1:25" ht="12" customHeight="1">
      <c r="A286" s="567"/>
      <c r="B286" s="64" t="s">
        <v>25</v>
      </c>
      <c r="C286" s="65">
        <f t="shared" ref="C286:R286" si="86">SUM(C276,C284)</f>
        <v>47</v>
      </c>
      <c r="D286" s="66">
        <f t="shared" si="86"/>
        <v>312</v>
      </c>
      <c r="E286" s="66">
        <f t="shared" si="86"/>
        <v>248</v>
      </c>
      <c r="F286" s="66">
        <f t="shared" si="86"/>
        <v>323</v>
      </c>
      <c r="G286" s="66">
        <f t="shared" si="86"/>
        <v>161</v>
      </c>
      <c r="H286" s="66">
        <f t="shared" si="86"/>
        <v>61</v>
      </c>
      <c r="I286" s="66">
        <f t="shared" si="86"/>
        <v>149</v>
      </c>
      <c r="J286" s="66">
        <f t="shared" si="86"/>
        <v>130</v>
      </c>
      <c r="K286" s="66">
        <f t="shared" si="86"/>
        <v>101</v>
      </c>
      <c r="L286" s="66">
        <f t="shared" si="86"/>
        <v>94</v>
      </c>
      <c r="M286" s="66">
        <f t="shared" si="86"/>
        <v>108</v>
      </c>
      <c r="N286" s="66">
        <f t="shared" si="86"/>
        <v>70</v>
      </c>
      <c r="O286" s="66">
        <f t="shared" si="86"/>
        <v>62</v>
      </c>
      <c r="P286" s="66">
        <f t="shared" si="86"/>
        <v>35</v>
      </c>
      <c r="Q286" s="66">
        <f t="shared" si="86"/>
        <v>18</v>
      </c>
      <c r="R286" s="66">
        <f t="shared" si="86"/>
        <v>0</v>
      </c>
      <c r="S286" s="68">
        <f t="shared" si="80"/>
        <v>1919</v>
      </c>
      <c r="T286" s="1"/>
      <c r="U286" s="1"/>
      <c r="V286" s="1"/>
      <c r="W286" s="1"/>
      <c r="X286" s="1"/>
      <c r="Y286" s="1"/>
    </row>
    <row r="287" spans="1:25" ht="12" customHeight="1">
      <c r="A287" s="565" t="s">
        <v>223</v>
      </c>
      <c r="B287" s="9" t="s">
        <v>214</v>
      </c>
      <c r="C287" s="72">
        <f>'PMD Breakdown Entering'!C105</f>
        <v>5</v>
      </c>
      <c r="D287" s="13">
        <f>'PMD Breakdown Entering'!D105</f>
        <v>7</v>
      </c>
      <c r="E287" s="13">
        <f>'PMD Breakdown Entering'!E105</f>
        <v>1</v>
      </c>
      <c r="F287" s="13">
        <f>'PMD Breakdown Entering'!F105</f>
        <v>3</v>
      </c>
      <c r="G287" s="13">
        <f>'PMD Breakdown Entering'!G105</f>
        <v>4</v>
      </c>
      <c r="H287" s="13">
        <f>'PMD Breakdown Entering'!H105</f>
        <v>7</v>
      </c>
      <c r="I287" s="13">
        <f>'PMD Breakdown Entering'!I105</f>
        <v>2</v>
      </c>
      <c r="J287" s="13">
        <f>'PMD Breakdown Entering'!J105</f>
        <v>0</v>
      </c>
      <c r="K287" s="13">
        <f>'PMD Breakdown Entering'!K105</f>
        <v>6</v>
      </c>
      <c r="L287" s="13">
        <f>'PMD Breakdown Entering'!L105</f>
        <v>1</v>
      </c>
      <c r="M287" s="13">
        <f>'PMD Breakdown Entering'!M105</f>
        <v>3</v>
      </c>
      <c r="N287" s="13">
        <f>'PMD Breakdown Entering'!N105</f>
        <v>0</v>
      </c>
      <c r="O287" s="13">
        <f>'PMD Breakdown Entering'!O105</f>
        <v>0</v>
      </c>
      <c r="P287" s="13">
        <f>'PMD Breakdown Entering'!P105</f>
        <v>0</v>
      </c>
      <c r="Q287" s="13">
        <f>'PMD Breakdown Entering'!Q105</f>
        <v>0</v>
      </c>
      <c r="R287" s="13">
        <f>'PMD Breakdown Entering'!R105</f>
        <v>0</v>
      </c>
      <c r="S287" s="28">
        <f t="shared" si="80"/>
        <v>39</v>
      </c>
      <c r="T287" s="1"/>
      <c r="U287" s="1"/>
      <c r="V287" s="1"/>
      <c r="W287" s="1"/>
      <c r="X287" s="1"/>
      <c r="Y287" s="1"/>
    </row>
    <row r="288" spans="1:25" ht="12" customHeight="1">
      <c r="A288" s="566"/>
      <c r="B288" s="53" t="s">
        <v>188</v>
      </c>
      <c r="C288" s="54">
        <f>SUM('Entering 1'!C415:C416)</f>
        <v>0</v>
      </c>
      <c r="D288" s="55">
        <f>SUM('Entering 1'!D415:D416)</f>
        <v>3</v>
      </c>
      <c r="E288" s="55">
        <f>SUM('Entering 1'!E415:E416)</f>
        <v>5</v>
      </c>
      <c r="F288" s="55">
        <f>SUM('Entering 1'!F415:F416)</f>
        <v>4</v>
      </c>
      <c r="G288" s="55">
        <f>SUM('Entering 1'!G415:G416)</f>
        <v>4</v>
      </c>
      <c r="H288" s="55">
        <f>SUM('Entering 1'!H415:H416)</f>
        <v>2</v>
      </c>
      <c r="I288" s="55">
        <f>SUM('Entering 1'!I415:I416)</f>
        <v>2</v>
      </c>
      <c r="J288" s="55">
        <f>SUM('Entering 1'!J415:J416)</f>
        <v>0</v>
      </c>
      <c r="K288" s="55">
        <f>SUM('Entering 1'!K415:K416)</f>
        <v>4</v>
      </c>
      <c r="L288" s="55">
        <f>SUM('Entering 1'!L415:L416)</f>
        <v>2</v>
      </c>
      <c r="M288" s="55">
        <f>SUM('Entering 1'!M415:M416)</f>
        <v>2</v>
      </c>
      <c r="N288" s="55">
        <f>SUM('Entering 1'!N415:N416)</f>
        <v>0</v>
      </c>
      <c r="O288" s="55">
        <f>SUM('Entering 1'!O415:O416)</f>
        <v>0</v>
      </c>
      <c r="P288" s="55">
        <f>SUM('Entering 1'!P415:P416)</f>
        <v>0</v>
      </c>
      <c r="Q288" s="55">
        <f>SUM('Entering 1'!Q415:Q416)</f>
        <v>0</v>
      </c>
      <c r="R288" s="55">
        <f>SUM('Entering 1'!R415:R416)</f>
        <v>0</v>
      </c>
      <c r="S288" s="30">
        <f t="shared" si="80"/>
        <v>28</v>
      </c>
      <c r="T288" s="1"/>
      <c r="U288" s="1"/>
      <c r="V288" s="1"/>
      <c r="W288" s="1"/>
      <c r="X288" s="1"/>
      <c r="Y288" s="1"/>
    </row>
    <row r="289" spans="1:25" ht="12" customHeight="1">
      <c r="A289" s="566"/>
      <c r="B289" s="53" t="s">
        <v>189</v>
      </c>
      <c r="C289" s="54">
        <f>('Entering 1'!C415)+('Entering 1'!C416*2)</f>
        <v>0</v>
      </c>
      <c r="D289" s="55">
        <f>('Entering 1'!D415)+('Entering 1'!D416*2)</f>
        <v>3</v>
      </c>
      <c r="E289" s="55">
        <f>('Entering 1'!E415)+('Entering 1'!E416*2)</f>
        <v>5</v>
      </c>
      <c r="F289" s="55">
        <f>('Entering 1'!F415)+('Entering 1'!F416*2)</f>
        <v>4</v>
      </c>
      <c r="G289" s="55">
        <f>('Entering 1'!G415)+('Entering 1'!G416*2)</f>
        <v>4</v>
      </c>
      <c r="H289" s="55">
        <f>('Entering 1'!H415)+('Entering 1'!H416*2)</f>
        <v>2</v>
      </c>
      <c r="I289" s="55">
        <f>('Entering 1'!I415)+('Entering 1'!I416*2)</f>
        <v>2</v>
      </c>
      <c r="J289" s="55">
        <f>('Entering 1'!J415)+('Entering 1'!J416*2)</f>
        <v>0</v>
      </c>
      <c r="K289" s="55">
        <f>('Entering 1'!K415)+('Entering 1'!K416*2)</f>
        <v>4</v>
      </c>
      <c r="L289" s="55">
        <f>('Entering 1'!L415)+('Entering 1'!L416*2)</f>
        <v>2</v>
      </c>
      <c r="M289" s="55">
        <f>('Entering 1'!M415)+('Entering 1'!M416*2)</f>
        <v>2</v>
      </c>
      <c r="N289" s="55">
        <f>('Entering 1'!N415)+('Entering 1'!N416*2)</f>
        <v>0</v>
      </c>
      <c r="O289" s="55">
        <f>('Entering 1'!O415)+('Entering 1'!O416*2)</f>
        <v>0</v>
      </c>
      <c r="P289" s="55">
        <f>('Entering 1'!P415)+('Entering 1'!P416*2)</f>
        <v>0</v>
      </c>
      <c r="Q289" s="55">
        <f>('Entering 1'!Q415)+('Entering 1'!Q416*2)</f>
        <v>0</v>
      </c>
      <c r="R289" s="55">
        <f>('Entering 1'!R415)+('Entering 1'!R416*2)</f>
        <v>0</v>
      </c>
      <c r="S289" s="30">
        <f t="shared" si="80"/>
        <v>28</v>
      </c>
      <c r="T289" s="1"/>
      <c r="U289" s="1"/>
      <c r="V289" s="1"/>
      <c r="W289" s="1"/>
      <c r="X289" s="1"/>
      <c r="Y289" s="1"/>
    </row>
    <row r="290" spans="1:25" ht="12" customHeight="1">
      <c r="A290" s="566"/>
      <c r="B290" s="9" t="s">
        <v>190</v>
      </c>
      <c r="C290" s="51">
        <f>SUM('Entering 1'!C417:C418)</f>
        <v>0</v>
      </c>
      <c r="D290" s="1">
        <f>SUM('Entering 1'!D417:D418)</f>
        <v>1</v>
      </c>
      <c r="E290" s="1">
        <f>SUM('Entering 1'!E417:E418)</f>
        <v>1</v>
      </c>
      <c r="F290" s="1">
        <f>SUM('Entering 1'!F417:F418)</f>
        <v>1</v>
      </c>
      <c r="G290" s="1">
        <f>SUM('Entering 1'!G417:G418)</f>
        <v>1</v>
      </c>
      <c r="H290" s="1">
        <f>SUM('Entering 1'!H417:H418)</f>
        <v>0</v>
      </c>
      <c r="I290" s="1">
        <f>SUM('Entering 1'!I417:I418)</f>
        <v>2</v>
      </c>
      <c r="J290" s="1">
        <f>SUM('Entering 1'!J417:J418)</f>
        <v>0</v>
      </c>
      <c r="K290" s="1">
        <f>SUM('Entering 1'!K417:K418)</f>
        <v>0</v>
      </c>
      <c r="L290" s="1">
        <f>SUM('Entering 1'!L417:L418)</f>
        <v>0</v>
      </c>
      <c r="M290" s="1">
        <f>SUM('Entering 1'!M417:M418)</f>
        <v>0</v>
      </c>
      <c r="N290" s="1">
        <f>SUM('Entering 1'!N417:N418)</f>
        <v>0</v>
      </c>
      <c r="O290" s="1">
        <f>SUM('Entering 1'!O417:O418)</f>
        <v>0</v>
      </c>
      <c r="P290" s="1">
        <f>SUM('Entering 1'!P417:P418)</f>
        <v>0</v>
      </c>
      <c r="Q290" s="1">
        <f>SUM('Entering 1'!Q417:Q418)</f>
        <v>0</v>
      </c>
      <c r="R290" s="1">
        <f>SUM('Entering 1'!R417:R418)</f>
        <v>0</v>
      </c>
      <c r="S290" s="28">
        <f t="shared" si="80"/>
        <v>6</v>
      </c>
      <c r="T290" s="1"/>
      <c r="U290" s="1"/>
      <c r="V290" s="1"/>
      <c r="W290" s="1"/>
      <c r="X290" s="1"/>
      <c r="Y290" s="1"/>
    </row>
    <row r="291" spans="1:25" ht="12" customHeight="1">
      <c r="A291" s="566"/>
      <c r="B291" s="9" t="s">
        <v>191</v>
      </c>
      <c r="C291" s="51">
        <f>('Entering 1'!C417)+('Entering 1'!C418*2)</f>
        <v>0</v>
      </c>
      <c r="D291" s="1">
        <f>('Entering 1'!D417)+('Entering 1'!D418*2)</f>
        <v>1</v>
      </c>
      <c r="E291" s="1">
        <f>('Entering 1'!E417)+('Entering 1'!E418*2)</f>
        <v>1</v>
      </c>
      <c r="F291" s="1">
        <f>('Entering 1'!F417)+('Entering 1'!F418*2)</f>
        <v>1</v>
      </c>
      <c r="G291" s="1">
        <f>('Entering 1'!G417)+('Entering 1'!G418*2)</f>
        <v>1</v>
      </c>
      <c r="H291" s="1">
        <f>('Entering 1'!H417)+('Entering 1'!H418*2)</f>
        <v>0</v>
      </c>
      <c r="I291" s="1">
        <f>('Entering 1'!I417)+('Entering 1'!I418*2)</f>
        <v>2</v>
      </c>
      <c r="J291" s="1">
        <f>('Entering 1'!J417)+('Entering 1'!J418*2)</f>
        <v>0</v>
      </c>
      <c r="K291" s="1">
        <f>('Entering 1'!K417)+('Entering 1'!K418*2)</f>
        <v>0</v>
      </c>
      <c r="L291" s="1">
        <f>('Entering 1'!L417)+('Entering 1'!L418*2)</f>
        <v>0</v>
      </c>
      <c r="M291" s="1">
        <f>('Entering 1'!M417)+('Entering 1'!M418*2)</f>
        <v>0</v>
      </c>
      <c r="N291" s="1">
        <f>('Entering 1'!N417)+('Entering 1'!N418*2)</f>
        <v>0</v>
      </c>
      <c r="O291" s="1">
        <f>('Entering 1'!O417)+('Entering 1'!O418*2)</f>
        <v>0</v>
      </c>
      <c r="P291" s="1">
        <f>('Entering 1'!P417)+('Entering 1'!P418*2)</f>
        <v>0</v>
      </c>
      <c r="Q291" s="1">
        <f>('Entering 1'!Q417)+('Entering 1'!Q418*2)</f>
        <v>0</v>
      </c>
      <c r="R291" s="1">
        <f>('Entering 1'!R417)+('Entering 1'!R418*2)</f>
        <v>0</v>
      </c>
      <c r="S291" s="28">
        <f t="shared" si="80"/>
        <v>6</v>
      </c>
      <c r="T291" s="1"/>
      <c r="U291" s="1"/>
      <c r="V291" s="1"/>
      <c r="W291" s="1"/>
      <c r="X291" s="1"/>
      <c r="Y291" s="1"/>
    </row>
    <row r="292" spans="1:25" ht="12" customHeight="1">
      <c r="A292" s="566"/>
      <c r="B292" s="53" t="s">
        <v>7</v>
      </c>
      <c r="C292" s="54">
        <f>'Entering 1'!C419</f>
        <v>79</v>
      </c>
      <c r="D292" s="55">
        <f>'Entering 1'!D419</f>
        <v>199</v>
      </c>
      <c r="E292" s="55">
        <f>'Entering 1'!E419</f>
        <v>238</v>
      </c>
      <c r="F292" s="55">
        <f>'Entering 1'!F419</f>
        <v>142</v>
      </c>
      <c r="G292" s="55">
        <f>'Entering 1'!G419</f>
        <v>148</v>
      </c>
      <c r="H292" s="55">
        <f>'Entering 1'!H419</f>
        <v>103</v>
      </c>
      <c r="I292" s="55">
        <f>'Entering 1'!I419</f>
        <v>127</v>
      </c>
      <c r="J292" s="55">
        <f>'Entering 1'!J419</f>
        <v>102</v>
      </c>
      <c r="K292" s="55">
        <f>'Entering 1'!K419</f>
        <v>99</v>
      </c>
      <c r="L292" s="55">
        <f>'Entering 1'!L419</f>
        <v>89</v>
      </c>
      <c r="M292" s="55">
        <f>'Entering 1'!M419</f>
        <v>81</v>
      </c>
      <c r="N292" s="55">
        <f>'Entering 1'!N419</f>
        <v>38</v>
      </c>
      <c r="O292" s="55">
        <f>'Entering 1'!O419</f>
        <v>37</v>
      </c>
      <c r="P292" s="55">
        <f>'Entering 1'!P419</f>
        <v>35</v>
      </c>
      <c r="Q292" s="55">
        <f>'Entering 1'!Q419</f>
        <v>19</v>
      </c>
      <c r="R292" s="55">
        <f>'Entering 1'!R419</f>
        <v>0</v>
      </c>
      <c r="S292" s="30">
        <f t="shared" si="80"/>
        <v>1536</v>
      </c>
      <c r="T292" s="1"/>
      <c r="U292" s="1"/>
      <c r="V292" s="1"/>
      <c r="W292" s="1"/>
      <c r="X292" s="1"/>
      <c r="Y292" s="1"/>
    </row>
    <row r="293" spans="1:25" ht="12" customHeight="1">
      <c r="A293" s="566"/>
      <c r="B293" s="53" t="s">
        <v>192</v>
      </c>
      <c r="C293" s="54">
        <f>'Carpool Breakdown Entering'!C236</f>
        <v>2</v>
      </c>
      <c r="D293" s="55">
        <f>'Carpool Breakdown Entering'!D236</f>
        <v>7</v>
      </c>
      <c r="E293" s="55">
        <f>'Carpool Breakdown Entering'!E236</f>
        <v>3</v>
      </c>
      <c r="F293" s="55">
        <f>'Carpool Breakdown Entering'!F236</f>
        <v>23</v>
      </c>
      <c r="G293" s="55">
        <f>'Carpool Breakdown Entering'!G236</f>
        <v>33</v>
      </c>
      <c r="H293" s="55">
        <f>'Carpool Breakdown Entering'!H236</f>
        <v>21</v>
      </c>
      <c r="I293" s="55">
        <f>'Carpool Breakdown Entering'!I236</f>
        <v>28</v>
      </c>
      <c r="J293" s="55">
        <f>'Carpool Breakdown Entering'!J236</f>
        <v>31</v>
      </c>
      <c r="K293" s="55">
        <f>'Carpool Breakdown Entering'!K236</f>
        <v>15</v>
      </c>
      <c r="L293" s="55">
        <f>'Carpool Breakdown Entering'!L236</f>
        <v>9</v>
      </c>
      <c r="M293" s="55">
        <f>'Carpool Breakdown Entering'!M236</f>
        <v>4</v>
      </c>
      <c r="N293" s="55">
        <f>'Carpool Breakdown Entering'!N236</f>
        <v>5</v>
      </c>
      <c r="O293" s="55">
        <f>'Carpool Breakdown Entering'!O236</f>
        <v>5</v>
      </c>
      <c r="P293" s="55">
        <f>'Carpool Breakdown Entering'!P236</f>
        <v>5</v>
      </c>
      <c r="Q293" s="55">
        <f>'Carpool Breakdown Entering'!Q236</f>
        <v>3</v>
      </c>
      <c r="R293" s="55">
        <f>'Carpool Breakdown Entering'!R236</f>
        <v>0</v>
      </c>
      <c r="S293" s="30">
        <f t="shared" si="80"/>
        <v>194</v>
      </c>
      <c r="T293" s="1"/>
      <c r="U293" s="1"/>
      <c r="V293" s="1"/>
      <c r="W293" s="1"/>
      <c r="X293" s="1"/>
      <c r="Y293" s="1"/>
    </row>
    <row r="294" spans="1:25" ht="12" customHeight="1">
      <c r="A294" s="566"/>
      <c r="B294" s="53" t="s">
        <v>35</v>
      </c>
      <c r="C294" s="54">
        <f>'Carpool Breakdown Entering'!C237</f>
        <v>0</v>
      </c>
      <c r="D294" s="55">
        <f>'Carpool Breakdown Entering'!D237</f>
        <v>0</v>
      </c>
      <c r="E294" s="55">
        <f>'Carpool Breakdown Entering'!E237</f>
        <v>0</v>
      </c>
      <c r="F294" s="55">
        <f>'Carpool Breakdown Entering'!F237</f>
        <v>34</v>
      </c>
      <c r="G294" s="55">
        <f>'Carpool Breakdown Entering'!G237</f>
        <v>48</v>
      </c>
      <c r="H294" s="55">
        <f>'Carpool Breakdown Entering'!H237</f>
        <v>26</v>
      </c>
      <c r="I294" s="55">
        <f>'Carpool Breakdown Entering'!I237</f>
        <v>44</v>
      </c>
      <c r="J294" s="55">
        <f>'Carpool Breakdown Entering'!J237</f>
        <v>47</v>
      </c>
      <c r="K294" s="55">
        <f>'Carpool Breakdown Entering'!K237</f>
        <v>16</v>
      </c>
      <c r="L294" s="55">
        <f>'Carpool Breakdown Entering'!L237</f>
        <v>8</v>
      </c>
      <c r="M294" s="55">
        <f>'Carpool Breakdown Entering'!M237</f>
        <v>0</v>
      </c>
      <c r="N294" s="55">
        <f>'Carpool Breakdown Entering'!N237</f>
        <v>0</v>
      </c>
      <c r="O294" s="55">
        <f>'Carpool Breakdown Entering'!O237</f>
        <v>0</v>
      </c>
      <c r="P294" s="55">
        <f>'Carpool Breakdown Entering'!P237</f>
        <v>0</v>
      </c>
      <c r="Q294" s="55">
        <f>'Carpool Breakdown Entering'!Q237</f>
        <v>0</v>
      </c>
      <c r="R294" s="55">
        <f>'Carpool Breakdown Entering'!R237</f>
        <v>0</v>
      </c>
      <c r="S294" s="30">
        <f t="shared" si="80"/>
        <v>223</v>
      </c>
      <c r="T294" s="1"/>
      <c r="U294" s="1"/>
      <c r="V294" s="1"/>
      <c r="W294" s="1"/>
      <c r="X294" s="1"/>
      <c r="Y294" s="1"/>
    </row>
    <row r="295" spans="1:25" ht="12" customHeight="1">
      <c r="A295" s="566"/>
      <c r="B295" s="53" t="s">
        <v>193</v>
      </c>
      <c r="C295" s="54">
        <f t="shared" ref="C295:R295" si="87">SUM(C292:C293)</f>
        <v>81</v>
      </c>
      <c r="D295" s="55">
        <f t="shared" si="87"/>
        <v>206</v>
      </c>
      <c r="E295" s="55">
        <f t="shared" si="87"/>
        <v>241</v>
      </c>
      <c r="F295" s="55">
        <f t="shared" si="87"/>
        <v>165</v>
      </c>
      <c r="G295" s="55">
        <f t="shared" si="87"/>
        <v>181</v>
      </c>
      <c r="H295" s="55">
        <f t="shared" si="87"/>
        <v>124</v>
      </c>
      <c r="I295" s="55">
        <f t="shared" si="87"/>
        <v>155</v>
      </c>
      <c r="J295" s="55">
        <f t="shared" si="87"/>
        <v>133</v>
      </c>
      <c r="K295" s="55">
        <f t="shared" si="87"/>
        <v>114</v>
      </c>
      <c r="L295" s="55">
        <f t="shared" si="87"/>
        <v>98</v>
      </c>
      <c r="M295" s="55">
        <f t="shared" si="87"/>
        <v>85</v>
      </c>
      <c r="N295" s="55">
        <f t="shared" si="87"/>
        <v>43</v>
      </c>
      <c r="O295" s="55">
        <f t="shared" si="87"/>
        <v>42</v>
      </c>
      <c r="P295" s="55">
        <f t="shared" si="87"/>
        <v>40</v>
      </c>
      <c r="Q295" s="55">
        <f t="shared" si="87"/>
        <v>22</v>
      </c>
      <c r="R295" s="55">
        <f t="shared" si="87"/>
        <v>0</v>
      </c>
      <c r="S295" s="30">
        <f t="shared" si="80"/>
        <v>1730</v>
      </c>
      <c r="T295" s="1"/>
      <c r="U295" s="1"/>
      <c r="V295" s="1"/>
      <c r="W295" s="1"/>
      <c r="X295" s="1"/>
      <c r="Y295" s="1"/>
    </row>
    <row r="296" spans="1:25" ht="12" customHeight="1">
      <c r="A296" s="566"/>
      <c r="B296" s="53" t="s">
        <v>194</v>
      </c>
      <c r="C296" s="54">
        <f t="shared" ref="C296:R296" si="88">SUM(C292,C294)</f>
        <v>79</v>
      </c>
      <c r="D296" s="55">
        <f t="shared" si="88"/>
        <v>199</v>
      </c>
      <c r="E296" s="55">
        <f t="shared" si="88"/>
        <v>238</v>
      </c>
      <c r="F296" s="55">
        <f t="shared" si="88"/>
        <v>176</v>
      </c>
      <c r="G296" s="55">
        <f t="shared" si="88"/>
        <v>196</v>
      </c>
      <c r="H296" s="55">
        <f t="shared" si="88"/>
        <v>129</v>
      </c>
      <c r="I296" s="55">
        <f t="shared" si="88"/>
        <v>171</v>
      </c>
      <c r="J296" s="55">
        <f t="shared" si="88"/>
        <v>149</v>
      </c>
      <c r="K296" s="55">
        <f t="shared" si="88"/>
        <v>115</v>
      </c>
      <c r="L296" s="55">
        <f t="shared" si="88"/>
        <v>97</v>
      </c>
      <c r="M296" s="55">
        <f t="shared" si="88"/>
        <v>81</v>
      </c>
      <c r="N296" s="55">
        <f t="shared" si="88"/>
        <v>38</v>
      </c>
      <c r="O296" s="55">
        <f t="shared" si="88"/>
        <v>37</v>
      </c>
      <c r="P296" s="55">
        <f t="shared" si="88"/>
        <v>35</v>
      </c>
      <c r="Q296" s="55">
        <f t="shared" si="88"/>
        <v>19</v>
      </c>
      <c r="R296" s="86">
        <f t="shared" si="88"/>
        <v>0</v>
      </c>
      <c r="S296" s="30">
        <f t="shared" si="80"/>
        <v>1759</v>
      </c>
      <c r="T296" s="1"/>
      <c r="U296" s="1"/>
      <c r="V296" s="1"/>
      <c r="W296" s="1"/>
      <c r="X296" s="1"/>
      <c r="Y296" s="1"/>
    </row>
    <row r="297" spans="1:25" ht="12" customHeight="1">
      <c r="A297" s="566"/>
      <c r="B297" s="9" t="s">
        <v>195</v>
      </c>
      <c r="C297" s="51"/>
      <c r="D297" s="1"/>
      <c r="E297" s="1"/>
      <c r="F297" s="1"/>
      <c r="G297" s="1"/>
      <c r="H297" s="1"/>
      <c r="I297" s="1"/>
      <c r="J297" s="1"/>
      <c r="K297" s="1"/>
      <c r="L297" s="1"/>
      <c r="M297" s="1"/>
      <c r="N297" s="1"/>
      <c r="O297" s="1"/>
      <c r="P297" s="1"/>
      <c r="Q297" s="1"/>
      <c r="R297" s="1"/>
      <c r="S297" s="28">
        <f t="shared" si="80"/>
        <v>0</v>
      </c>
      <c r="T297" s="1"/>
      <c r="U297" s="1"/>
      <c r="V297" s="1"/>
      <c r="W297" s="1"/>
      <c r="X297" s="1"/>
      <c r="Y297" s="1"/>
    </row>
    <row r="298" spans="1:25" ht="12" customHeight="1">
      <c r="A298" s="566"/>
      <c r="B298" s="9" t="s">
        <v>196</v>
      </c>
      <c r="C298" s="51"/>
      <c r="D298" s="1"/>
      <c r="E298" s="1"/>
      <c r="F298" s="1"/>
      <c r="G298" s="1"/>
      <c r="H298" s="1"/>
      <c r="I298" s="1"/>
      <c r="J298" s="1"/>
      <c r="K298" s="1"/>
      <c r="L298" s="1"/>
      <c r="M298" s="1"/>
      <c r="N298" s="1"/>
      <c r="O298" s="1"/>
      <c r="P298" s="1"/>
      <c r="Q298" s="1"/>
      <c r="R298" s="1"/>
      <c r="S298" s="28">
        <f t="shared" si="80"/>
        <v>0</v>
      </c>
      <c r="T298" s="1"/>
      <c r="U298" s="1"/>
      <c r="V298" s="1"/>
      <c r="W298" s="1"/>
      <c r="X298" s="1"/>
      <c r="Y298" s="1"/>
    </row>
    <row r="299" spans="1:25" ht="12" customHeight="1">
      <c r="A299" s="566"/>
      <c r="B299" s="53" t="s">
        <v>197</v>
      </c>
      <c r="C299" s="54"/>
      <c r="D299" s="55"/>
      <c r="E299" s="55"/>
      <c r="F299" s="55"/>
      <c r="G299" s="55"/>
      <c r="H299" s="55"/>
      <c r="I299" s="55"/>
      <c r="J299" s="55"/>
      <c r="K299" s="55"/>
      <c r="L299" s="55"/>
      <c r="M299" s="55"/>
      <c r="N299" s="55"/>
      <c r="O299" s="55"/>
      <c r="P299" s="55"/>
      <c r="Q299" s="55"/>
      <c r="R299" s="55"/>
      <c r="S299" s="30">
        <f t="shared" si="80"/>
        <v>0</v>
      </c>
      <c r="T299" s="1"/>
      <c r="U299" s="1"/>
      <c r="V299" s="1"/>
      <c r="W299" s="1"/>
      <c r="X299" s="1"/>
      <c r="Y299" s="1"/>
    </row>
    <row r="300" spans="1:25" ht="12" customHeight="1">
      <c r="A300" s="566"/>
      <c r="B300" s="53" t="s">
        <v>198</v>
      </c>
      <c r="C300" s="54"/>
      <c r="D300" s="55"/>
      <c r="E300" s="55"/>
      <c r="F300" s="55"/>
      <c r="G300" s="55"/>
      <c r="H300" s="55"/>
      <c r="I300" s="55"/>
      <c r="J300" s="55"/>
      <c r="K300" s="55"/>
      <c r="L300" s="55"/>
      <c r="M300" s="55"/>
      <c r="N300" s="55"/>
      <c r="O300" s="55"/>
      <c r="P300" s="55"/>
      <c r="Q300" s="55"/>
      <c r="R300" s="55"/>
      <c r="S300" s="30">
        <f t="shared" si="80"/>
        <v>0</v>
      </c>
      <c r="T300" s="1"/>
      <c r="U300" s="1"/>
      <c r="V300" s="1"/>
      <c r="W300" s="1"/>
      <c r="X300" s="1"/>
      <c r="Y300" s="1"/>
    </row>
    <row r="301" spans="1:25" ht="12" customHeight="1">
      <c r="A301" s="566"/>
      <c r="B301" s="9" t="s">
        <v>199</v>
      </c>
      <c r="C301" s="51">
        <f>SUM('Buses Arriving'!C124)</f>
        <v>4</v>
      </c>
      <c r="D301" s="1">
        <f>SUM('Buses Arriving'!D124)</f>
        <v>4</v>
      </c>
      <c r="E301" s="1">
        <f>SUM('Buses Arriving'!E124)</f>
        <v>6</v>
      </c>
      <c r="F301" s="1">
        <f>SUM('Buses Arriving'!F124)</f>
        <v>6</v>
      </c>
      <c r="G301" s="1">
        <f>SUM('Buses Arriving'!G124)</f>
        <v>6</v>
      </c>
      <c r="H301" s="1">
        <f>SUM('Buses Arriving'!H124)</f>
        <v>6</v>
      </c>
      <c r="I301" s="1">
        <f>SUM('Buses Arriving'!I124)</f>
        <v>6</v>
      </c>
      <c r="J301" s="1">
        <f>SUM('Buses Arriving'!J124)</f>
        <v>6</v>
      </c>
      <c r="K301" s="1">
        <f>SUM('Buses Arriving'!K124)</f>
        <v>6</v>
      </c>
      <c r="L301" s="1">
        <f>SUM('Buses Arriving'!L124)</f>
        <v>6</v>
      </c>
      <c r="M301" s="1">
        <f>SUM('Buses Arriving'!M124)</f>
        <v>6</v>
      </c>
      <c r="N301" s="1">
        <f>SUM('Buses Arriving'!N124)</f>
        <v>6</v>
      </c>
      <c r="O301" s="1">
        <f>SUM('Buses Arriving'!O124)</f>
        <v>6</v>
      </c>
      <c r="P301" s="1">
        <f>SUM('Buses Arriving'!P124)</f>
        <v>4</v>
      </c>
      <c r="Q301" s="1">
        <f>SUM('Buses Arriving'!Q124)</f>
        <v>4</v>
      </c>
      <c r="R301" s="1">
        <f>SUM('Buses Arriving'!R124)</f>
        <v>4</v>
      </c>
      <c r="S301" s="28">
        <f t="shared" si="80"/>
        <v>86</v>
      </c>
      <c r="T301" s="1"/>
      <c r="U301" s="1"/>
      <c r="V301" s="1"/>
      <c r="W301" s="1"/>
      <c r="X301" s="1"/>
      <c r="Y301" s="1"/>
    </row>
    <row r="302" spans="1:25" ht="12" customHeight="1">
      <c r="A302" s="566"/>
      <c r="B302" s="9" t="s">
        <v>200</v>
      </c>
      <c r="C302" s="58">
        <f>SUM('By Bus Stop Arriving'!C124,'By Bus Stop Arriving'!C140,'By Bus Stop Arriving'!C164)</f>
        <v>28</v>
      </c>
      <c r="D302" s="52">
        <f>SUM('By Bus Stop Arriving'!D124,'By Bus Stop Arriving'!D140,'By Bus Stop Arriving'!D164)</f>
        <v>83</v>
      </c>
      <c r="E302" s="52">
        <f>SUM('By Bus Stop Arriving'!E124,'By Bus Stop Arriving'!E140,'By Bus Stop Arriving'!E164)</f>
        <v>118</v>
      </c>
      <c r="F302" s="52">
        <f>SUM('By Bus Stop Arriving'!F124,'By Bus Stop Arriving'!F140,'By Bus Stop Arriving'!F164)</f>
        <v>107</v>
      </c>
      <c r="G302" s="52">
        <f>SUM('By Bus Stop Arriving'!G124,'By Bus Stop Arriving'!G140,'By Bus Stop Arriving'!G164)</f>
        <v>111</v>
      </c>
      <c r="H302" s="52">
        <f>SUM('By Bus Stop Arriving'!H124,'By Bus Stop Arriving'!H140,'By Bus Stop Arriving'!H164)</f>
        <v>84</v>
      </c>
      <c r="I302" s="52">
        <f>SUM('By Bus Stop Arriving'!I124,'By Bus Stop Arriving'!I140,'By Bus Stop Arriving'!I164)</f>
        <v>109</v>
      </c>
      <c r="J302" s="52">
        <f>SUM('By Bus Stop Arriving'!J124,'By Bus Stop Arriving'!J140,'By Bus Stop Arriving'!J164)</f>
        <v>71</v>
      </c>
      <c r="K302" s="52">
        <f>SUM('By Bus Stop Arriving'!K124,'By Bus Stop Arriving'!K140,'By Bus Stop Arriving'!K164)</f>
        <v>98</v>
      </c>
      <c r="L302" s="52">
        <f>SUM('By Bus Stop Arriving'!L124,'By Bus Stop Arriving'!L140,'By Bus Stop Arriving'!L164)</f>
        <v>64</v>
      </c>
      <c r="M302" s="52">
        <f>SUM('By Bus Stop Arriving'!M124,'By Bus Stop Arriving'!M140,'By Bus Stop Arriving'!M164)</f>
        <v>49</v>
      </c>
      <c r="N302" s="52">
        <f>SUM('By Bus Stop Arriving'!N124,'By Bus Stop Arriving'!N140,'By Bus Stop Arriving'!N164)</f>
        <v>30</v>
      </c>
      <c r="O302" s="52">
        <f>SUM('By Bus Stop Arriving'!O124,'By Bus Stop Arriving'!O140,'By Bus Stop Arriving'!O164)</f>
        <v>15</v>
      </c>
      <c r="P302" s="52">
        <f>SUM('By Bus Stop Arriving'!P124,'By Bus Stop Arriving'!P140,'By Bus Stop Arriving'!P164)</f>
        <v>14</v>
      </c>
      <c r="Q302" s="52">
        <f>SUM('By Bus Stop Arriving'!Q124,'By Bus Stop Arriving'!Q140,'By Bus Stop Arriving'!Q164)</f>
        <v>5</v>
      </c>
      <c r="R302" s="52">
        <f>SUM('By Bus Stop Arriving'!R124,'By Bus Stop Arriving'!R140,'By Bus Stop Arriving'!R164)</f>
        <v>0</v>
      </c>
      <c r="S302" s="59">
        <f t="shared" si="80"/>
        <v>986</v>
      </c>
      <c r="T302" s="1"/>
      <c r="U302" s="1"/>
      <c r="V302" s="1"/>
      <c r="W302" s="1"/>
      <c r="X302" s="1"/>
      <c r="Y302" s="1"/>
    </row>
    <row r="303" spans="1:25" ht="12" customHeight="1">
      <c r="A303" s="566"/>
      <c r="B303" s="60" t="s">
        <v>3</v>
      </c>
      <c r="C303" s="61">
        <f t="shared" ref="C303:R303" si="89">SUM(C288,C290,C295,C297,C299,C301)</f>
        <v>85</v>
      </c>
      <c r="D303" s="62">
        <f t="shared" si="89"/>
        <v>214</v>
      </c>
      <c r="E303" s="62">
        <f t="shared" si="89"/>
        <v>253</v>
      </c>
      <c r="F303" s="62">
        <f t="shared" si="89"/>
        <v>176</v>
      </c>
      <c r="G303" s="62">
        <f t="shared" si="89"/>
        <v>192</v>
      </c>
      <c r="H303" s="62">
        <f t="shared" si="89"/>
        <v>132</v>
      </c>
      <c r="I303" s="62">
        <f t="shared" si="89"/>
        <v>165</v>
      </c>
      <c r="J303" s="62">
        <f t="shared" si="89"/>
        <v>139</v>
      </c>
      <c r="K303" s="62">
        <f t="shared" si="89"/>
        <v>124</v>
      </c>
      <c r="L303" s="62">
        <f t="shared" si="89"/>
        <v>106</v>
      </c>
      <c r="M303" s="62">
        <f t="shared" si="89"/>
        <v>93</v>
      </c>
      <c r="N303" s="62">
        <f t="shared" si="89"/>
        <v>49</v>
      </c>
      <c r="O303" s="62">
        <f t="shared" si="89"/>
        <v>48</v>
      </c>
      <c r="P303" s="62">
        <f t="shared" si="89"/>
        <v>44</v>
      </c>
      <c r="Q303" s="62">
        <f t="shared" si="89"/>
        <v>26</v>
      </c>
      <c r="R303" s="62">
        <f t="shared" si="89"/>
        <v>4</v>
      </c>
      <c r="S303" s="63">
        <f t="shared" si="80"/>
        <v>1850</v>
      </c>
      <c r="T303" s="1"/>
      <c r="U303" s="1"/>
      <c r="V303" s="1"/>
      <c r="W303" s="1"/>
      <c r="X303" s="1"/>
      <c r="Y303" s="1"/>
    </row>
    <row r="304" spans="1:25" ht="12" customHeight="1">
      <c r="A304" s="566"/>
      <c r="B304" s="64" t="s">
        <v>201</v>
      </c>
      <c r="C304" s="65">
        <f t="shared" ref="C304:R304" si="90">SUM(C287,C289,C291,C296,C298,C300,C302)</f>
        <v>112</v>
      </c>
      <c r="D304" s="66">
        <f t="shared" si="90"/>
        <v>293</v>
      </c>
      <c r="E304" s="66">
        <f t="shared" si="90"/>
        <v>363</v>
      </c>
      <c r="F304" s="66">
        <f t="shared" si="90"/>
        <v>291</v>
      </c>
      <c r="G304" s="66">
        <f t="shared" si="90"/>
        <v>316</v>
      </c>
      <c r="H304" s="66">
        <f t="shared" si="90"/>
        <v>222</v>
      </c>
      <c r="I304" s="66">
        <f t="shared" si="90"/>
        <v>286</v>
      </c>
      <c r="J304" s="66">
        <f t="shared" si="90"/>
        <v>220</v>
      </c>
      <c r="K304" s="66">
        <f t="shared" si="90"/>
        <v>223</v>
      </c>
      <c r="L304" s="66">
        <f t="shared" si="90"/>
        <v>164</v>
      </c>
      <c r="M304" s="66">
        <f t="shared" si="90"/>
        <v>135</v>
      </c>
      <c r="N304" s="66">
        <f t="shared" si="90"/>
        <v>68</v>
      </c>
      <c r="O304" s="66">
        <f t="shared" si="90"/>
        <v>52</v>
      </c>
      <c r="P304" s="66">
        <f t="shared" si="90"/>
        <v>49</v>
      </c>
      <c r="Q304" s="66">
        <f t="shared" si="90"/>
        <v>24</v>
      </c>
      <c r="R304" s="66">
        <f t="shared" si="90"/>
        <v>0</v>
      </c>
      <c r="S304" s="68">
        <f t="shared" si="80"/>
        <v>2818</v>
      </c>
      <c r="T304" s="1"/>
      <c r="U304" s="1"/>
      <c r="V304" s="1"/>
      <c r="W304" s="1"/>
      <c r="X304" s="1"/>
      <c r="Y304" s="1"/>
    </row>
    <row r="305" spans="1:25" ht="12" customHeight="1">
      <c r="A305" s="566"/>
      <c r="B305" s="9" t="s">
        <v>202</v>
      </c>
      <c r="C305" s="51">
        <f>SUM('Entering 1'!C432:C435)</f>
        <v>0</v>
      </c>
      <c r="D305" s="1">
        <f>SUM('Entering 1'!D432:D435)</f>
        <v>0</v>
      </c>
      <c r="E305" s="1">
        <f>SUM('Entering 1'!E432:E435)</f>
        <v>5</v>
      </c>
      <c r="F305" s="1">
        <f>SUM('Entering 1'!F432:F435)</f>
        <v>6</v>
      </c>
      <c r="G305" s="1">
        <f>SUM('Entering 1'!G432:G435)</f>
        <v>8</v>
      </c>
      <c r="H305" s="1">
        <f>SUM('Entering 1'!H432:H435)</f>
        <v>4</v>
      </c>
      <c r="I305" s="1">
        <f>SUM('Entering 1'!I432:I435)</f>
        <v>1</v>
      </c>
      <c r="J305" s="1">
        <f>SUM('Entering 1'!J432:J435)</f>
        <v>1</v>
      </c>
      <c r="K305" s="1">
        <f>SUM('Entering 1'!K432:K435)</f>
        <v>1</v>
      </c>
      <c r="L305" s="1">
        <f>SUM('Entering 1'!L432:L435)</f>
        <v>1</v>
      </c>
      <c r="M305" s="1">
        <f>SUM('Entering 1'!M432:M435)</f>
        <v>0</v>
      </c>
      <c r="N305" s="1">
        <f>SUM('Entering 1'!N432:N435)</f>
        <v>0</v>
      </c>
      <c r="O305" s="1">
        <f>SUM('Entering 1'!O432:O435)</f>
        <v>0</v>
      </c>
      <c r="P305" s="1">
        <f>SUM('Entering 1'!P432:P435)</f>
        <v>0</v>
      </c>
      <c r="Q305" s="1">
        <f>SUM('Entering 1'!Q432:Q435)</f>
        <v>1</v>
      </c>
      <c r="R305" s="1">
        <f>SUM('Entering 1'!R432:R435)</f>
        <v>0</v>
      </c>
      <c r="S305" s="28">
        <f t="shared" si="80"/>
        <v>28</v>
      </c>
      <c r="T305" s="1"/>
      <c r="U305" s="1"/>
      <c r="V305" s="1"/>
      <c r="W305" s="1"/>
      <c r="X305" s="1"/>
      <c r="Y305" s="1"/>
    </row>
    <row r="306" spans="1:25" ht="12" customHeight="1">
      <c r="A306" s="566"/>
      <c r="B306" s="9" t="s">
        <v>203</v>
      </c>
      <c r="C306" s="51">
        <f>('Entering 1'!C432)+('Entering 1'!C433*2)+('Entering 1'!C434*3)+('Entering 1'!C435*4)</f>
        <v>0</v>
      </c>
      <c r="D306" s="1">
        <f>('Entering 1'!D432)+('Entering 1'!D433*2)+('Entering 1'!D434*3)+('Entering 1'!D435*4)</f>
        <v>0</v>
      </c>
      <c r="E306" s="1">
        <f>('Entering 1'!E432)+('Entering 1'!E433*2)+('Entering 1'!E434*3)+('Entering 1'!E435*4)</f>
        <v>5</v>
      </c>
      <c r="F306" s="1">
        <f>('Entering 1'!F432)+('Entering 1'!F433*2)+('Entering 1'!F434*3)+('Entering 1'!F435*4)</f>
        <v>6</v>
      </c>
      <c r="G306" s="1">
        <f>('Entering 1'!G432)+('Entering 1'!G433*2)+('Entering 1'!G434*3)+('Entering 1'!G435*4)</f>
        <v>8</v>
      </c>
      <c r="H306" s="1">
        <f>('Entering 1'!H432)+('Entering 1'!H433*2)+('Entering 1'!H434*3)+('Entering 1'!H435*4)</f>
        <v>4</v>
      </c>
      <c r="I306" s="1">
        <f>('Entering 1'!I432)+('Entering 1'!I433*2)+('Entering 1'!I434*3)+('Entering 1'!I435*4)</f>
        <v>1</v>
      </c>
      <c r="J306" s="1">
        <f>('Entering 1'!J432)+('Entering 1'!J433*2)+('Entering 1'!J434*3)+('Entering 1'!J435*4)</f>
        <v>1</v>
      </c>
      <c r="K306" s="1">
        <f>('Entering 1'!K432)+('Entering 1'!K433*2)+('Entering 1'!K434*3)+('Entering 1'!K435*4)</f>
        <v>1</v>
      </c>
      <c r="L306" s="1">
        <f>('Entering 1'!L432)+('Entering 1'!L433*2)+('Entering 1'!L434*3)+('Entering 1'!L435*4)</f>
        <v>1</v>
      </c>
      <c r="M306" s="1">
        <f>('Entering 1'!M432)+('Entering 1'!M433*2)+('Entering 1'!M434*3)+('Entering 1'!M435*4)</f>
        <v>0</v>
      </c>
      <c r="N306" s="1">
        <f>('Entering 1'!N432)+('Entering 1'!N433*2)+('Entering 1'!N434*3)+('Entering 1'!N435*4)</f>
        <v>0</v>
      </c>
      <c r="O306" s="1">
        <f>('Entering 1'!O432)+('Entering 1'!O433*2)+('Entering 1'!O434*3)+('Entering 1'!O435*4)</f>
        <v>0</v>
      </c>
      <c r="P306" s="1">
        <f>('Entering 1'!P432)+('Entering 1'!P433*2)+('Entering 1'!P434*3)+('Entering 1'!P435*4)</f>
        <v>0</v>
      </c>
      <c r="Q306" s="1">
        <f>('Entering 1'!Q432)+('Entering 1'!Q433*2)+('Entering 1'!Q434*3)+('Entering 1'!Q435*4)</f>
        <v>1</v>
      </c>
      <c r="R306" s="1">
        <f>('Entering 1'!R432)+('Entering 1'!R433*2)+('Entering 1'!R434*3)+('Entering 1'!R435*4)</f>
        <v>0</v>
      </c>
      <c r="S306" s="28">
        <f t="shared" si="80"/>
        <v>28</v>
      </c>
      <c r="T306" s="1"/>
      <c r="U306" s="1"/>
      <c r="V306" s="1"/>
      <c r="W306" s="1"/>
      <c r="X306" s="1"/>
      <c r="Y306" s="1"/>
    </row>
    <row r="307" spans="1:25" ht="12" customHeight="1">
      <c r="A307" s="566"/>
      <c r="B307" s="53" t="s">
        <v>204</v>
      </c>
      <c r="C307" s="54">
        <f>SUM('Entering 1'!C440:C443)</f>
        <v>1</v>
      </c>
      <c r="D307" s="55">
        <f>SUM('Entering 1'!D440:D443)</f>
        <v>0</v>
      </c>
      <c r="E307" s="55">
        <f>SUM('Entering 1'!E440:E443)</f>
        <v>0</v>
      </c>
      <c r="F307" s="55">
        <f>SUM('Entering 1'!F440:F443)</f>
        <v>0</v>
      </c>
      <c r="G307" s="55">
        <f>SUM('Entering 1'!G440:G443)</f>
        <v>0</v>
      </c>
      <c r="H307" s="55">
        <f>SUM('Entering 1'!H440:H443)</f>
        <v>3</v>
      </c>
      <c r="I307" s="55">
        <f>SUM('Entering 1'!I440:I443)</f>
        <v>1</v>
      </c>
      <c r="J307" s="55">
        <f>SUM('Entering 1'!J440:J443)</f>
        <v>1</v>
      </c>
      <c r="K307" s="55">
        <f>SUM('Entering 1'!K440:K443)</f>
        <v>0</v>
      </c>
      <c r="L307" s="55">
        <f>SUM('Entering 1'!L440:L443)</f>
        <v>0</v>
      </c>
      <c r="M307" s="55">
        <f>SUM('Entering 1'!M440:M443)</f>
        <v>0</v>
      </c>
      <c r="N307" s="55">
        <f>SUM('Entering 1'!N440:N443)</f>
        <v>0</v>
      </c>
      <c r="O307" s="55">
        <f>SUM('Entering 1'!O440:O443)</f>
        <v>0</v>
      </c>
      <c r="P307" s="55">
        <f>SUM('Entering 1'!P440:P443)</f>
        <v>0</v>
      </c>
      <c r="Q307" s="55">
        <f>SUM('Entering 1'!Q440:Q443)</f>
        <v>0</v>
      </c>
      <c r="R307" s="55">
        <f>SUM('Entering 1'!R440:R443)</f>
        <v>0</v>
      </c>
      <c r="S307" s="30">
        <f t="shared" si="80"/>
        <v>6</v>
      </c>
      <c r="T307" s="1"/>
      <c r="U307" s="1"/>
      <c r="V307" s="1"/>
      <c r="W307" s="1"/>
      <c r="X307" s="1"/>
      <c r="Y307" s="1"/>
    </row>
    <row r="308" spans="1:25" ht="12" customHeight="1">
      <c r="A308" s="566"/>
      <c r="B308" s="53" t="s">
        <v>205</v>
      </c>
      <c r="C308" s="54">
        <f>('Entering 1'!C440)+('Entering 1'!C441*2)+('Entering 1'!C442*3)+('Entering 1'!C443*4)</f>
        <v>1</v>
      </c>
      <c r="D308" s="55">
        <f>('Entering 1'!D440)+('Entering 1'!D441*2)+('Entering 1'!D442*3)+('Entering 1'!D443*4)</f>
        <v>0</v>
      </c>
      <c r="E308" s="55">
        <f>('Entering 1'!E440)+('Entering 1'!E441*2)+('Entering 1'!E442*3)+('Entering 1'!E443*4)</f>
        <v>0</v>
      </c>
      <c r="F308" s="55">
        <f>('Entering 1'!F440)+('Entering 1'!F441*2)+('Entering 1'!F442*3)+('Entering 1'!F443*4)</f>
        <v>0</v>
      </c>
      <c r="G308" s="55">
        <f>('Entering 1'!G440)+('Entering 1'!G441*2)+('Entering 1'!G442*3)+('Entering 1'!G443*4)</f>
        <v>0</v>
      </c>
      <c r="H308" s="55">
        <f>('Entering 1'!H440)+('Entering 1'!H441*2)+('Entering 1'!H442*3)+('Entering 1'!H443*4)</f>
        <v>3</v>
      </c>
      <c r="I308" s="55">
        <f>('Entering 1'!I440)+('Entering 1'!I441*2)+('Entering 1'!I442*3)+('Entering 1'!I443*4)</f>
        <v>1</v>
      </c>
      <c r="J308" s="55">
        <f>('Entering 1'!J440)+('Entering 1'!J441*2)+('Entering 1'!J442*3)+('Entering 1'!J443*4)</f>
        <v>1</v>
      </c>
      <c r="K308" s="55">
        <f>('Entering 1'!K440)+('Entering 1'!K441*2)+('Entering 1'!K442*3)+('Entering 1'!K443*4)</f>
        <v>0</v>
      </c>
      <c r="L308" s="55">
        <f>('Entering 1'!L440)+('Entering 1'!L441*2)+('Entering 1'!L442*3)+('Entering 1'!L443*4)</f>
        <v>0</v>
      </c>
      <c r="M308" s="55">
        <f>('Entering 1'!M440)+('Entering 1'!M441*2)+('Entering 1'!M442*3)+('Entering 1'!M443*4)</f>
        <v>0</v>
      </c>
      <c r="N308" s="55">
        <f>('Entering 1'!N440)+('Entering 1'!N441*2)+('Entering 1'!N442*3)+('Entering 1'!N443*4)</f>
        <v>0</v>
      </c>
      <c r="O308" s="55">
        <f>('Entering 1'!O440)+('Entering 1'!O441*2)+('Entering 1'!O442*3)+('Entering 1'!O443*4)</f>
        <v>0</v>
      </c>
      <c r="P308" s="55">
        <f>('Entering 1'!P440)+('Entering 1'!P441*2)+('Entering 1'!P442*3)+('Entering 1'!P443*4)</f>
        <v>0</v>
      </c>
      <c r="Q308" s="55">
        <f>('Entering 1'!Q440)+('Entering 1'!Q441*2)+('Entering 1'!Q442*3)+('Entering 1'!Q443*4)</f>
        <v>0</v>
      </c>
      <c r="R308" s="55">
        <f>('Entering 1'!R440)+('Entering 1'!R441*2)+('Entering 1'!R442*3)+('Entering 1'!R443*4)</f>
        <v>0</v>
      </c>
      <c r="S308" s="30">
        <f t="shared" si="80"/>
        <v>6</v>
      </c>
      <c r="T308" s="1"/>
      <c r="U308" s="1"/>
      <c r="V308" s="1"/>
      <c r="W308" s="1"/>
      <c r="X308" s="1"/>
      <c r="Y308" s="1"/>
    </row>
    <row r="309" spans="1:25" ht="12" customHeight="1">
      <c r="A309" s="566"/>
      <c r="B309" s="9" t="s">
        <v>206</v>
      </c>
      <c r="C309" s="51"/>
      <c r="D309" s="1"/>
      <c r="E309" s="1"/>
      <c r="F309" s="1"/>
      <c r="G309" s="1"/>
      <c r="H309" s="1"/>
      <c r="I309" s="1"/>
      <c r="J309" s="1"/>
      <c r="K309" s="1"/>
      <c r="L309" s="1"/>
      <c r="M309" s="1"/>
      <c r="N309" s="1"/>
      <c r="O309" s="1"/>
      <c r="P309" s="1"/>
      <c r="Q309" s="1"/>
      <c r="R309" s="1"/>
      <c r="S309" s="28">
        <f t="shared" si="80"/>
        <v>0</v>
      </c>
      <c r="T309" s="1"/>
      <c r="U309" s="1"/>
      <c r="V309" s="1"/>
      <c r="W309" s="1"/>
      <c r="X309" s="1"/>
      <c r="Y309" s="1"/>
    </row>
    <row r="310" spans="1:25" ht="12" customHeight="1">
      <c r="A310" s="566"/>
      <c r="B310" s="9" t="s">
        <v>207</v>
      </c>
      <c r="C310" s="51"/>
      <c r="D310" s="1"/>
      <c r="E310" s="1"/>
      <c r="F310" s="1"/>
      <c r="G310" s="1"/>
      <c r="H310" s="1"/>
      <c r="I310" s="1"/>
      <c r="J310" s="1"/>
      <c r="K310" s="1"/>
      <c r="L310" s="1"/>
      <c r="M310" s="1"/>
      <c r="N310" s="1"/>
      <c r="O310" s="1"/>
      <c r="P310" s="1"/>
      <c r="Q310" s="1"/>
      <c r="R310" s="1"/>
      <c r="S310" s="28">
        <f t="shared" si="80"/>
        <v>0</v>
      </c>
      <c r="T310" s="1"/>
      <c r="U310" s="1"/>
      <c r="V310" s="1"/>
      <c r="W310" s="1"/>
      <c r="X310" s="1"/>
      <c r="Y310" s="1"/>
    </row>
    <row r="311" spans="1:25" ht="12" customHeight="1">
      <c r="A311" s="566"/>
      <c r="B311" s="60" t="s">
        <v>18</v>
      </c>
      <c r="C311" s="61">
        <f t="shared" ref="C311:R311" si="91">SUM(C305,C307,C309)</f>
        <v>1</v>
      </c>
      <c r="D311" s="62">
        <f t="shared" si="91"/>
        <v>0</v>
      </c>
      <c r="E311" s="62">
        <f t="shared" si="91"/>
        <v>5</v>
      </c>
      <c r="F311" s="62">
        <f t="shared" si="91"/>
        <v>6</v>
      </c>
      <c r="G311" s="62">
        <f t="shared" si="91"/>
        <v>8</v>
      </c>
      <c r="H311" s="62">
        <f t="shared" si="91"/>
        <v>7</v>
      </c>
      <c r="I311" s="62">
        <f t="shared" si="91"/>
        <v>2</v>
      </c>
      <c r="J311" s="62">
        <f t="shared" si="91"/>
        <v>2</v>
      </c>
      <c r="K311" s="62">
        <f t="shared" si="91"/>
        <v>1</v>
      </c>
      <c r="L311" s="62">
        <f t="shared" si="91"/>
        <v>1</v>
      </c>
      <c r="M311" s="62">
        <f t="shared" si="91"/>
        <v>0</v>
      </c>
      <c r="N311" s="62">
        <f t="shared" si="91"/>
        <v>0</v>
      </c>
      <c r="O311" s="62">
        <f t="shared" si="91"/>
        <v>0</v>
      </c>
      <c r="P311" s="62">
        <f t="shared" si="91"/>
        <v>0</v>
      </c>
      <c r="Q311" s="62">
        <f t="shared" si="91"/>
        <v>1</v>
      </c>
      <c r="R311" s="62">
        <f t="shared" si="91"/>
        <v>0</v>
      </c>
      <c r="S311" s="63">
        <f t="shared" si="80"/>
        <v>34</v>
      </c>
      <c r="T311" s="1"/>
      <c r="U311" s="1"/>
      <c r="V311" s="1"/>
      <c r="W311" s="1"/>
      <c r="X311" s="1"/>
      <c r="Y311" s="1"/>
    </row>
    <row r="312" spans="1:25" ht="12" customHeight="1">
      <c r="A312" s="566"/>
      <c r="B312" s="64" t="s">
        <v>208</v>
      </c>
      <c r="C312" s="65">
        <f t="shared" ref="C312:R312" si="92">SUM(C306,C308,C310)</f>
        <v>1</v>
      </c>
      <c r="D312" s="66">
        <f t="shared" si="92"/>
        <v>0</v>
      </c>
      <c r="E312" s="66">
        <f t="shared" si="92"/>
        <v>5</v>
      </c>
      <c r="F312" s="66">
        <f t="shared" si="92"/>
        <v>6</v>
      </c>
      <c r="G312" s="66">
        <f t="shared" si="92"/>
        <v>8</v>
      </c>
      <c r="H312" s="66">
        <f t="shared" si="92"/>
        <v>7</v>
      </c>
      <c r="I312" s="66">
        <f t="shared" si="92"/>
        <v>2</v>
      </c>
      <c r="J312" s="66">
        <f t="shared" si="92"/>
        <v>2</v>
      </c>
      <c r="K312" s="66">
        <f t="shared" si="92"/>
        <v>1</v>
      </c>
      <c r="L312" s="66">
        <f t="shared" si="92"/>
        <v>1</v>
      </c>
      <c r="M312" s="66">
        <f t="shared" si="92"/>
        <v>0</v>
      </c>
      <c r="N312" s="66">
        <f t="shared" si="92"/>
        <v>0</v>
      </c>
      <c r="O312" s="66">
        <f t="shared" si="92"/>
        <v>0</v>
      </c>
      <c r="P312" s="66">
        <f t="shared" si="92"/>
        <v>0</v>
      </c>
      <c r="Q312" s="66">
        <f t="shared" si="92"/>
        <v>1</v>
      </c>
      <c r="R312" s="66">
        <f t="shared" si="92"/>
        <v>0</v>
      </c>
      <c r="S312" s="68">
        <f t="shared" si="80"/>
        <v>34</v>
      </c>
      <c r="T312" s="1"/>
      <c r="U312" s="1"/>
      <c r="V312" s="1"/>
      <c r="W312" s="1"/>
      <c r="X312" s="1"/>
      <c r="Y312" s="1"/>
    </row>
    <row r="313" spans="1:25" ht="12" customHeight="1">
      <c r="A313" s="566"/>
      <c r="B313" s="60" t="s">
        <v>2</v>
      </c>
      <c r="C313" s="61">
        <f t="shared" ref="C313:R313" si="93">SUM(C303,C311)</f>
        <v>86</v>
      </c>
      <c r="D313" s="62">
        <f t="shared" si="93"/>
        <v>214</v>
      </c>
      <c r="E313" s="62">
        <f t="shared" si="93"/>
        <v>258</v>
      </c>
      <c r="F313" s="62">
        <f t="shared" si="93"/>
        <v>182</v>
      </c>
      <c r="G313" s="62">
        <f t="shared" si="93"/>
        <v>200</v>
      </c>
      <c r="H313" s="62">
        <f t="shared" si="93"/>
        <v>139</v>
      </c>
      <c r="I313" s="62">
        <f t="shared" si="93"/>
        <v>167</v>
      </c>
      <c r="J313" s="62">
        <f t="shared" si="93"/>
        <v>141</v>
      </c>
      <c r="K313" s="62">
        <f t="shared" si="93"/>
        <v>125</v>
      </c>
      <c r="L313" s="62">
        <f t="shared" si="93"/>
        <v>107</v>
      </c>
      <c r="M313" s="62">
        <f t="shared" si="93"/>
        <v>93</v>
      </c>
      <c r="N313" s="62">
        <f t="shared" si="93"/>
        <v>49</v>
      </c>
      <c r="O313" s="62">
        <f t="shared" si="93"/>
        <v>48</v>
      </c>
      <c r="P313" s="62">
        <f t="shared" si="93"/>
        <v>44</v>
      </c>
      <c r="Q313" s="62">
        <f t="shared" si="93"/>
        <v>27</v>
      </c>
      <c r="R313" s="62">
        <f t="shared" si="93"/>
        <v>4</v>
      </c>
      <c r="S313" s="63">
        <f t="shared" si="80"/>
        <v>1884</v>
      </c>
      <c r="T313" s="1"/>
      <c r="U313" s="1"/>
      <c r="V313" s="1"/>
      <c r="W313" s="1"/>
      <c r="X313" s="1"/>
      <c r="Y313" s="1"/>
    </row>
    <row r="314" spans="1:25" ht="12" customHeight="1">
      <c r="A314" s="567"/>
      <c r="B314" s="64" t="s">
        <v>25</v>
      </c>
      <c r="C314" s="65">
        <f t="shared" ref="C314:R314" si="94">SUM(C304,C312)</f>
        <v>113</v>
      </c>
      <c r="D314" s="66">
        <f t="shared" si="94"/>
        <v>293</v>
      </c>
      <c r="E314" s="66">
        <f t="shared" si="94"/>
        <v>368</v>
      </c>
      <c r="F314" s="66">
        <f t="shared" si="94"/>
        <v>297</v>
      </c>
      <c r="G314" s="66">
        <f t="shared" si="94"/>
        <v>324</v>
      </c>
      <c r="H314" s="66">
        <f t="shared" si="94"/>
        <v>229</v>
      </c>
      <c r="I314" s="66">
        <f t="shared" si="94"/>
        <v>288</v>
      </c>
      <c r="J314" s="66">
        <f t="shared" si="94"/>
        <v>222</v>
      </c>
      <c r="K314" s="66">
        <f t="shared" si="94"/>
        <v>224</v>
      </c>
      <c r="L314" s="66">
        <f t="shared" si="94"/>
        <v>165</v>
      </c>
      <c r="M314" s="66">
        <f t="shared" si="94"/>
        <v>135</v>
      </c>
      <c r="N314" s="66">
        <f t="shared" si="94"/>
        <v>68</v>
      </c>
      <c r="O314" s="66">
        <f t="shared" si="94"/>
        <v>52</v>
      </c>
      <c r="P314" s="66">
        <f t="shared" si="94"/>
        <v>49</v>
      </c>
      <c r="Q314" s="66">
        <f t="shared" si="94"/>
        <v>25</v>
      </c>
      <c r="R314" s="66">
        <f t="shared" si="94"/>
        <v>0</v>
      </c>
      <c r="S314" s="68">
        <f t="shared" si="80"/>
        <v>2852</v>
      </c>
      <c r="T314" s="1"/>
      <c r="U314" s="1"/>
      <c r="V314" s="1"/>
      <c r="W314" s="1"/>
      <c r="X314" s="1"/>
      <c r="Y314" s="1"/>
    </row>
    <row r="315" spans="1:25" ht="12" customHeight="1">
      <c r="A315" s="565" t="s">
        <v>224</v>
      </c>
      <c r="B315" s="9" t="s">
        <v>214</v>
      </c>
      <c r="C315" s="72">
        <f>'PMD Breakdown Entering'!C114</f>
        <v>11</v>
      </c>
      <c r="D315" s="13">
        <f>'PMD Breakdown Entering'!D114</f>
        <v>27</v>
      </c>
      <c r="E315" s="13">
        <f>'PMD Breakdown Entering'!E114</f>
        <v>33</v>
      </c>
      <c r="F315" s="13">
        <f>'PMD Breakdown Entering'!F114</f>
        <v>26</v>
      </c>
      <c r="G315" s="13">
        <f>'PMD Breakdown Entering'!G114</f>
        <v>11</v>
      </c>
      <c r="H315" s="13">
        <f>'PMD Breakdown Entering'!H114</f>
        <v>12</v>
      </c>
      <c r="I315" s="13">
        <f>'PMD Breakdown Entering'!I114</f>
        <v>17</v>
      </c>
      <c r="J315" s="13">
        <f>'PMD Breakdown Entering'!J114</f>
        <v>15</v>
      </c>
      <c r="K315" s="13">
        <f>'PMD Breakdown Entering'!K114</f>
        <v>10</v>
      </c>
      <c r="L315" s="13">
        <f>'PMD Breakdown Entering'!L114</f>
        <v>12</v>
      </c>
      <c r="M315" s="13">
        <f>'PMD Breakdown Entering'!M114</f>
        <v>5</v>
      </c>
      <c r="N315" s="13">
        <f>'PMD Breakdown Entering'!N114</f>
        <v>6</v>
      </c>
      <c r="O315" s="13">
        <f>'PMD Breakdown Entering'!O114</f>
        <v>2</v>
      </c>
      <c r="P315" s="13">
        <f>'PMD Breakdown Entering'!P114</f>
        <v>0</v>
      </c>
      <c r="Q315" s="13">
        <f>'PMD Breakdown Entering'!Q114</f>
        <v>0</v>
      </c>
      <c r="R315" s="13">
        <f>'PMD Breakdown Entering'!R114</f>
        <v>0</v>
      </c>
      <c r="S315" s="28">
        <f t="shared" si="80"/>
        <v>187</v>
      </c>
      <c r="T315" s="1"/>
      <c r="U315" s="1"/>
      <c r="V315" s="1"/>
      <c r="W315" s="1"/>
      <c r="X315" s="1"/>
      <c r="Y315" s="1"/>
    </row>
    <row r="316" spans="1:25" ht="12" customHeight="1">
      <c r="A316" s="566"/>
      <c r="B316" s="53" t="s">
        <v>188</v>
      </c>
      <c r="C316" s="54">
        <f>SUM('Entering 1'!C455:C456)</f>
        <v>19</v>
      </c>
      <c r="D316" s="55">
        <f>SUM('Entering 1'!D455:D456)</f>
        <v>37</v>
      </c>
      <c r="E316" s="55">
        <f>SUM('Entering 1'!E455:E456)</f>
        <v>87</v>
      </c>
      <c r="F316" s="55">
        <f>SUM('Entering 1'!F455:F456)</f>
        <v>76</v>
      </c>
      <c r="G316" s="55">
        <f>SUM('Entering 1'!G455:G456)</f>
        <v>36</v>
      </c>
      <c r="H316" s="55">
        <f>SUM('Entering 1'!H455:H456)</f>
        <v>14</v>
      </c>
      <c r="I316" s="55">
        <f>SUM('Entering 1'!I455:I456)</f>
        <v>18</v>
      </c>
      <c r="J316" s="55">
        <f>SUM('Entering 1'!J455:J456)</f>
        <v>8</v>
      </c>
      <c r="K316" s="55">
        <f>SUM('Entering 1'!K455:K456)</f>
        <v>9</v>
      </c>
      <c r="L316" s="55">
        <f>SUM('Entering 1'!L455:L456)</f>
        <v>5</v>
      </c>
      <c r="M316" s="55">
        <f>SUM('Entering 1'!M455:M456)</f>
        <v>7</v>
      </c>
      <c r="N316" s="55">
        <f>SUM('Entering 1'!N455:N456)</f>
        <v>6</v>
      </c>
      <c r="O316" s="55">
        <f>SUM('Entering 1'!O455:O456)</f>
        <v>1</v>
      </c>
      <c r="P316" s="55">
        <f>SUM('Entering 1'!P455:P456)</f>
        <v>3</v>
      </c>
      <c r="Q316" s="55">
        <f>SUM('Entering 1'!Q455:Q456)</f>
        <v>0</v>
      </c>
      <c r="R316" s="55">
        <f>SUM('Entering 1'!R455:R456)</f>
        <v>0</v>
      </c>
      <c r="S316" s="30">
        <f t="shared" si="80"/>
        <v>326</v>
      </c>
      <c r="T316" s="1"/>
      <c r="U316" s="1"/>
      <c r="V316" s="1"/>
      <c r="W316" s="1"/>
      <c r="X316" s="1"/>
      <c r="Y316" s="1"/>
    </row>
    <row r="317" spans="1:25" ht="12" customHeight="1">
      <c r="A317" s="566"/>
      <c r="B317" s="53" t="s">
        <v>189</v>
      </c>
      <c r="C317" s="54">
        <f>('Entering 1'!C455)+('Entering 1'!C456*2)</f>
        <v>19</v>
      </c>
      <c r="D317" s="55">
        <f>('Entering 1'!D455)+('Entering 1'!D456*2)</f>
        <v>37</v>
      </c>
      <c r="E317" s="55">
        <f>('Entering 1'!E455)+('Entering 1'!E456*2)</f>
        <v>87</v>
      </c>
      <c r="F317" s="55">
        <f>('Entering 1'!F455)+('Entering 1'!F456*2)</f>
        <v>76</v>
      </c>
      <c r="G317" s="55">
        <f>('Entering 1'!G455)+('Entering 1'!G456*2)</f>
        <v>36</v>
      </c>
      <c r="H317" s="55">
        <f>('Entering 1'!H455)+('Entering 1'!H456*2)</f>
        <v>14</v>
      </c>
      <c r="I317" s="55">
        <f>('Entering 1'!I455)+('Entering 1'!I456*2)</f>
        <v>18</v>
      </c>
      <c r="J317" s="55">
        <f>('Entering 1'!J455)+('Entering 1'!J456*2)</f>
        <v>8</v>
      </c>
      <c r="K317" s="55">
        <f>('Entering 1'!K455)+('Entering 1'!K456*2)</f>
        <v>9</v>
      </c>
      <c r="L317" s="55">
        <f>('Entering 1'!L455)+('Entering 1'!L456*2)</f>
        <v>5</v>
      </c>
      <c r="M317" s="55">
        <f>('Entering 1'!M455)+('Entering 1'!M456*2)</f>
        <v>7</v>
      </c>
      <c r="N317" s="55">
        <f>('Entering 1'!N455)+('Entering 1'!N456*2)</f>
        <v>6</v>
      </c>
      <c r="O317" s="55">
        <f>('Entering 1'!O455)+('Entering 1'!O456*2)</f>
        <v>1</v>
      </c>
      <c r="P317" s="55">
        <f>('Entering 1'!P455)+('Entering 1'!P456*2)</f>
        <v>3</v>
      </c>
      <c r="Q317" s="55">
        <f>('Entering 1'!Q455)+('Entering 1'!Q456*2)</f>
        <v>0</v>
      </c>
      <c r="R317" s="55">
        <f>('Entering 1'!R455)+('Entering 1'!R456*2)</f>
        <v>0</v>
      </c>
      <c r="S317" s="30">
        <f t="shared" si="80"/>
        <v>326</v>
      </c>
      <c r="T317" s="1"/>
      <c r="U317" s="1"/>
      <c r="V317" s="1"/>
      <c r="W317" s="1"/>
      <c r="X317" s="1"/>
      <c r="Y317" s="1"/>
    </row>
    <row r="318" spans="1:25" ht="12" customHeight="1">
      <c r="A318" s="566"/>
      <c r="B318" s="9" t="s">
        <v>190</v>
      </c>
      <c r="C318" s="51">
        <f>SUM('Entering 1'!C457:C458)</f>
        <v>0</v>
      </c>
      <c r="D318" s="1">
        <f>SUM('Entering 1'!D457:D458)</f>
        <v>2</v>
      </c>
      <c r="E318" s="1">
        <f>SUM('Entering 1'!E457:E458)</f>
        <v>5</v>
      </c>
      <c r="F318" s="1">
        <f>SUM('Entering 1'!F457:F458)</f>
        <v>1</v>
      </c>
      <c r="G318" s="1">
        <f>SUM('Entering 1'!G457:G458)</f>
        <v>2</v>
      </c>
      <c r="H318" s="1">
        <f>SUM('Entering 1'!H457:H458)</f>
        <v>0</v>
      </c>
      <c r="I318" s="1">
        <f>SUM('Entering 1'!I457:I458)</f>
        <v>1</v>
      </c>
      <c r="J318" s="1">
        <f>SUM('Entering 1'!J457:J458)</f>
        <v>0</v>
      </c>
      <c r="K318" s="1">
        <f>SUM('Entering 1'!K457:K458)</f>
        <v>2</v>
      </c>
      <c r="L318" s="1">
        <f>SUM('Entering 1'!L457:L458)</f>
        <v>0</v>
      </c>
      <c r="M318" s="1">
        <f>SUM('Entering 1'!M457:M458)</f>
        <v>0</v>
      </c>
      <c r="N318" s="1">
        <f>SUM('Entering 1'!N457:N458)</f>
        <v>0</v>
      </c>
      <c r="O318" s="1">
        <f>SUM('Entering 1'!O457:O458)</f>
        <v>1</v>
      </c>
      <c r="P318" s="1">
        <f>SUM('Entering 1'!P457:P458)</f>
        <v>0</v>
      </c>
      <c r="Q318" s="1">
        <f>SUM('Entering 1'!Q457:Q458)</f>
        <v>0</v>
      </c>
      <c r="R318" s="1">
        <f>SUM('Entering 1'!R457:R458)</f>
        <v>0</v>
      </c>
      <c r="S318" s="28">
        <f t="shared" si="80"/>
        <v>14</v>
      </c>
      <c r="T318" s="1"/>
      <c r="U318" s="1"/>
      <c r="V318" s="1"/>
      <c r="W318" s="1"/>
      <c r="X318" s="1"/>
      <c r="Y318" s="1"/>
    </row>
    <row r="319" spans="1:25" ht="12" customHeight="1">
      <c r="A319" s="566"/>
      <c r="B319" s="9" t="s">
        <v>191</v>
      </c>
      <c r="C319" s="51">
        <f>('Entering 1'!C457)+('Entering 1'!C458*2)</f>
        <v>0</v>
      </c>
      <c r="D319" s="1">
        <f>('Entering 1'!D457)+('Entering 1'!D458*2)</f>
        <v>2</v>
      </c>
      <c r="E319" s="1">
        <f>('Entering 1'!E457)+('Entering 1'!E458*2)</f>
        <v>5</v>
      </c>
      <c r="F319" s="1">
        <f>('Entering 1'!F457)+('Entering 1'!F458*2)</f>
        <v>1</v>
      </c>
      <c r="G319" s="1">
        <f>('Entering 1'!G457)+('Entering 1'!G458*2)</f>
        <v>2</v>
      </c>
      <c r="H319" s="1">
        <f>('Entering 1'!H457)+('Entering 1'!H458*2)</f>
        <v>0</v>
      </c>
      <c r="I319" s="1">
        <f>('Entering 1'!I457)+('Entering 1'!I458*2)</f>
        <v>1</v>
      </c>
      <c r="J319" s="1">
        <f>('Entering 1'!J457)+('Entering 1'!J458*2)</f>
        <v>0</v>
      </c>
      <c r="K319" s="1">
        <f>('Entering 1'!K457)+('Entering 1'!K458*2)</f>
        <v>2</v>
      </c>
      <c r="L319" s="1">
        <f>('Entering 1'!L457)+('Entering 1'!L458*2)</f>
        <v>0</v>
      </c>
      <c r="M319" s="1">
        <f>('Entering 1'!M457)+('Entering 1'!M458*2)</f>
        <v>0</v>
      </c>
      <c r="N319" s="1">
        <f>('Entering 1'!N457)+('Entering 1'!N458*2)</f>
        <v>0</v>
      </c>
      <c r="O319" s="1">
        <f>('Entering 1'!O457)+('Entering 1'!O458*2)</f>
        <v>1</v>
      </c>
      <c r="P319" s="1">
        <f>('Entering 1'!P457)+('Entering 1'!P458*2)</f>
        <v>0</v>
      </c>
      <c r="Q319" s="1">
        <f>('Entering 1'!Q457)+('Entering 1'!Q458*2)</f>
        <v>0</v>
      </c>
      <c r="R319" s="1">
        <f>('Entering 1'!R457)+('Entering 1'!R458*2)</f>
        <v>0</v>
      </c>
      <c r="S319" s="28">
        <f t="shared" si="80"/>
        <v>14</v>
      </c>
      <c r="T319" s="1"/>
      <c r="U319" s="1"/>
      <c r="V319" s="1"/>
      <c r="W319" s="1"/>
      <c r="X319" s="1"/>
      <c r="Y319" s="1"/>
    </row>
    <row r="320" spans="1:25" ht="12" customHeight="1">
      <c r="A320" s="566"/>
      <c r="B320" s="53" t="s">
        <v>7</v>
      </c>
      <c r="C320" s="54">
        <f>'Entering 1'!C459</f>
        <v>56</v>
      </c>
      <c r="D320" s="55">
        <f>'Entering 1'!D459</f>
        <v>113</v>
      </c>
      <c r="E320" s="55">
        <f>'Entering 1'!E459</f>
        <v>117</v>
      </c>
      <c r="F320" s="55">
        <f>'Entering 1'!F459</f>
        <v>80</v>
      </c>
      <c r="G320" s="55">
        <f>'Entering 1'!G459</f>
        <v>35</v>
      </c>
      <c r="H320" s="55">
        <f>'Entering 1'!H459</f>
        <v>13</v>
      </c>
      <c r="I320" s="55">
        <f>'Entering 1'!I459</f>
        <v>40</v>
      </c>
      <c r="J320" s="55">
        <f>'Entering 1'!J459</f>
        <v>32</v>
      </c>
      <c r="K320" s="55">
        <f>'Entering 1'!K459</f>
        <v>37</v>
      </c>
      <c r="L320" s="55">
        <f>'Entering 1'!L459</f>
        <v>41</v>
      </c>
      <c r="M320" s="55">
        <f>'Entering 1'!M459</f>
        <v>38</v>
      </c>
      <c r="N320" s="55">
        <f>'Entering 1'!N459</f>
        <v>28</v>
      </c>
      <c r="O320" s="55">
        <f>'Entering 1'!O459</f>
        <v>27</v>
      </c>
      <c r="P320" s="55">
        <f>'Entering 1'!P459</f>
        <v>23</v>
      </c>
      <c r="Q320" s="55">
        <f>'Entering 1'!Q459</f>
        <v>8</v>
      </c>
      <c r="R320" s="55">
        <f>'Entering 1'!R459</f>
        <v>0</v>
      </c>
      <c r="S320" s="30">
        <f t="shared" si="80"/>
        <v>688</v>
      </c>
      <c r="T320" s="1"/>
      <c r="U320" s="1"/>
      <c r="V320" s="1"/>
      <c r="W320" s="1"/>
      <c r="X320" s="1"/>
      <c r="Y320" s="1"/>
    </row>
    <row r="321" spans="1:25" ht="12" customHeight="1">
      <c r="A321" s="566"/>
      <c r="B321" s="53" t="s">
        <v>192</v>
      </c>
      <c r="C321" s="54">
        <f>'Carpool Breakdown Entering'!C257</f>
        <v>12</v>
      </c>
      <c r="D321" s="55">
        <f>'Carpool Breakdown Entering'!D257</f>
        <v>24</v>
      </c>
      <c r="E321" s="55">
        <f>'Carpool Breakdown Entering'!E257</f>
        <v>34</v>
      </c>
      <c r="F321" s="55">
        <f>'Carpool Breakdown Entering'!F257</f>
        <v>27</v>
      </c>
      <c r="G321" s="55">
        <f>'Carpool Breakdown Entering'!G257</f>
        <v>17</v>
      </c>
      <c r="H321" s="55">
        <f>'Carpool Breakdown Entering'!H257</f>
        <v>2</v>
      </c>
      <c r="I321" s="55">
        <f>'Carpool Breakdown Entering'!I257</f>
        <v>13</v>
      </c>
      <c r="J321" s="55">
        <f>'Carpool Breakdown Entering'!J257</f>
        <v>3</v>
      </c>
      <c r="K321" s="55">
        <f>'Carpool Breakdown Entering'!K257</f>
        <v>1</v>
      </c>
      <c r="L321" s="55">
        <f>'Carpool Breakdown Entering'!L257</f>
        <v>6</v>
      </c>
      <c r="M321" s="55">
        <f>'Carpool Breakdown Entering'!M257</f>
        <v>2</v>
      </c>
      <c r="N321" s="55">
        <f>'Carpool Breakdown Entering'!N257</f>
        <v>9</v>
      </c>
      <c r="O321" s="55">
        <f>'Carpool Breakdown Entering'!O257</f>
        <v>1</v>
      </c>
      <c r="P321" s="55">
        <f>'Carpool Breakdown Entering'!P257</f>
        <v>0</v>
      </c>
      <c r="Q321" s="55">
        <f>'Carpool Breakdown Entering'!Q257</f>
        <v>0</v>
      </c>
      <c r="R321" s="55">
        <f>'Carpool Breakdown Entering'!R257</f>
        <v>0</v>
      </c>
      <c r="S321" s="30">
        <f t="shared" si="80"/>
        <v>151</v>
      </c>
      <c r="T321" s="1"/>
      <c r="U321" s="1"/>
      <c r="V321" s="1"/>
      <c r="W321" s="1"/>
      <c r="X321" s="1"/>
      <c r="Y321" s="1"/>
    </row>
    <row r="322" spans="1:25" ht="12" customHeight="1">
      <c r="A322" s="566"/>
      <c r="B322" s="53" t="s">
        <v>35</v>
      </c>
      <c r="C322" s="54">
        <f>'Carpool Breakdown Entering'!C258</f>
        <v>24</v>
      </c>
      <c r="D322" s="55">
        <f>'Carpool Breakdown Entering'!D258</f>
        <v>40</v>
      </c>
      <c r="E322" s="55">
        <f>'Carpool Breakdown Entering'!E258</f>
        <v>60</v>
      </c>
      <c r="F322" s="55">
        <f>'Carpool Breakdown Entering'!F258</f>
        <v>46</v>
      </c>
      <c r="G322" s="55">
        <f>'Carpool Breakdown Entering'!G258</f>
        <v>34</v>
      </c>
      <c r="H322" s="55">
        <f>'Carpool Breakdown Entering'!H258</f>
        <v>2</v>
      </c>
      <c r="I322" s="55">
        <f>'Carpool Breakdown Entering'!I258</f>
        <v>26</v>
      </c>
      <c r="J322" s="55">
        <f>'Carpool Breakdown Entering'!J258</f>
        <v>6</v>
      </c>
      <c r="K322" s="55">
        <f>'Carpool Breakdown Entering'!K258</f>
        <v>2</v>
      </c>
      <c r="L322" s="55">
        <f>'Carpool Breakdown Entering'!L258</f>
        <v>12</v>
      </c>
      <c r="M322" s="55">
        <f>'Carpool Breakdown Entering'!M258</f>
        <v>4</v>
      </c>
      <c r="N322" s="55">
        <f>'Carpool Breakdown Entering'!N258</f>
        <v>17</v>
      </c>
      <c r="O322" s="55">
        <f>'Carpool Breakdown Entering'!O258</f>
        <v>2</v>
      </c>
      <c r="P322" s="55">
        <f>'Carpool Breakdown Entering'!P258</f>
        <v>0</v>
      </c>
      <c r="Q322" s="55">
        <f>'Carpool Breakdown Entering'!Q258</f>
        <v>0</v>
      </c>
      <c r="R322" s="55">
        <f>'Carpool Breakdown Entering'!R258</f>
        <v>0</v>
      </c>
      <c r="S322" s="30">
        <f t="shared" si="80"/>
        <v>275</v>
      </c>
      <c r="T322" s="1"/>
      <c r="U322" s="1"/>
      <c r="V322" s="1"/>
      <c r="W322" s="1"/>
      <c r="X322" s="1"/>
      <c r="Y322" s="1"/>
    </row>
    <row r="323" spans="1:25" ht="12" customHeight="1">
      <c r="A323" s="566"/>
      <c r="B323" s="53" t="s">
        <v>193</v>
      </c>
      <c r="C323" s="54">
        <f t="shared" ref="C323:R323" si="95">SUM(C320:C321)</f>
        <v>68</v>
      </c>
      <c r="D323" s="55">
        <f t="shared" si="95"/>
        <v>137</v>
      </c>
      <c r="E323" s="55">
        <f t="shared" si="95"/>
        <v>151</v>
      </c>
      <c r="F323" s="55">
        <f t="shared" si="95"/>
        <v>107</v>
      </c>
      <c r="G323" s="55">
        <f t="shared" si="95"/>
        <v>52</v>
      </c>
      <c r="H323" s="55">
        <f t="shared" si="95"/>
        <v>15</v>
      </c>
      <c r="I323" s="55">
        <f t="shared" si="95"/>
        <v>53</v>
      </c>
      <c r="J323" s="55">
        <f t="shared" si="95"/>
        <v>35</v>
      </c>
      <c r="K323" s="55">
        <f t="shared" si="95"/>
        <v>38</v>
      </c>
      <c r="L323" s="55">
        <f t="shared" si="95"/>
        <v>47</v>
      </c>
      <c r="M323" s="55">
        <f t="shared" si="95"/>
        <v>40</v>
      </c>
      <c r="N323" s="55">
        <f t="shared" si="95"/>
        <v>37</v>
      </c>
      <c r="O323" s="55">
        <f t="shared" si="95"/>
        <v>28</v>
      </c>
      <c r="P323" s="55">
        <f t="shared" si="95"/>
        <v>23</v>
      </c>
      <c r="Q323" s="55">
        <f t="shared" si="95"/>
        <v>8</v>
      </c>
      <c r="R323" s="55">
        <f t="shared" si="95"/>
        <v>0</v>
      </c>
      <c r="S323" s="30">
        <f t="shared" si="80"/>
        <v>839</v>
      </c>
      <c r="T323" s="1"/>
      <c r="U323" s="1"/>
      <c r="V323" s="1"/>
      <c r="W323" s="1"/>
      <c r="X323" s="1"/>
      <c r="Y323" s="1"/>
    </row>
    <row r="324" spans="1:25" ht="12" customHeight="1">
      <c r="A324" s="566"/>
      <c r="B324" s="53" t="s">
        <v>194</v>
      </c>
      <c r="C324" s="54">
        <f t="shared" ref="C324:R324" si="96">SUM(C320,C322)</f>
        <v>80</v>
      </c>
      <c r="D324" s="55">
        <f t="shared" si="96"/>
        <v>153</v>
      </c>
      <c r="E324" s="55">
        <f t="shared" si="96"/>
        <v>177</v>
      </c>
      <c r="F324" s="55">
        <f t="shared" si="96"/>
        <v>126</v>
      </c>
      <c r="G324" s="55">
        <f t="shared" si="96"/>
        <v>69</v>
      </c>
      <c r="H324" s="55">
        <f t="shared" si="96"/>
        <v>15</v>
      </c>
      <c r="I324" s="55">
        <f t="shared" si="96"/>
        <v>66</v>
      </c>
      <c r="J324" s="55">
        <f t="shared" si="96"/>
        <v>38</v>
      </c>
      <c r="K324" s="55">
        <f t="shared" si="96"/>
        <v>39</v>
      </c>
      <c r="L324" s="55">
        <f t="shared" si="96"/>
        <v>53</v>
      </c>
      <c r="M324" s="55">
        <f t="shared" si="96"/>
        <v>42</v>
      </c>
      <c r="N324" s="55">
        <f t="shared" si="96"/>
        <v>45</v>
      </c>
      <c r="O324" s="55">
        <f t="shared" si="96"/>
        <v>29</v>
      </c>
      <c r="P324" s="55">
        <f t="shared" si="96"/>
        <v>23</v>
      </c>
      <c r="Q324" s="55">
        <f t="shared" si="96"/>
        <v>8</v>
      </c>
      <c r="R324" s="86">
        <f t="shared" si="96"/>
        <v>0</v>
      </c>
      <c r="S324" s="30">
        <f t="shared" si="80"/>
        <v>963</v>
      </c>
      <c r="T324" s="1"/>
      <c r="U324" s="1"/>
      <c r="V324" s="1"/>
      <c r="W324" s="1"/>
      <c r="X324" s="1"/>
      <c r="Y324" s="1"/>
    </row>
    <row r="325" spans="1:25" ht="12" customHeight="1">
      <c r="A325" s="566"/>
      <c r="B325" s="9" t="s">
        <v>195</v>
      </c>
      <c r="C325" s="51"/>
      <c r="D325" s="1"/>
      <c r="E325" s="1"/>
      <c r="F325" s="1"/>
      <c r="G325" s="1"/>
      <c r="H325" s="1"/>
      <c r="I325" s="1"/>
      <c r="J325" s="1"/>
      <c r="K325" s="1"/>
      <c r="L325" s="1"/>
      <c r="M325" s="1"/>
      <c r="N325" s="1"/>
      <c r="O325" s="1"/>
      <c r="P325" s="1"/>
      <c r="Q325" s="1"/>
      <c r="R325" s="1"/>
      <c r="S325" s="28">
        <f t="shared" si="80"/>
        <v>0</v>
      </c>
      <c r="T325" s="1"/>
      <c r="U325" s="1"/>
      <c r="V325" s="1"/>
      <c r="W325" s="1"/>
      <c r="X325" s="1"/>
      <c r="Y325" s="1"/>
    </row>
    <row r="326" spans="1:25" ht="12" customHeight="1">
      <c r="A326" s="566"/>
      <c r="B326" s="9" t="s">
        <v>196</v>
      </c>
      <c r="C326" s="51"/>
      <c r="D326" s="1"/>
      <c r="E326" s="1"/>
      <c r="F326" s="1"/>
      <c r="G326" s="1"/>
      <c r="H326" s="1"/>
      <c r="I326" s="1"/>
      <c r="J326" s="1"/>
      <c r="K326" s="1"/>
      <c r="L326" s="1"/>
      <c r="M326" s="1"/>
      <c r="N326" s="1"/>
      <c r="O326" s="1"/>
      <c r="P326" s="1"/>
      <c r="Q326" s="1"/>
      <c r="R326" s="1"/>
      <c r="S326" s="28">
        <f t="shared" si="80"/>
        <v>0</v>
      </c>
      <c r="T326" s="1"/>
      <c r="U326" s="1"/>
      <c r="V326" s="1"/>
      <c r="W326" s="1"/>
      <c r="X326" s="1"/>
      <c r="Y326" s="1"/>
    </row>
    <row r="327" spans="1:25" ht="12" customHeight="1">
      <c r="A327" s="566"/>
      <c r="B327" s="53" t="s">
        <v>197</v>
      </c>
      <c r="C327" s="54"/>
      <c r="D327" s="55"/>
      <c r="E327" s="55"/>
      <c r="F327" s="55"/>
      <c r="G327" s="55"/>
      <c r="H327" s="55"/>
      <c r="I327" s="55"/>
      <c r="J327" s="55"/>
      <c r="K327" s="55"/>
      <c r="L327" s="55"/>
      <c r="M327" s="55"/>
      <c r="N327" s="55"/>
      <c r="O327" s="55"/>
      <c r="P327" s="55"/>
      <c r="Q327" s="55"/>
      <c r="R327" s="55"/>
      <c r="S327" s="30">
        <f t="shared" si="80"/>
        <v>0</v>
      </c>
      <c r="T327" s="1"/>
      <c r="U327" s="1"/>
      <c r="V327" s="1"/>
      <c r="W327" s="1"/>
      <c r="X327" s="1"/>
      <c r="Y327" s="1"/>
    </row>
    <row r="328" spans="1:25" ht="12" customHeight="1">
      <c r="A328" s="566"/>
      <c r="B328" s="53" t="s">
        <v>198</v>
      </c>
      <c r="C328" s="54"/>
      <c r="D328" s="55"/>
      <c r="E328" s="55"/>
      <c r="F328" s="55"/>
      <c r="G328" s="55"/>
      <c r="H328" s="55"/>
      <c r="I328" s="55"/>
      <c r="J328" s="55"/>
      <c r="K328" s="55"/>
      <c r="L328" s="55"/>
      <c r="M328" s="55"/>
      <c r="N328" s="55"/>
      <c r="O328" s="55"/>
      <c r="P328" s="55"/>
      <c r="Q328" s="55"/>
      <c r="R328" s="55"/>
      <c r="S328" s="30">
        <f t="shared" si="80"/>
        <v>0</v>
      </c>
      <c r="T328" s="1"/>
      <c r="U328" s="1"/>
      <c r="V328" s="1"/>
      <c r="W328" s="1"/>
      <c r="X328" s="1"/>
      <c r="Y328" s="1"/>
    </row>
    <row r="329" spans="1:25" ht="12" customHeight="1">
      <c r="A329" s="566"/>
      <c r="B329" s="9" t="s">
        <v>199</v>
      </c>
      <c r="C329" s="51"/>
      <c r="D329" s="1"/>
      <c r="E329" s="1"/>
      <c r="F329" s="1"/>
      <c r="G329" s="1"/>
      <c r="H329" s="1"/>
      <c r="I329" s="1"/>
      <c r="J329" s="1"/>
      <c r="K329" s="1"/>
      <c r="L329" s="1"/>
      <c r="M329" s="1"/>
      <c r="N329" s="1"/>
      <c r="O329" s="1"/>
      <c r="P329" s="1"/>
      <c r="Q329" s="1"/>
      <c r="R329" s="1"/>
      <c r="S329" s="28">
        <f t="shared" si="80"/>
        <v>0</v>
      </c>
      <c r="T329" s="1"/>
      <c r="U329" s="1"/>
      <c r="V329" s="1"/>
      <c r="W329" s="1"/>
      <c r="X329" s="1"/>
      <c r="Y329" s="1"/>
    </row>
    <row r="330" spans="1:25" ht="12" customHeight="1">
      <c r="A330" s="566"/>
      <c r="B330" s="9" t="s">
        <v>200</v>
      </c>
      <c r="C330" s="51"/>
      <c r="D330" s="1"/>
      <c r="E330" s="1"/>
      <c r="F330" s="1"/>
      <c r="G330" s="1"/>
      <c r="H330" s="1"/>
      <c r="I330" s="1"/>
      <c r="J330" s="1"/>
      <c r="K330" s="1"/>
      <c r="L330" s="1"/>
      <c r="M330" s="1"/>
      <c r="N330" s="1"/>
      <c r="O330" s="1"/>
      <c r="P330" s="1"/>
      <c r="Q330" s="1"/>
      <c r="R330" s="1"/>
      <c r="S330" s="28">
        <f t="shared" si="80"/>
        <v>0</v>
      </c>
      <c r="T330" s="1"/>
      <c r="U330" s="1"/>
      <c r="V330" s="1"/>
      <c r="W330" s="1"/>
      <c r="X330" s="1"/>
      <c r="Y330" s="1"/>
    </row>
    <row r="331" spans="1:25" ht="12" customHeight="1">
      <c r="A331" s="566"/>
      <c r="B331" s="60" t="s">
        <v>3</v>
      </c>
      <c r="C331" s="61">
        <f t="shared" ref="C331:R331" si="97">SUM(C316,C318,C323,C325,C327,C329)</f>
        <v>87</v>
      </c>
      <c r="D331" s="62">
        <f t="shared" si="97"/>
        <v>176</v>
      </c>
      <c r="E331" s="62">
        <f t="shared" si="97"/>
        <v>243</v>
      </c>
      <c r="F331" s="62">
        <f t="shared" si="97"/>
        <v>184</v>
      </c>
      <c r="G331" s="62">
        <f t="shared" si="97"/>
        <v>90</v>
      </c>
      <c r="H331" s="62">
        <f t="shared" si="97"/>
        <v>29</v>
      </c>
      <c r="I331" s="62">
        <f t="shared" si="97"/>
        <v>72</v>
      </c>
      <c r="J331" s="62">
        <f t="shared" si="97"/>
        <v>43</v>
      </c>
      <c r="K331" s="62">
        <f t="shared" si="97"/>
        <v>49</v>
      </c>
      <c r="L331" s="62">
        <f t="shared" si="97"/>
        <v>52</v>
      </c>
      <c r="M331" s="62">
        <f t="shared" si="97"/>
        <v>47</v>
      </c>
      <c r="N331" s="62">
        <f t="shared" si="97"/>
        <v>43</v>
      </c>
      <c r="O331" s="62">
        <f t="shared" si="97"/>
        <v>30</v>
      </c>
      <c r="P331" s="62">
        <f t="shared" si="97"/>
        <v>26</v>
      </c>
      <c r="Q331" s="62">
        <f t="shared" si="97"/>
        <v>8</v>
      </c>
      <c r="R331" s="62">
        <f t="shared" si="97"/>
        <v>0</v>
      </c>
      <c r="S331" s="63">
        <f t="shared" si="80"/>
        <v>1179</v>
      </c>
      <c r="T331" s="1"/>
      <c r="U331" s="1"/>
      <c r="V331" s="1"/>
      <c r="W331" s="1"/>
      <c r="X331" s="1"/>
      <c r="Y331" s="1"/>
    </row>
    <row r="332" spans="1:25" ht="12" customHeight="1">
      <c r="A332" s="566"/>
      <c r="B332" s="64" t="s">
        <v>201</v>
      </c>
      <c r="C332" s="65">
        <f t="shared" ref="C332:R332" si="98">SUM(C315,C317,C319,C324,C326,C328,C330)</f>
        <v>110</v>
      </c>
      <c r="D332" s="66">
        <f t="shared" si="98"/>
        <v>219</v>
      </c>
      <c r="E332" s="66">
        <f t="shared" si="98"/>
        <v>302</v>
      </c>
      <c r="F332" s="66">
        <f t="shared" si="98"/>
        <v>229</v>
      </c>
      <c r="G332" s="66">
        <f t="shared" si="98"/>
        <v>118</v>
      </c>
      <c r="H332" s="66">
        <f t="shared" si="98"/>
        <v>41</v>
      </c>
      <c r="I332" s="66">
        <f t="shared" si="98"/>
        <v>102</v>
      </c>
      <c r="J332" s="66">
        <f t="shared" si="98"/>
        <v>61</v>
      </c>
      <c r="K332" s="66">
        <f t="shared" si="98"/>
        <v>60</v>
      </c>
      <c r="L332" s="66">
        <f t="shared" si="98"/>
        <v>70</v>
      </c>
      <c r="M332" s="66">
        <f t="shared" si="98"/>
        <v>54</v>
      </c>
      <c r="N332" s="66">
        <f t="shared" si="98"/>
        <v>57</v>
      </c>
      <c r="O332" s="66">
        <f t="shared" si="98"/>
        <v>33</v>
      </c>
      <c r="P332" s="66">
        <f t="shared" si="98"/>
        <v>26</v>
      </c>
      <c r="Q332" s="66">
        <f t="shared" si="98"/>
        <v>8</v>
      </c>
      <c r="R332" s="66">
        <f t="shared" si="98"/>
        <v>0</v>
      </c>
      <c r="S332" s="68">
        <f t="shared" si="80"/>
        <v>1490</v>
      </c>
      <c r="T332" s="1"/>
      <c r="U332" s="1"/>
      <c r="V332" s="1"/>
      <c r="W332" s="1"/>
      <c r="X332" s="1"/>
      <c r="Y332" s="1"/>
    </row>
    <row r="333" spans="1:25" ht="12" customHeight="1">
      <c r="A333" s="566"/>
      <c r="B333" s="9" t="s">
        <v>202</v>
      </c>
      <c r="C333" s="51">
        <f>SUM('Entering 1'!C472:C475)</f>
        <v>1</v>
      </c>
      <c r="D333" s="1">
        <f>SUM('Entering 1'!D472:D475)</f>
        <v>5</v>
      </c>
      <c r="E333" s="1">
        <f>SUM('Entering 1'!E472:E475)</f>
        <v>7</v>
      </c>
      <c r="F333" s="1">
        <f>SUM('Entering 1'!F472:F475)</f>
        <v>3</v>
      </c>
      <c r="G333" s="1">
        <f>SUM('Entering 1'!G472:G475)</f>
        <v>5</v>
      </c>
      <c r="H333" s="1">
        <f>SUM('Entering 1'!H472:H475)</f>
        <v>2</v>
      </c>
      <c r="I333" s="1">
        <f>SUM('Entering 1'!I472:I475)</f>
        <v>2</v>
      </c>
      <c r="J333" s="1">
        <f>SUM('Entering 1'!J472:J475)</f>
        <v>3</v>
      </c>
      <c r="K333" s="1">
        <f>SUM('Entering 1'!K472:K475)</f>
        <v>1</v>
      </c>
      <c r="L333" s="1">
        <f>SUM('Entering 1'!L472:L475)</f>
        <v>0</v>
      </c>
      <c r="M333" s="1">
        <f>SUM('Entering 1'!M472:M475)</f>
        <v>0</v>
      </c>
      <c r="N333" s="1">
        <f>SUM('Entering 1'!N472:N475)</f>
        <v>0</v>
      </c>
      <c r="O333" s="1">
        <f>SUM('Entering 1'!O472:O475)</f>
        <v>0</v>
      </c>
      <c r="P333" s="1">
        <f>SUM('Entering 1'!P472:P475)</f>
        <v>2</v>
      </c>
      <c r="Q333" s="1">
        <f>SUM('Entering 1'!Q472:Q475)</f>
        <v>0</v>
      </c>
      <c r="R333" s="1">
        <f>SUM('Entering 1'!R472:R475)</f>
        <v>0</v>
      </c>
      <c r="S333" s="28">
        <f t="shared" si="80"/>
        <v>31</v>
      </c>
      <c r="T333" s="1"/>
      <c r="U333" s="1"/>
      <c r="V333" s="1"/>
      <c r="W333" s="1"/>
      <c r="X333" s="1"/>
      <c r="Y333" s="1"/>
    </row>
    <row r="334" spans="1:25" ht="12" customHeight="1">
      <c r="A334" s="566"/>
      <c r="B334" s="9" t="s">
        <v>203</v>
      </c>
      <c r="C334" s="51">
        <f>('Entering 1'!C472)+('Entering 1'!C473*2)+('Entering 1'!C474*3)+('Entering 1'!C475*4)</f>
        <v>1</v>
      </c>
      <c r="D334" s="1">
        <f>('Entering 1'!D472)+('Entering 1'!D473*2)+('Entering 1'!D474*3)+('Entering 1'!D475*4)</f>
        <v>5</v>
      </c>
      <c r="E334" s="1">
        <f>('Entering 1'!E472)+('Entering 1'!E473*2)+('Entering 1'!E474*3)+('Entering 1'!E475*4)</f>
        <v>7</v>
      </c>
      <c r="F334" s="1">
        <f>('Entering 1'!F472)+('Entering 1'!F473*2)+('Entering 1'!F474*3)+('Entering 1'!F475*4)</f>
        <v>3</v>
      </c>
      <c r="G334" s="1">
        <f>('Entering 1'!G472)+('Entering 1'!G473*2)+('Entering 1'!G474*3)+('Entering 1'!G475*4)</f>
        <v>5</v>
      </c>
      <c r="H334" s="1">
        <f>('Entering 1'!H472)+('Entering 1'!H473*2)+('Entering 1'!H474*3)+('Entering 1'!H475*4)</f>
        <v>2</v>
      </c>
      <c r="I334" s="1">
        <f>('Entering 1'!I472)+('Entering 1'!I473*2)+('Entering 1'!I474*3)+('Entering 1'!I475*4)</f>
        <v>2</v>
      </c>
      <c r="J334" s="1">
        <f>('Entering 1'!J472)+('Entering 1'!J473*2)+('Entering 1'!J474*3)+('Entering 1'!J475*4)</f>
        <v>3</v>
      </c>
      <c r="K334" s="1">
        <f>('Entering 1'!K472)+('Entering 1'!K473*2)+('Entering 1'!K474*3)+('Entering 1'!K475*4)</f>
        <v>1</v>
      </c>
      <c r="L334" s="1">
        <f>('Entering 1'!L472)+('Entering 1'!L473*2)+('Entering 1'!L474*3)+('Entering 1'!L475*4)</f>
        <v>0</v>
      </c>
      <c r="M334" s="1">
        <f>('Entering 1'!M472)+('Entering 1'!M473*2)+('Entering 1'!M474*3)+('Entering 1'!M475*4)</f>
        <v>0</v>
      </c>
      <c r="N334" s="1">
        <f>('Entering 1'!N472)+('Entering 1'!N473*2)+('Entering 1'!N474*3)+('Entering 1'!N475*4)</f>
        <v>0</v>
      </c>
      <c r="O334" s="1">
        <f>('Entering 1'!O472)+('Entering 1'!O473*2)+('Entering 1'!O474*3)+('Entering 1'!O475*4)</f>
        <v>0</v>
      </c>
      <c r="P334" s="1">
        <f>('Entering 1'!P472)+('Entering 1'!P473*2)+('Entering 1'!P474*3)+('Entering 1'!P475*4)</f>
        <v>2</v>
      </c>
      <c r="Q334" s="1">
        <f>('Entering 1'!Q472)+('Entering 1'!Q473*2)+('Entering 1'!Q474*3)+('Entering 1'!Q475*4)</f>
        <v>0</v>
      </c>
      <c r="R334" s="1">
        <f>('Entering 1'!R472)+('Entering 1'!R473*2)+('Entering 1'!R474*3)+('Entering 1'!R475*4)</f>
        <v>0</v>
      </c>
      <c r="S334" s="28">
        <f t="shared" si="80"/>
        <v>31</v>
      </c>
      <c r="T334" s="1"/>
      <c r="U334" s="1"/>
      <c r="V334" s="1"/>
      <c r="W334" s="1"/>
      <c r="X334" s="1"/>
      <c r="Y334" s="1"/>
    </row>
    <row r="335" spans="1:25" ht="12" customHeight="1">
      <c r="A335" s="566"/>
      <c r="B335" s="53" t="s">
        <v>204</v>
      </c>
      <c r="C335" s="54">
        <f>SUM('Entering 1'!C481:C484)</f>
        <v>0</v>
      </c>
      <c r="D335" s="55">
        <f>SUM('Entering 1'!D481:D484)</f>
        <v>1</v>
      </c>
      <c r="E335" s="55">
        <f>SUM('Entering 1'!E481:E484)</f>
        <v>2</v>
      </c>
      <c r="F335" s="55">
        <f>SUM('Entering 1'!F481:F484)</f>
        <v>0</v>
      </c>
      <c r="G335" s="55">
        <f>SUM('Entering 1'!G481:G484)</f>
        <v>0</v>
      </c>
      <c r="H335" s="55">
        <f>SUM('Entering 1'!H481:H484)</f>
        <v>0</v>
      </c>
      <c r="I335" s="55">
        <f>SUM('Entering 1'!I481:I484)</f>
        <v>0</v>
      </c>
      <c r="J335" s="55">
        <f>SUM('Entering 1'!J481:J484)</f>
        <v>0</v>
      </c>
      <c r="K335" s="55">
        <f>SUM('Entering 1'!K481:K484)</f>
        <v>0</v>
      </c>
      <c r="L335" s="55">
        <f>SUM('Entering 1'!L481:L484)</f>
        <v>0</v>
      </c>
      <c r="M335" s="55">
        <f>SUM('Entering 1'!M481:M484)</f>
        <v>0</v>
      </c>
      <c r="N335" s="55">
        <f>SUM('Entering 1'!N481:N484)</f>
        <v>0</v>
      </c>
      <c r="O335" s="55">
        <f>SUM('Entering 1'!O481:O484)</f>
        <v>0</v>
      </c>
      <c r="P335" s="55">
        <f>SUM('Entering 1'!P481:P484)</f>
        <v>0</v>
      </c>
      <c r="Q335" s="55">
        <f>SUM('Entering 1'!Q481:Q484)</f>
        <v>0</v>
      </c>
      <c r="R335" s="55">
        <f>SUM('Entering 1'!R481:R484)</f>
        <v>0</v>
      </c>
      <c r="S335" s="30">
        <f t="shared" si="80"/>
        <v>3</v>
      </c>
      <c r="T335" s="1"/>
      <c r="U335" s="1"/>
      <c r="V335" s="1"/>
      <c r="W335" s="1"/>
      <c r="X335" s="1"/>
      <c r="Y335" s="1"/>
    </row>
    <row r="336" spans="1:25" ht="12" customHeight="1">
      <c r="A336" s="566"/>
      <c r="B336" s="53" t="s">
        <v>205</v>
      </c>
      <c r="C336" s="54">
        <f>('Entering 1'!C481)+('Entering 1'!C482*2)+('Entering 1'!C483*3)+('Entering 1'!C484*4)</f>
        <v>0</v>
      </c>
      <c r="D336" s="55">
        <f>('Entering 1'!D481)+('Entering 1'!D482*2)+('Entering 1'!D483*3)+('Entering 1'!D484*4)</f>
        <v>1</v>
      </c>
      <c r="E336" s="55">
        <f>('Entering 1'!E481)+('Entering 1'!E482*2)+('Entering 1'!E483*3)+('Entering 1'!E484*4)</f>
        <v>2</v>
      </c>
      <c r="F336" s="55">
        <f>('Entering 1'!F481)+('Entering 1'!F482*2)+('Entering 1'!F483*3)+('Entering 1'!F484*4)</f>
        <v>0</v>
      </c>
      <c r="G336" s="55">
        <f>('Entering 1'!G481)+('Entering 1'!G482*2)+('Entering 1'!G483*3)+('Entering 1'!G484*4)</f>
        <v>0</v>
      </c>
      <c r="H336" s="55">
        <f>('Entering 1'!H481)+('Entering 1'!H482*2)+('Entering 1'!H483*3)+('Entering 1'!H484*4)</f>
        <v>0</v>
      </c>
      <c r="I336" s="55">
        <f>('Entering 1'!I481)+('Entering 1'!I482*2)+('Entering 1'!I483*3)+('Entering 1'!I484*4)</f>
        <v>0</v>
      </c>
      <c r="J336" s="55">
        <f>('Entering 1'!J481)+('Entering 1'!J482*2)+('Entering 1'!J483*3)+('Entering 1'!J484*4)</f>
        <v>0</v>
      </c>
      <c r="K336" s="55">
        <f>('Entering 1'!K481)+('Entering 1'!K482*2)+('Entering 1'!K483*3)+('Entering 1'!K484*4)</f>
        <v>0</v>
      </c>
      <c r="L336" s="55">
        <f>('Entering 1'!L481)+('Entering 1'!L482*2)+('Entering 1'!L483*3)+('Entering 1'!L484*4)</f>
        <v>0</v>
      </c>
      <c r="M336" s="55">
        <f>('Entering 1'!M481)+('Entering 1'!M482*2)+('Entering 1'!M483*3)+('Entering 1'!M484*4)</f>
        <v>0</v>
      </c>
      <c r="N336" s="55">
        <f>('Entering 1'!N481)+('Entering 1'!N482*2)+('Entering 1'!N483*3)+('Entering 1'!N484*4)</f>
        <v>0</v>
      </c>
      <c r="O336" s="55">
        <f>('Entering 1'!O481)+('Entering 1'!O482*2)+('Entering 1'!O483*3)+('Entering 1'!O484*4)</f>
        <v>0</v>
      </c>
      <c r="P336" s="55">
        <f>('Entering 1'!P481)+('Entering 1'!P482*2)+('Entering 1'!P483*3)+('Entering 1'!P484*4)</f>
        <v>0</v>
      </c>
      <c r="Q336" s="55">
        <f>('Entering 1'!Q481)+('Entering 1'!Q482*2)+('Entering 1'!Q483*3)+('Entering 1'!Q484*4)</f>
        <v>0</v>
      </c>
      <c r="R336" s="55">
        <f>('Entering 1'!R481)+('Entering 1'!R482*2)+('Entering 1'!R483*3)+('Entering 1'!R484*4)</f>
        <v>0</v>
      </c>
      <c r="S336" s="30">
        <f t="shared" si="80"/>
        <v>3</v>
      </c>
      <c r="T336" s="1"/>
      <c r="U336" s="1"/>
      <c r="V336" s="1"/>
      <c r="W336" s="1"/>
      <c r="X336" s="1"/>
      <c r="Y336" s="1"/>
    </row>
    <row r="337" spans="1:25" ht="12" customHeight="1">
      <c r="A337" s="566"/>
      <c r="B337" s="9" t="s">
        <v>206</v>
      </c>
      <c r="C337" s="51"/>
      <c r="D337" s="1"/>
      <c r="E337" s="1"/>
      <c r="F337" s="1"/>
      <c r="G337" s="1"/>
      <c r="H337" s="1"/>
      <c r="I337" s="1"/>
      <c r="J337" s="1"/>
      <c r="K337" s="1"/>
      <c r="L337" s="1"/>
      <c r="M337" s="1"/>
      <c r="N337" s="1"/>
      <c r="O337" s="1"/>
      <c r="P337" s="1"/>
      <c r="Q337" s="1"/>
      <c r="R337" s="1"/>
      <c r="S337" s="28">
        <f t="shared" si="80"/>
        <v>0</v>
      </c>
      <c r="T337" s="1"/>
      <c r="U337" s="1"/>
      <c r="V337" s="1"/>
      <c r="W337" s="1"/>
      <c r="X337" s="1"/>
      <c r="Y337" s="1"/>
    </row>
    <row r="338" spans="1:25" ht="12" customHeight="1">
      <c r="A338" s="566"/>
      <c r="B338" s="9" t="s">
        <v>207</v>
      </c>
      <c r="C338" s="51"/>
      <c r="D338" s="1"/>
      <c r="E338" s="1"/>
      <c r="F338" s="1"/>
      <c r="G338" s="1"/>
      <c r="H338" s="1"/>
      <c r="I338" s="1"/>
      <c r="J338" s="1"/>
      <c r="K338" s="1"/>
      <c r="L338" s="1"/>
      <c r="M338" s="1"/>
      <c r="N338" s="1"/>
      <c r="O338" s="1"/>
      <c r="P338" s="1"/>
      <c r="Q338" s="1"/>
      <c r="R338" s="1"/>
      <c r="S338" s="28">
        <f t="shared" si="80"/>
        <v>0</v>
      </c>
      <c r="T338" s="1"/>
      <c r="U338" s="1"/>
      <c r="V338" s="1"/>
      <c r="W338" s="1"/>
      <c r="X338" s="1"/>
      <c r="Y338" s="1"/>
    </row>
    <row r="339" spans="1:25" ht="12" customHeight="1">
      <c r="A339" s="566"/>
      <c r="B339" s="60" t="s">
        <v>18</v>
      </c>
      <c r="C339" s="61">
        <f t="shared" ref="C339:R339" si="99">SUM(C333,C335,C337)</f>
        <v>1</v>
      </c>
      <c r="D339" s="62">
        <f t="shared" si="99"/>
        <v>6</v>
      </c>
      <c r="E339" s="62">
        <f t="shared" si="99"/>
        <v>9</v>
      </c>
      <c r="F339" s="62">
        <f t="shared" si="99"/>
        <v>3</v>
      </c>
      <c r="G339" s="62">
        <f t="shared" si="99"/>
        <v>5</v>
      </c>
      <c r="H339" s="62">
        <f t="shared" si="99"/>
        <v>2</v>
      </c>
      <c r="I339" s="62">
        <f t="shared" si="99"/>
        <v>2</v>
      </c>
      <c r="J339" s="62">
        <f t="shared" si="99"/>
        <v>3</v>
      </c>
      <c r="K339" s="62">
        <f t="shared" si="99"/>
        <v>1</v>
      </c>
      <c r="L339" s="62">
        <f t="shared" si="99"/>
        <v>0</v>
      </c>
      <c r="M339" s="62">
        <f t="shared" si="99"/>
        <v>0</v>
      </c>
      <c r="N339" s="62">
        <f t="shared" si="99"/>
        <v>0</v>
      </c>
      <c r="O339" s="62">
        <f t="shared" si="99"/>
        <v>0</v>
      </c>
      <c r="P339" s="62">
        <f t="shared" si="99"/>
        <v>2</v>
      </c>
      <c r="Q339" s="62">
        <f t="shared" si="99"/>
        <v>0</v>
      </c>
      <c r="R339" s="62">
        <f t="shared" si="99"/>
        <v>0</v>
      </c>
      <c r="S339" s="63">
        <f t="shared" si="80"/>
        <v>34</v>
      </c>
      <c r="T339" s="1"/>
      <c r="U339" s="1"/>
      <c r="V339" s="1"/>
      <c r="W339" s="1"/>
      <c r="X339" s="1"/>
      <c r="Y339" s="1"/>
    </row>
    <row r="340" spans="1:25" ht="12" customHeight="1">
      <c r="A340" s="566"/>
      <c r="B340" s="64" t="s">
        <v>208</v>
      </c>
      <c r="C340" s="65">
        <f t="shared" ref="C340:R340" si="100">SUM(C334,C336,C338)</f>
        <v>1</v>
      </c>
      <c r="D340" s="66">
        <f t="shared" si="100"/>
        <v>6</v>
      </c>
      <c r="E340" s="66">
        <f t="shared" si="100"/>
        <v>9</v>
      </c>
      <c r="F340" s="66">
        <f t="shared" si="100"/>
        <v>3</v>
      </c>
      <c r="G340" s="66">
        <f t="shared" si="100"/>
        <v>5</v>
      </c>
      <c r="H340" s="66">
        <f t="shared" si="100"/>
        <v>2</v>
      </c>
      <c r="I340" s="66">
        <f t="shared" si="100"/>
        <v>2</v>
      </c>
      <c r="J340" s="66">
        <f t="shared" si="100"/>
        <v>3</v>
      </c>
      <c r="K340" s="66">
        <f t="shared" si="100"/>
        <v>1</v>
      </c>
      <c r="L340" s="66">
        <f t="shared" si="100"/>
        <v>0</v>
      </c>
      <c r="M340" s="66">
        <f t="shared" si="100"/>
        <v>0</v>
      </c>
      <c r="N340" s="66">
        <f t="shared" si="100"/>
        <v>0</v>
      </c>
      <c r="O340" s="66">
        <f t="shared" si="100"/>
        <v>0</v>
      </c>
      <c r="P340" s="66">
        <f t="shared" si="100"/>
        <v>2</v>
      </c>
      <c r="Q340" s="66">
        <f t="shared" si="100"/>
        <v>0</v>
      </c>
      <c r="R340" s="66">
        <f t="shared" si="100"/>
        <v>0</v>
      </c>
      <c r="S340" s="68">
        <f t="shared" si="80"/>
        <v>34</v>
      </c>
      <c r="T340" s="1"/>
      <c r="U340" s="1"/>
      <c r="V340" s="1"/>
      <c r="W340" s="1"/>
      <c r="X340" s="1"/>
      <c r="Y340" s="1"/>
    </row>
    <row r="341" spans="1:25" ht="12" customHeight="1">
      <c r="A341" s="566"/>
      <c r="B341" s="60" t="s">
        <v>2</v>
      </c>
      <c r="C341" s="61">
        <f t="shared" ref="C341:R341" si="101">SUM(C331,C339)</f>
        <v>88</v>
      </c>
      <c r="D341" s="62">
        <f t="shared" si="101"/>
        <v>182</v>
      </c>
      <c r="E341" s="62">
        <f t="shared" si="101"/>
        <v>252</v>
      </c>
      <c r="F341" s="62">
        <f t="shared" si="101"/>
        <v>187</v>
      </c>
      <c r="G341" s="62">
        <f t="shared" si="101"/>
        <v>95</v>
      </c>
      <c r="H341" s="62">
        <f t="shared" si="101"/>
        <v>31</v>
      </c>
      <c r="I341" s="62">
        <f t="shared" si="101"/>
        <v>74</v>
      </c>
      <c r="J341" s="62">
        <f t="shared" si="101"/>
        <v>46</v>
      </c>
      <c r="K341" s="62">
        <f t="shared" si="101"/>
        <v>50</v>
      </c>
      <c r="L341" s="62">
        <f t="shared" si="101"/>
        <v>52</v>
      </c>
      <c r="M341" s="62">
        <f t="shared" si="101"/>
        <v>47</v>
      </c>
      <c r="N341" s="62">
        <f t="shared" si="101"/>
        <v>43</v>
      </c>
      <c r="O341" s="62">
        <f t="shared" si="101"/>
        <v>30</v>
      </c>
      <c r="P341" s="62">
        <f t="shared" si="101"/>
        <v>28</v>
      </c>
      <c r="Q341" s="62">
        <f t="shared" si="101"/>
        <v>8</v>
      </c>
      <c r="R341" s="62">
        <f t="shared" si="101"/>
        <v>0</v>
      </c>
      <c r="S341" s="63">
        <f t="shared" si="80"/>
        <v>1213</v>
      </c>
      <c r="T341" s="1"/>
      <c r="U341" s="1"/>
      <c r="V341" s="1"/>
      <c r="W341" s="1"/>
      <c r="X341" s="1"/>
      <c r="Y341" s="1"/>
    </row>
    <row r="342" spans="1:25" ht="12" customHeight="1">
      <c r="A342" s="567"/>
      <c r="B342" s="64" t="s">
        <v>25</v>
      </c>
      <c r="C342" s="65">
        <f t="shared" ref="C342:R342" si="102">SUM(C332,C340)</f>
        <v>111</v>
      </c>
      <c r="D342" s="66">
        <f t="shared" si="102"/>
        <v>225</v>
      </c>
      <c r="E342" s="66">
        <f t="shared" si="102"/>
        <v>311</v>
      </c>
      <c r="F342" s="66">
        <f t="shared" si="102"/>
        <v>232</v>
      </c>
      <c r="G342" s="66">
        <f t="shared" si="102"/>
        <v>123</v>
      </c>
      <c r="H342" s="66">
        <f t="shared" si="102"/>
        <v>43</v>
      </c>
      <c r="I342" s="66">
        <f t="shared" si="102"/>
        <v>104</v>
      </c>
      <c r="J342" s="66">
        <f t="shared" si="102"/>
        <v>64</v>
      </c>
      <c r="K342" s="66">
        <f t="shared" si="102"/>
        <v>61</v>
      </c>
      <c r="L342" s="66">
        <f t="shared" si="102"/>
        <v>70</v>
      </c>
      <c r="M342" s="66">
        <f t="shared" si="102"/>
        <v>54</v>
      </c>
      <c r="N342" s="66">
        <f t="shared" si="102"/>
        <v>57</v>
      </c>
      <c r="O342" s="66">
        <f t="shared" si="102"/>
        <v>33</v>
      </c>
      <c r="P342" s="66">
        <f t="shared" si="102"/>
        <v>28</v>
      </c>
      <c r="Q342" s="66">
        <f t="shared" si="102"/>
        <v>8</v>
      </c>
      <c r="R342" s="66">
        <f t="shared" si="102"/>
        <v>0</v>
      </c>
      <c r="S342" s="68">
        <f t="shared" si="80"/>
        <v>1524</v>
      </c>
      <c r="T342" s="1"/>
      <c r="U342" s="1"/>
      <c r="V342" s="1"/>
      <c r="W342" s="1"/>
      <c r="X342" s="1"/>
      <c r="Y342" s="1"/>
    </row>
    <row r="343" spans="1:25" ht="12" customHeight="1">
      <c r="A343" s="565" t="s">
        <v>131</v>
      </c>
      <c r="B343" s="9" t="s">
        <v>214</v>
      </c>
      <c r="C343" s="72">
        <f>'PMD Breakdown Entering'!C123</f>
        <v>0</v>
      </c>
      <c r="D343" s="13">
        <f>'PMD Breakdown Entering'!D123</f>
        <v>0</v>
      </c>
      <c r="E343" s="13">
        <f>'PMD Breakdown Entering'!E123</f>
        <v>6</v>
      </c>
      <c r="F343" s="13">
        <f>'PMD Breakdown Entering'!F123</f>
        <v>4</v>
      </c>
      <c r="G343" s="13">
        <f>'PMD Breakdown Entering'!G123</f>
        <v>0</v>
      </c>
      <c r="H343" s="13">
        <f>'PMD Breakdown Entering'!H123</f>
        <v>0</v>
      </c>
      <c r="I343" s="13">
        <f>'PMD Breakdown Entering'!I123</f>
        <v>44</v>
      </c>
      <c r="J343" s="13">
        <f>'PMD Breakdown Entering'!J123</f>
        <v>7</v>
      </c>
      <c r="K343" s="13">
        <f>'PMD Breakdown Entering'!K123</f>
        <v>5</v>
      </c>
      <c r="L343" s="13">
        <f>'PMD Breakdown Entering'!L123</f>
        <v>18</v>
      </c>
      <c r="M343" s="13">
        <f>'PMD Breakdown Entering'!M123</f>
        <v>17</v>
      </c>
      <c r="N343" s="13">
        <f>'PMD Breakdown Entering'!N123</f>
        <v>15</v>
      </c>
      <c r="O343" s="13">
        <f>'PMD Breakdown Entering'!O123</f>
        <v>16</v>
      </c>
      <c r="P343" s="13">
        <f>'PMD Breakdown Entering'!P123</f>
        <v>0</v>
      </c>
      <c r="Q343" s="13">
        <f>'PMD Breakdown Entering'!Q123</f>
        <v>1</v>
      </c>
      <c r="R343" s="13">
        <f>'PMD Breakdown Entering'!R123</f>
        <v>0</v>
      </c>
      <c r="S343" s="28">
        <f t="shared" si="80"/>
        <v>133</v>
      </c>
      <c r="T343" s="1"/>
      <c r="U343" s="1"/>
      <c r="V343" s="1"/>
      <c r="W343" s="1"/>
      <c r="X343" s="1"/>
      <c r="Y343" s="1"/>
    </row>
    <row r="344" spans="1:25" ht="12" customHeight="1">
      <c r="A344" s="566"/>
      <c r="B344" s="53" t="s">
        <v>188</v>
      </c>
      <c r="C344" s="54">
        <f>SUM('Entering 1'!C497:C498)</f>
        <v>0</v>
      </c>
      <c r="D344" s="55">
        <f>SUM('Entering 1'!D497:D498)</f>
        <v>0</v>
      </c>
      <c r="E344" s="55">
        <f>SUM('Entering 1'!E497:E498)</f>
        <v>8</v>
      </c>
      <c r="F344" s="55">
        <f>SUM('Entering 1'!F497:F498)</f>
        <v>5</v>
      </c>
      <c r="G344" s="55">
        <f>SUM('Entering 1'!G497:G498)</f>
        <v>0</v>
      </c>
      <c r="H344" s="55">
        <f>SUM('Entering 1'!H497:H498)</f>
        <v>0</v>
      </c>
      <c r="I344" s="55">
        <f>SUM('Entering 1'!I497:I498)</f>
        <v>6</v>
      </c>
      <c r="J344" s="55">
        <f>SUM('Entering 1'!J497:J498)</f>
        <v>0</v>
      </c>
      <c r="K344" s="55">
        <f>SUM('Entering 1'!K497:K498)</f>
        <v>4</v>
      </c>
      <c r="L344" s="55">
        <f>SUM('Entering 1'!L497:L498)</f>
        <v>1</v>
      </c>
      <c r="M344" s="55">
        <f>SUM('Entering 1'!M497:M498)</f>
        <v>2</v>
      </c>
      <c r="N344" s="55">
        <f>SUM('Entering 1'!N497:N498)</f>
        <v>1</v>
      </c>
      <c r="O344" s="55">
        <f>SUM('Entering 1'!O497:O498)</f>
        <v>0</v>
      </c>
      <c r="P344" s="55">
        <f>SUM('Entering 1'!P497:P498)</f>
        <v>0</v>
      </c>
      <c r="Q344" s="55">
        <f>SUM('Entering 1'!Q497:Q498)</f>
        <v>0</v>
      </c>
      <c r="R344" s="55">
        <f>SUM('Entering 1'!R497:R498)</f>
        <v>0</v>
      </c>
      <c r="S344" s="30">
        <f t="shared" si="80"/>
        <v>27</v>
      </c>
      <c r="T344" s="1"/>
      <c r="U344" s="1"/>
      <c r="V344" s="1"/>
      <c r="W344" s="1"/>
      <c r="X344" s="1"/>
      <c r="Y344" s="1"/>
    </row>
    <row r="345" spans="1:25" ht="12" customHeight="1">
      <c r="A345" s="566"/>
      <c r="B345" s="53" t="s">
        <v>189</v>
      </c>
      <c r="C345" s="54">
        <f>('Entering 1'!C497)+('Entering 1'!C498*2)</f>
        <v>0</v>
      </c>
      <c r="D345" s="55">
        <f>('Entering 1'!D497)+('Entering 1'!D498*2)</f>
        <v>0</v>
      </c>
      <c r="E345" s="55">
        <f>('Entering 1'!E497)+('Entering 1'!E498*2)</f>
        <v>8</v>
      </c>
      <c r="F345" s="55">
        <f>('Entering 1'!F497)+('Entering 1'!F498*2)</f>
        <v>5</v>
      </c>
      <c r="G345" s="55">
        <f>('Entering 1'!G497)+('Entering 1'!G498*2)</f>
        <v>0</v>
      </c>
      <c r="H345" s="55">
        <f>('Entering 1'!H497)+('Entering 1'!H498*2)</f>
        <v>0</v>
      </c>
      <c r="I345" s="55">
        <f>('Entering 1'!I497)+('Entering 1'!I498*2)</f>
        <v>6</v>
      </c>
      <c r="J345" s="55">
        <f>('Entering 1'!J497)+('Entering 1'!J498*2)</f>
        <v>0</v>
      </c>
      <c r="K345" s="55">
        <f>('Entering 1'!K497)+('Entering 1'!K498*2)</f>
        <v>5</v>
      </c>
      <c r="L345" s="55">
        <f>('Entering 1'!L497)+('Entering 1'!L498*2)</f>
        <v>1</v>
      </c>
      <c r="M345" s="55">
        <f>('Entering 1'!M497)+('Entering 1'!M498*2)</f>
        <v>2</v>
      </c>
      <c r="N345" s="55">
        <f>('Entering 1'!N497)+('Entering 1'!N498*2)</f>
        <v>1</v>
      </c>
      <c r="O345" s="55">
        <f>('Entering 1'!O497)+('Entering 1'!O498*2)</f>
        <v>0</v>
      </c>
      <c r="P345" s="55">
        <f>('Entering 1'!P497)+('Entering 1'!P498*2)</f>
        <v>0</v>
      </c>
      <c r="Q345" s="55">
        <f>('Entering 1'!Q497)+('Entering 1'!Q498*2)</f>
        <v>0</v>
      </c>
      <c r="R345" s="55">
        <f>('Entering 1'!R497)+('Entering 1'!R498*2)</f>
        <v>0</v>
      </c>
      <c r="S345" s="30">
        <f t="shared" si="80"/>
        <v>28</v>
      </c>
      <c r="T345" s="1"/>
      <c r="U345" s="1"/>
      <c r="V345" s="1"/>
      <c r="W345" s="1"/>
      <c r="X345" s="1"/>
      <c r="Y345" s="1"/>
    </row>
    <row r="346" spans="1:25" ht="12" customHeight="1">
      <c r="A346" s="566"/>
      <c r="B346" s="9" t="s">
        <v>190</v>
      </c>
      <c r="C346" s="51">
        <f>SUM('Entering 1'!C499:C500)</f>
        <v>0</v>
      </c>
      <c r="D346" s="1">
        <f>SUM('Entering 1'!D499:D500)</f>
        <v>0</v>
      </c>
      <c r="E346" s="1">
        <f>SUM('Entering 1'!E499:E500)</f>
        <v>8</v>
      </c>
      <c r="F346" s="1">
        <f>SUM('Entering 1'!F499:F500)</f>
        <v>3</v>
      </c>
      <c r="G346" s="1">
        <f>SUM('Entering 1'!G499:G500)</f>
        <v>1</v>
      </c>
      <c r="H346" s="1">
        <f>SUM('Entering 1'!H499:H500)</f>
        <v>0</v>
      </c>
      <c r="I346" s="1">
        <f>SUM('Entering 1'!I499:I500)</f>
        <v>4</v>
      </c>
      <c r="J346" s="1">
        <f>SUM('Entering 1'!J499:J500)</f>
        <v>1</v>
      </c>
      <c r="K346" s="1">
        <f>SUM('Entering 1'!K499:K500)</f>
        <v>2</v>
      </c>
      <c r="L346" s="1">
        <f>SUM('Entering 1'!L499:L500)</f>
        <v>1</v>
      </c>
      <c r="M346" s="1">
        <f>SUM('Entering 1'!M499:M500)</f>
        <v>3</v>
      </c>
      <c r="N346" s="1">
        <f>SUM('Entering 1'!N499:N500)</f>
        <v>3</v>
      </c>
      <c r="O346" s="1">
        <f>SUM('Entering 1'!O499:O500)</f>
        <v>0</v>
      </c>
      <c r="P346" s="1">
        <f>SUM('Entering 1'!P499:P500)</f>
        <v>0</v>
      </c>
      <c r="Q346" s="1">
        <f>SUM('Entering 1'!Q499:Q500)</f>
        <v>2</v>
      </c>
      <c r="R346" s="1">
        <f>SUM('Entering 1'!R499:R500)</f>
        <v>0</v>
      </c>
      <c r="S346" s="28">
        <f t="shared" si="80"/>
        <v>28</v>
      </c>
      <c r="T346" s="1"/>
      <c r="U346" s="1"/>
      <c r="V346" s="1"/>
      <c r="W346" s="1"/>
      <c r="X346" s="1"/>
      <c r="Y346" s="1"/>
    </row>
    <row r="347" spans="1:25" ht="12" customHeight="1">
      <c r="A347" s="566"/>
      <c r="B347" s="9" t="s">
        <v>191</v>
      </c>
      <c r="C347" s="51">
        <f>('Entering 1'!C499)+('Entering 1'!C500*2)</f>
        <v>0</v>
      </c>
      <c r="D347" s="1">
        <f>('Entering 1'!D499)+('Entering 1'!D500*2)</f>
        <v>0</v>
      </c>
      <c r="E347" s="1">
        <f>('Entering 1'!E499)+('Entering 1'!E500*2)</f>
        <v>8</v>
      </c>
      <c r="F347" s="1">
        <f>('Entering 1'!F499)+('Entering 1'!F500*2)</f>
        <v>3</v>
      </c>
      <c r="G347" s="1">
        <f>('Entering 1'!G499)+('Entering 1'!G500*2)</f>
        <v>1</v>
      </c>
      <c r="H347" s="1">
        <f>('Entering 1'!H499)+('Entering 1'!H500*2)</f>
        <v>0</v>
      </c>
      <c r="I347" s="1">
        <f>('Entering 1'!I499)+('Entering 1'!I500*2)</f>
        <v>4</v>
      </c>
      <c r="J347" s="1">
        <f>('Entering 1'!J499)+('Entering 1'!J500*2)</f>
        <v>1</v>
      </c>
      <c r="K347" s="1">
        <f>('Entering 1'!K499)+('Entering 1'!K500*2)</f>
        <v>2</v>
      </c>
      <c r="L347" s="1">
        <f>('Entering 1'!L499)+('Entering 1'!L500*2)</f>
        <v>1</v>
      </c>
      <c r="M347" s="1">
        <f>('Entering 1'!M499)+('Entering 1'!M500*2)</f>
        <v>3</v>
      </c>
      <c r="N347" s="1">
        <f>('Entering 1'!N499)+('Entering 1'!N500*2)</f>
        <v>3</v>
      </c>
      <c r="O347" s="1">
        <f>('Entering 1'!O499)+('Entering 1'!O500*2)</f>
        <v>0</v>
      </c>
      <c r="P347" s="1">
        <f>('Entering 1'!P499)+('Entering 1'!P500*2)</f>
        <v>0</v>
      </c>
      <c r="Q347" s="1">
        <f>('Entering 1'!Q499)+('Entering 1'!Q500*2)</f>
        <v>2</v>
      </c>
      <c r="R347" s="1">
        <f>('Entering 1'!R499)+('Entering 1'!R500*2)</f>
        <v>0</v>
      </c>
      <c r="S347" s="28">
        <f t="shared" si="80"/>
        <v>28</v>
      </c>
      <c r="T347" s="1"/>
      <c r="U347" s="1"/>
      <c r="V347" s="1"/>
      <c r="W347" s="1"/>
      <c r="X347" s="1"/>
      <c r="Y347" s="1"/>
    </row>
    <row r="348" spans="1:25" ht="12" customHeight="1">
      <c r="A348" s="566"/>
      <c r="B348" s="53" t="s">
        <v>7</v>
      </c>
      <c r="C348" s="54">
        <f>'Entering 1'!C501</f>
        <v>0</v>
      </c>
      <c r="D348" s="55">
        <f>'Entering 1'!D501</f>
        <v>0</v>
      </c>
      <c r="E348" s="55">
        <f>'Entering 1'!E501</f>
        <v>702</v>
      </c>
      <c r="F348" s="55">
        <f>'Entering 1'!F501</f>
        <v>143</v>
      </c>
      <c r="G348" s="55">
        <f>'Entering 1'!G501</f>
        <v>153</v>
      </c>
      <c r="H348" s="55">
        <f>'Entering 1'!H501</f>
        <v>0</v>
      </c>
      <c r="I348" s="55">
        <f>'Entering 1'!I501</f>
        <v>157</v>
      </c>
      <c r="J348" s="55">
        <f>'Entering 1'!J501</f>
        <v>154</v>
      </c>
      <c r="K348" s="55">
        <f>'Entering 1'!K501</f>
        <v>101</v>
      </c>
      <c r="L348" s="55">
        <f>'Entering 1'!L501</f>
        <v>160</v>
      </c>
      <c r="M348" s="55">
        <f>'Entering 1'!M501</f>
        <v>155</v>
      </c>
      <c r="N348" s="55">
        <f>'Entering 1'!N501</f>
        <v>120</v>
      </c>
      <c r="O348" s="55">
        <f>'Entering 1'!O501</f>
        <v>161</v>
      </c>
      <c r="P348" s="55">
        <f>'Entering 1'!P501</f>
        <v>115</v>
      </c>
      <c r="Q348" s="55">
        <f>'Entering 1'!Q501</f>
        <v>107</v>
      </c>
      <c r="R348" s="55">
        <f>'Entering 1'!R501</f>
        <v>0</v>
      </c>
      <c r="S348" s="30">
        <f t="shared" si="80"/>
        <v>2228</v>
      </c>
      <c r="T348" s="1"/>
      <c r="U348" s="1"/>
      <c r="V348" s="1"/>
      <c r="W348" s="1"/>
      <c r="X348" s="1"/>
      <c r="Y348" s="1"/>
    </row>
    <row r="349" spans="1:25" ht="12" customHeight="1">
      <c r="A349" s="566"/>
      <c r="B349" s="53" t="s">
        <v>192</v>
      </c>
      <c r="C349" s="54">
        <f>'Carpool Breakdown Entering'!C278</f>
        <v>0</v>
      </c>
      <c r="D349" s="55">
        <f>'Carpool Breakdown Entering'!D278</f>
        <v>0</v>
      </c>
      <c r="E349" s="55">
        <f>'Carpool Breakdown Entering'!E278</f>
        <v>99</v>
      </c>
      <c r="F349" s="55">
        <f>'Carpool Breakdown Entering'!F278</f>
        <v>7</v>
      </c>
      <c r="G349" s="55">
        <f>'Carpool Breakdown Entering'!G278</f>
        <v>0</v>
      </c>
      <c r="H349" s="55">
        <f>'Carpool Breakdown Entering'!H278</f>
        <v>0</v>
      </c>
      <c r="I349" s="55">
        <f>'Carpool Breakdown Entering'!I278</f>
        <v>30</v>
      </c>
      <c r="J349" s="55">
        <f>'Carpool Breakdown Entering'!J278</f>
        <v>19</v>
      </c>
      <c r="K349" s="55">
        <f>'Carpool Breakdown Entering'!K278</f>
        <v>5</v>
      </c>
      <c r="L349" s="55">
        <f>'Carpool Breakdown Entering'!L278</f>
        <v>3</v>
      </c>
      <c r="M349" s="55">
        <f>'Carpool Breakdown Entering'!M278</f>
        <v>6</v>
      </c>
      <c r="N349" s="55">
        <f>'Carpool Breakdown Entering'!N278</f>
        <v>11</v>
      </c>
      <c r="O349" s="55">
        <f>'Carpool Breakdown Entering'!O278</f>
        <v>0</v>
      </c>
      <c r="P349" s="55">
        <f>'Carpool Breakdown Entering'!P278</f>
        <v>0</v>
      </c>
      <c r="Q349" s="55">
        <f>'Carpool Breakdown Entering'!Q278</f>
        <v>1</v>
      </c>
      <c r="R349" s="55">
        <f>'Carpool Breakdown Entering'!R278</f>
        <v>0</v>
      </c>
      <c r="S349" s="30">
        <f t="shared" si="80"/>
        <v>181</v>
      </c>
      <c r="T349" s="1"/>
      <c r="U349" s="1"/>
      <c r="V349" s="1"/>
      <c r="W349" s="1"/>
      <c r="X349" s="1"/>
      <c r="Y349" s="1"/>
    </row>
    <row r="350" spans="1:25" ht="12" customHeight="1">
      <c r="A350" s="566"/>
      <c r="B350" s="53" t="s">
        <v>35</v>
      </c>
      <c r="C350" s="54">
        <f>'Carpool Breakdown Entering'!C279</f>
        <v>0</v>
      </c>
      <c r="D350" s="55">
        <f>'Carpool Breakdown Entering'!D279</f>
        <v>0</v>
      </c>
      <c r="E350" s="55">
        <f>'Carpool Breakdown Entering'!E279</f>
        <v>194</v>
      </c>
      <c r="F350" s="55">
        <f>'Carpool Breakdown Entering'!F279</f>
        <v>14</v>
      </c>
      <c r="G350" s="55">
        <f>'Carpool Breakdown Entering'!G279</f>
        <v>0</v>
      </c>
      <c r="H350" s="55">
        <f>'Carpool Breakdown Entering'!H279</f>
        <v>0</v>
      </c>
      <c r="I350" s="55">
        <f>'Carpool Breakdown Entering'!I279</f>
        <v>56</v>
      </c>
      <c r="J350" s="55">
        <f>'Carpool Breakdown Entering'!J279</f>
        <v>38</v>
      </c>
      <c r="K350" s="55">
        <f>'Carpool Breakdown Entering'!K279</f>
        <v>10</v>
      </c>
      <c r="L350" s="55">
        <f>'Carpool Breakdown Entering'!L279</f>
        <v>6</v>
      </c>
      <c r="M350" s="55">
        <f>'Carpool Breakdown Entering'!M279</f>
        <v>12</v>
      </c>
      <c r="N350" s="55">
        <f>'Carpool Breakdown Entering'!N279</f>
        <v>22</v>
      </c>
      <c r="O350" s="55">
        <f>'Carpool Breakdown Entering'!O279</f>
        <v>0</v>
      </c>
      <c r="P350" s="55">
        <f>'Carpool Breakdown Entering'!P279</f>
        <v>0</v>
      </c>
      <c r="Q350" s="55">
        <f>'Carpool Breakdown Entering'!Q279</f>
        <v>2</v>
      </c>
      <c r="R350" s="55">
        <f>'Carpool Breakdown Entering'!R279</f>
        <v>0</v>
      </c>
      <c r="S350" s="30">
        <f t="shared" si="80"/>
        <v>354</v>
      </c>
      <c r="T350" s="1"/>
      <c r="U350" s="1"/>
      <c r="V350" s="1"/>
      <c r="W350" s="1"/>
      <c r="X350" s="1"/>
      <c r="Y350" s="1"/>
    </row>
    <row r="351" spans="1:25" ht="12" customHeight="1">
      <c r="A351" s="566"/>
      <c r="B351" s="53" t="s">
        <v>193</v>
      </c>
      <c r="C351" s="54">
        <f t="shared" ref="C351:R351" si="103">SUM(C348:C349)</f>
        <v>0</v>
      </c>
      <c r="D351" s="55">
        <f t="shared" si="103"/>
        <v>0</v>
      </c>
      <c r="E351" s="55">
        <f t="shared" si="103"/>
        <v>801</v>
      </c>
      <c r="F351" s="55">
        <f t="shared" si="103"/>
        <v>150</v>
      </c>
      <c r="G351" s="55">
        <f t="shared" si="103"/>
        <v>153</v>
      </c>
      <c r="H351" s="55">
        <f t="shared" si="103"/>
        <v>0</v>
      </c>
      <c r="I351" s="55">
        <f t="shared" si="103"/>
        <v>187</v>
      </c>
      <c r="J351" s="55">
        <f t="shared" si="103"/>
        <v>173</v>
      </c>
      <c r="K351" s="55">
        <f t="shared" si="103"/>
        <v>106</v>
      </c>
      <c r="L351" s="55">
        <f t="shared" si="103"/>
        <v>163</v>
      </c>
      <c r="M351" s="55">
        <f t="shared" si="103"/>
        <v>161</v>
      </c>
      <c r="N351" s="55">
        <f t="shared" si="103"/>
        <v>131</v>
      </c>
      <c r="O351" s="55">
        <f t="shared" si="103"/>
        <v>161</v>
      </c>
      <c r="P351" s="55">
        <f t="shared" si="103"/>
        <v>115</v>
      </c>
      <c r="Q351" s="55">
        <f t="shared" si="103"/>
        <v>108</v>
      </c>
      <c r="R351" s="86">
        <f t="shared" si="103"/>
        <v>0</v>
      </c>
      <c r="S351" s="30">
        <f t="shared" si="80"/>
        <v>2409</v>
      </c>
      <c r="T351" s="1"/>
      <c r="U351" s="1"/>
      <c r="V351" s="1"/>
      <c r="W351" s="1"/>
      <c r="X351" s="1"/>
      <c r="Y351" s="1"/>
    </row>
    <row r="352" spans="1:25" ht="12" customHeight="1">
      <c r="A352" s="566"/>
      <c r="B352" s="53" t="s">
        <v>194</v>
      </c>
      <c r="C352" s="54">
        <f t="shared" ref="C352:R352" si="104">SUM(C348,C350)</f>
        <v>0</v>
      </c>
      <c r="D352" s="55">
        <f t="shared" si="104"/>
        <v>0</v>
      </c>
      <c r="E352" s="55">
        <f t="shared" si="104"/>
        <v>896</v>
      </c>
      <c r="F352" s="55">
        <f t="shared" si="104"/>
        <v>157</v>
      </c>
      <c r="G352" s="55">
        <f t="shared" si="104"/>
        <v>153</v>
      </c>
      <c r="H352" s="55">
        <f t="shared" si="104"/>
        <v>0</v>
      </c>
      <c r="I352" s="55">
        <f t="shared" si="104"/>
        <v>213</v>
      </c>
      <c r="J352" s="55">
        <f t="shared" si="104"/>
        <v>192</v>
      </c>
      <c r="K352" s="55">
        <f t="shared" si="104"/>
        <v>111</v>
      </c>
      <c r="L352" s="55">
        <f t="shared" si="104"/>
        <v>166</v>
      </c>
      <c r="M352" s="55">
        <f t="shared" si="104"/>
        <v>167</v>
      </c>
      <c r="N352" s="55">
        <f t="shared" si="104"/>
        <v>142</v>
      </c>
      <c r="O352" s="55">
        <f t="shared" si="104"/>
        <v>161</v>
      </c>
      <c r="P352" s="55">
        <f t="shared" si="104"/>
        <v>115</v>
      </c>
      <c r="Q352" s="55">
        <f t="shared" si="104"/>
        <v>109</v>
      </c>
      <c r="R352" s="86">
        <f t="shared" si="104"/>
        <v>0</v>
      </c>
      <c r="S352" s="30">
        <f t="shared" si="80"/>
        <v>2582</v>
      </c>
      <c r="T352" s="1"/>
      <c r="U352" s="1"/>
      <c r="V352" s="1"/>
      <c r="W352" s="1"/>
      <c r="X352" s="1"/>
      <c r="Y352" s="1"/>
    </row>
    <row r="353" spans="1:25" ht="12" customHeight="1">
      <c r="A353" s="566"/>
      <c r="B353" s="9" t="s">
        <v>195</v>
      </c>
      <c r="C353" s="51"/>
      <c r="D353" s="1"/>
      <c r="E353" s="1"/>
      <c r="F353" s="1"/>
      <c r="G353" s="1"/>
      <c r="H353" s="1"/>
      <c r="I353" s="1"/>
      <c r="J353" s="1"/>
      <c r="K353" s="1"/>
      <c r="L353" s="1"/>
      <c r="M353" s="1"/>
      <c r="N353" s="1"/>
      <c r="O353" s="1"/>
      <c r="P353" s="1"/>
      <c r="Q353" s="1"/>
      <c r="R353" s="1"/>
      <c r="S353" s="88">
        <v>5</v>
      </c>
      <c r="T353" s="1"/>
      <c r="U353" s="1"/>
      <c r="V353" s="1"/>
      <c r="W353" s="1"/>
      <c r="X353" s="1"/>
      <c r="Y353" s="1"/>
    </row>
    <row r="354" spans="1:25" ht="12" customHeight="1">
      <c r="A354" s="566"/>
      <c r="B354" s="9" t="s">
        <v>196</v>
      </c>
      <c r="C354" s="51"/>
      <c r="D354" s="1"/>
      <c r="E354" s="1"/>
      <c r="F354" s="1"/>
      <c r="G354" s="1"/>
      <c r="H354" s="1"/>
      <c r="I354" s="1"/>
      <c r="J354" s="1"/>
      <c r="K354" s="1"/>
      <c r="L354" s="1"/>
      <c r="M354" s="1"/>
      <c r="N354" s="1"/>
      <c r="O354" s="1"/>
      <c r="P354" s="1"/>
      <c r="Q354" s="1"/>
      <c r="R354" s="1"/>
      <c r="S354" s="88">
        <v>30</v>
      </c>
      <c r="T354" s="1"/>
      <c r="U354" s="1"/>
      <c r="V354" s="1"/>
      <c r="W354" s="1"/>
      <c r="X354" s="1"/>
      <c r="Y354" s="1"/>
    </row>
    <row r="355" spans="1:25" ht="12" customHeight="1">
      <c r="A355" s="566"/>
      <c r="B355" s="53" t="s">
        <v>197</v>
      </c>
      <c r="C355" s="54">
        <v>4</v>
      </c>
      <c r="D355" s="55">
        <v>5</v>
      </c>
      <c r="E355" s="55">
        <v>5</v>
      </c>
      <c r="F355" s="55">
        <v>5</v>
      </c>
      <c r="G355" s="55">
        <v>4</v>
      </c>
      <c r="H355" s="55">
        <v>4</v>
      </c>
      <c r="I355" s="55">
        <v>5</v>
      </c>
      <c r="J355" s="55">
        <v>5</v>
      </c>
      <c r="K355" s="55">
        <v>5</v>
      </c>
      <c r="L355" s="55">
        <v>4</v>
      </c>
      <c r="M355" s="55">
        <v>5</v>
      </c>
      <c r="N355" s="55">
        <v>5</v>
      </c>
      <c r="O355" s="55">
        <v>3</v>
      </c>
      <c r="P355" s="55">
        <v>3</v>
      </c>
      <c r="Q355" s="55">
        <v>3</v>
      </c>
      <c r="R355" s="55">
        <v>2</v>
      </c>
      <c r="S355" s="30">
        <f>SUM(C355:R355)</f>
        <v>67</v>
      </c>
      <c r="T355" s="1"/>
      <c r="U355" s="1"/>
      <c r="V355" s="1"/>
      <c r="W355" s="1"/>
      <c r="X355" s="1"/>
      <c r="Y355" s="1"/>
    </row>
    <row r="356" spans="1:25" ht="12" customHeight="1">
      <c r="A356" s="566"/>
      <c r="B356" s="53" t="s">
        <v>198</v>
      </c>
      <c r="C356" s="54"/>
      <c r="D356" s="55"/>
      <c r="E356" s="55"/>
      <c r="F356" s="55"/>
      <c r="G356" s="55"/>
      <c r="H356" s="55"/>
      <c r="I356" s="55"/>
      <c r="J356" s="55"/>
      <c r="K356" s="55"/>
      <c r="L356" s="55"/>
      <c r="M356" s="55"/>
      <c r="N356" s="55"/>
      <c r="O356" s="55"/>
      <c r="P356" s="55"/>
      <c r="Q356" s="55"/>
      <c r="R356" s="55"/>
      <c r="S356" s="30"/>
      <c r="T356" s="1"/>
      <c r="U356" s="1"/>
      <c r="V356" s="1"/>
      <c r="W356" s="1"/>
      <c r="X356" s="1"/>
      <c r="Y356" s="1"/>
    </row>
    <row r="357" spans="1:25" ht="12" customHeight="1">
      <c r="A357" s="566"/>
      <c r="B357" s="7" t="s">
        <v>199</v>
      </c>
      <c r="C357" s="51">
        <f>SUM('Buses Arriving'!C136,'Buses Arriving'!C137,'Buses Arriving'!C138,'Buses Arriving'!C139)</f>
        <v>12</v>
      </c>
      <c r="D357" s="1">
        <f>SUM('Buses Arriving'!D136,'Buses Arriving'!D137,'Buses Arriving'!D138,'Buses Arriving'!D139)</f>
        <v>12</v>
      </c>
      <c r="E357" s="1">
        <f>SUM('Buses Arriving'!E136,'Buses Arriving'!E137,'Buses Arriving'!E138,'Buses Arriving'!E139)</f>
        <v>12</v>
      </c>
      <c r="F357" s="1">
        <f>SUM('Buses Arriving'!F136,'Buses Arriving'!F137,'Buses Arriving'!F138,'Buses Arriving'!F139)</f>
        <v>12</v>
      </c>
      <c r="G357" s="1">
        <f>SUM('Buses Arriving'!G136,'Buses Arriving'!G137,'Buses Arriving'!G138,'Buses Arriving'!G139)</f>
        <v>12</v>
      </c>
      <c r="H357" s="1">
        <f>SUM('Buses Arriving'!H136,'Buses Arriving'!H137,'Buses Arriving'!H138,'Buses Arriving'!H139)</f>
        <v>12</v>
      </c>
      <c r="I357" s="1">
        <f>SUM('Buses Arriving'!I136,'Buses Arriving'!I137,'Buses Arriving'!I138,'Buses Arriving'!I139)</f>
        <v>12</v>
      </c>
      <c r="J357" s="1">
        <f>SUM('Buses Arriving'!J136,'Buses Arriving'!J137,'Buses Arriving'!J138,'Buses Arriving'!J139)</f>
        <v>13</v>
      </c>
      <c r="K357" s="1">
        <f>SUM('Buses Arriving'!K136,'Buses Arriving'!K137,'Buses Arriving'!K138,'Buses Arriving'!K139)</f>
        <v>15</v>
      </c>
      <c r="L357" s="1">
        <f>SUM('Buses Arriving'!L136,'Buses Arriving'!L137,'Buses Arriving'!L138,'Buses Arriving'!L139)</f>
        <v>23</v>
      </c>
      <c r="M357" s="1">
        <f>SUM('Buses Arriving'!M136,'Buses Arriving'!M137,'Buses Arriving'!M138,'Buses Arriving'!M139)</f>
        <v>22</v>
      </c>
      <c r="N357" s="1">
        <f>SUM('Buses Arriving'!N136,'Buses Arriving'!N137,'Buses Arriving'!N138,'Buses Arriving'!N139)</f>
        <v>17</v>
      </c>
      <c r="O357" s="1">
        <f>SUM('Buses Arriving'!O136,'Buses Arriving'!O137,'Buses Arriving'!O138,'Buses Arriving'!O139)</f>
        <v>13</v>
      </c>
      <c r="P357" s="1">
        <f>SUM('Buses Arriving'!P136,'Buses Arriving'!P137,'Buses Arriving'!P138,'Buses Arriving'!P139)</f>
        <v>7</v>
      </c>
      <c r="Q357" s="1">
        <f>SUM('Buses Arriving'!Q136,'Buses Arriving'!Q137,'Buses Arriving'!Q138,'Buses Arriving'!Q139)</f>
        <v>7</v>
      </c>
      <c r="R357" s="87">
        <f>SUM('Buses Arriving'!R136,'Buses Arriving'!R137,'Buses Arriving'!R138,'Buses Arriving'!R139)</f>
        <v>6</v>
      </c>
      <c r="S357" s="87">
        <f t="shared" ref="S357:S380" si="105">SUM(C357:R357)</f>
        <v>207</v>
      </c>
      <c r="T357" s="1"/>
      <c r="U357" s="1"/>
      <c r="V357" s="1"/>
      <c r="W357" s="1"/>
      <c r="X357" s="1"/>
      <c r="Y357" s="1"/>
    </row>
    <row r="358" spans="1:25" ht="12" customHeight="1">
      <c r="A358" s="566"/>
      <c r="B358" s="9" t="s">
        <v>200</v>
      </c>
      <c r="C358" s="58">
        <f>SUM('By Bus Stop Arriving'!C42,'By Bus Stop Arriving'!C136,'By Bus Stop Arriving'!C137,'By Bus Stop Arriving'!C138,'By Bus Stop Arriving'!C139,'By Bus Stop Arriving'!C140,'By Bus Stop Arriving'!C160,'By Bus Stop Arriving'!C162,'By Bus Stop Arriving'!C163,'By Bus Stop Arriving'!C164)</f>
        <v>28</v>
      </c>
      <c r="D358" s="52">
        <f>SUM('By Bus Stop Arriving'!D42,'By Bus Stop Arriving'!D136,'By Bus Stop Arriving'!D137,'By Bus Stop Arriving'!D138,'By Bus Stop Arriving'!D139,'By Bus Stop Arriving'!D140,'By Bus Stop Arriving'!D160,'By Bus Stop Arriving'!D162,'By Bus Stop Arriving'!D163,'By Bus Stop Arriving'!D164)</f>
        <v>156</v>
      </c>
      <c r="E358" s="52">
        <f>SUM('By Bus Stop Arriving'!E42,'By Bus Stop Arriving'!E136,'By Bus Stop Arriving'!E137,'By Bus Stop Arriving'!E138,'By Bus Stop Arriving'!E139,'By Bus Stop Arriving'!E140,'By Bus Stop Arriving'!E160,'By Bus Stop Arriving'!E162,'By Bus Stop Arriving'!E163,'By Bus Stop Arriving'!E164)</f>
        <v>176</v>
      </c>
      <c r="F358" s="52">
        <f>SUM('By Bus Stop Arriving'!F42,'By Bus Stop Arriving'!F136,'By Bus Stop Arriving'!F137,'By Bus Stop Arriving'!F138,'By Bus Stop Arriving'!F139,'By Bus Stop Arriving'!F140,'By Bus Stop Arriving'!F160,'By Bus Stop Arriving'!F162,'By Bus Stop Arriving'!F163,'By Bus Stop Arriving'!F164)</f>
        <v>270</v>
      </c>
      <c r="G358" s="52">
        <f>SUM('By Bus Stop Arriving'!G42,'By Bus Stop Arriving'!G136,'By Bus Stop Arriving'!G137,'By Bus Stop Arriving'!G138,'By Bus Stop Arriving'!G139,'By Bus Stop Arriving'!G140,'By Bus Stop Arriving'!G160,'By Bus Stop Arriving'!G162,'By Bus Stop Arriving'!G163,'By Bus Stop Arriving'!G164)</f>
        <v>211</v>
      </c>
      <c r="H358" s="52">
        <f>SUM('By Bus Stop Arriving'!H42,'By Bus Stop Arriving'!H136,'By Bus Stop Arriving'!H137,'By Bus Stop Arriving'!H138,'By Bus Stop Arriving'!H139,'By Bus Stop Arriving'!H140,'By Bus Stop Arriving'!H160,'By Bus Stop Arriving'!H162,'By Bus Stop Arriving'!H163,'By Bus Stop Arriving'!H164)</f>
        <v>215</v>
      </c>
      <c r="I358" s="52">
        <f>SUM('By Bus Stop Arriving'!I42,'By Bus Stop Arriving'!I136,'By Bus Stop Arriving'!I137,'By Bus Stop Arriving'!I138,'By Bus Stop Arriving'!I139,'By Bus Stop Arriving'!I140,'By Bus Stop Arriving'!I160,'By Bus Stop Arriving'!I162,'By Bus Stop Arriving'!I163,'By Bus Stop Arriving'!I164)</f>
        <v>389</v>
      </c>
      <c r="J358" s="52">
        <f>SUM('By Bus Stop Arriving'!J42,'By Bus Stop Arriving'!J136,'By Bus Stop Arriving'!J137,'By Bus Stop Arriving'!J138,'By Bus Stop Arriving'!J139,'By Bus Stop Arriving'!J140,'By Bus Stop Arriving'!J160,'By Bus Stop Arriving'!J162,'By Bus Stop Arriving'!J163,'By Bus Stop Arriving'!J164)</f>
        <v>194</v>
      </c>
      <c r="K358" s="52">
        <f>SUM('By Bus Stop Arriving'!K42,'By Bus Stop Arriving'!K136,'By Bus Stop Arriving'!K137,'By Bus Stop Arriving'!K138,'By Bus Stop Arriving'!K139,'By Bus Stop Arriving'!K140,'By Bus Stop Arriving'!K160,'By Bus Stop Arriving'!K162,'By Bus Stop Arriving'!K163,'By Bus Stop Arriving'!K164)</f>
        <v>175</v>
      </c>
      <c r="L358" s="52">
        <f>SUM('By Bus Stop Arriving'!L42,'By Bus Stop Arriving'!L136,'By Bus Stop Arriving'!L137,'By Bus Stop Arriving'!L138,'By Bus Stop Arriving'!L139,'By Bus Stop Arriving'!L140,'By Bus Stop Arriving'!L160,'By Bus Stop Arriving'!L162,'By Bus Stop Arriving'!L163,'By Bus Stop Arriving'!L164)</f>
        <v>81</v>
      </c>
      <c r="M358" s="52">
        <f>SUM('By Bus Stop Arriving'!M42,'By Bus Stop Arriving'!M136,'By Bus Stop Arriving'!M137,'By Bus Stop Arriving'!M138,'By Bus Stop Arriving'!M139,'By Bus Stop Arriving'!M140,'By Bus Stop Arriving'!M160,'By Bus Stop Arriving'!M162,'By Bus Stop Arriving'!M163,'By Bus Stop Arriving'!M164)</f>
        <v>109</v>
      </c>
      <c r="N358" s="52">
        <f>SUM('By Bus Stop Arriving'!N42,'By Bus Stop Arriving'!N136,'By Bus Stop Arriving'!N137,'By Bus Stop Arriving'!N138,'By Bus Stop Arriving'!N139,'By Bus Stop Arriving'!N140,'By Bus Stop Arriving'!N160,'By Bus Stop Arriving'!N162,'By Bus Stop Arriving'!N163,'By Bus Stop Arriving'!N164)</f>
        <v>43</v>
      </c>
      <c r="O358" s="52">
        <f>SUM('By Bus Stop Arriving'!O42,'By Bus Stop Arriving'!O136,'By Bus Stop Arriving'!O137,'By Bus Stop Arriving'!O138,'By Bus Stop Arriving'!O139,'By Bus Stop Arriving'!O140,'By Bus Stop Arriving'!O160,'By Bus Stop Arriving'!O162,'By Bus Stop Arriving'!O163,'By Bus Stop Arriving'!O164)</f>
        <v>18</v>
      </c>
      <c r="P358" s="52">
        <f>SUM('By Bus Stop Arriving'!P42,'By Bus Stop Arriving'!P136,'By Bus Stop Arriving'!P137,'By Bus Stop Arriving'!P138,'By Bus Stop Arriving'!P139,'By Bus Stop Arriving'!P140,'By Bus Stop Arriving'!P160,'By Bus Stop Arriving'!P162,'By Bus Stop Arriving'!P163,'By Bus Stop Arriving'!P164)</f>
        <v>15</v>
      </c>
      <c r="Q358" s="52">
        <f>SUM('By Bus Stop Arriving'!Q42,'By Bus Stop Arriving'!Q136,'By Bus Stop Arriving'!Q137,'By Bus Stop Arriving'!Q138,'By Bus Stop Arriving'!Q139,'By Bus Stop Arriving'!Q140,'By Bus Stop Arriving'!Q160,'By Bus Stop Arriving'!Q162,'By Bus Stop Arriving'!Q163,'By Bus Stop Arriving'!Q164)</f>
        <v>3</v>
      </c>
      <c r="R358" s="52">
        <f>SUM('By Bus Stop Arriving'!R42,'By Bus Stop Arriving'!R136,'By Bus Stop Arriving'!R137,'By Bus Stop Arriving'!R138,'By Bus Stop Arriving'!R139,'By Bus Stop Arriving'!R140,'By Bus Stop Arriving'!R160,'By Bus Stop Arriving'!R162,'By Bus Stop Arriving'!R163,'By Bus Stop Arriving'!R164)</f>
        <v>0</v>
      </c>
      <c r="S358" s="59">
        <f t="shared" si="105"/>
        <v>2083</v>
      </c>
      <c r="T358" s="1"/>
      <c r="U358" s="1"/>
      <c r="V358" s="1"/>
      <c r="W358" s="1"/>
      <c r="X358" s="1"/>
      <c r="Y358" s="1"/>
    </row>
    <row r="359" spans="1:25" ht="12" customHeight="1">
      <c r="A359" s="566"/>
      <c r="B359" s="60" t="s">
        <v>3</v>
      </c>
      <c r="C359" s="61">
        <f t="shared" ref="C359:R359" si="106">SUM(C344,C346,C351,C353,C355,C357)</f>
        <v>16</v>
      </c>
      <c r="D359" s="62">
        <f t="shared" si="106"/>
        <v>17</v>
      </c>
      <c r="E359" s="62">
        <f t="shared" si="106"/>
        <v>834</v>
      </c>
      <c r="F359" s="62">
        <f t="shared" si="106"/>
        <v>175</v>
      </c>
      <c r="G359" s="62">
        <f t="shared" si="106"/>
        <v>170</v>
      </c>
      <c r="H359" s="62">
        <f t="shared" si="106"/>
        <v>16</v>
      </c>
      <c r="I359" s="62">
        <f t="shared" si="106"/>
        <v>214</v>
      </c>
      <c r="J359" s="62">
        <f t="shared" si="106"/>
        <v>192</v>
      </c>
      <c r="K359" s="62">
        <f t="shared" si="106"/>
        <v>132</v>
      </c>
      <c r="L359" s="62">
        <f t="shared" si="106"/>
        <v>192</v>
      </c>
      <c r="M359" s="62">
        <f t="shared" si="106"/>
        <v>193</v>
      </c>
      <c r="N359" s="62">
        <f t="shared" si="106"/>
        <v>157</v>
      </c>
      <c r="O359" s="62">
        <f t="shared" si="106"/>
        <v>177</v>
      </c>
      <c r="P359" s="62">
        <f t="shared" si="106"/>
        <v>125</v>
      </c>
      <c r="Q359" s="62">
        <f t="shared" si="106"/>
        <v>120</v>
      </c>
      <c r="R359" s="62">
        <f t="shared" si="106"/>
        <v>8</v>
      </c>
      <c r="S359" s="63">
        <f t="shared" si="105"/>
        <v>2738</v>
      </c>
      <c r="T359" s="1"/>
      <c r="U359" s="1"/>
      <c r="V359" s="1"/>
      <c r="W359" s="1"/>
      <c r="X359" s="1"/>
      <c r="Y359" s="1"/>
    </row>
    <row r="360" spans="1:25" ht="12" customHeight="1">
      <c r="A360" s="566"/>
      <c r="B360" s="64" t="s">
        <v>201</v>
      </c>
      <c r="C360" s="65">
        <f t="shared" ref="C360:R360" si="107">SUM(C343,C345,C347,C352,C354,C356,C358)</f>
        <v>28</v>
      </c>
      <c r="D360" s="66">
        <f t="shared" si="107"/>
        <v>156</v>
      </c>
      <c r="E360" s="66">
        <f t="shared" si="107"/>
        <v>1094</v>
      </c>
      <c r="F360" s="66">
        <f t="shared" si="107"/>
        <v>439</v>
      </c>
      <c r="G360" s="66">
        <f t="shared" si="107"/>
        <v>365</v>
      </c>
      <c r="H360" s="66">
        <f t="shared" si="107"/>
        <v>215</v>
      </c>
      <c r="I360" s="66">
        <f t="shared" si="107"/>
        <v>656</v>
      </c>
      <c r="J360" s="66">
        <f t="shared" si="107"/>
        <v>394</v>
      </c>
      <c r="K360" s="66">
        <f t="shared" si="107"/>
        <v>298</v>
      </c>
      <c r="L360" s="66">
        <f t="shared" si="107"/>
        <v>267</v>
      </c>
      <c r="M360" s="66">
        <f t="shared" si="107"/>
        <v>298</v>
      </c>
      <c r="N360" s="66">
        <f t="shared" si="107"/>
        <v>204</v>
      </c>
      <c r="O360" s="66">
        <f t="shared" si="107"/>
        <v>195</v>
      </c>
      <c r="P360" s="66">
        <f t="shared" si="107"/>
        <v>130</v>
      </c>
      <c r="Q360" s="66">
        <f t="shared" si="107"/>
        <v>115</v>
      </c>
      <c r="R360" s="66">
        <f t="shared" si="107"/>
        <v>0</v>
      </c>
      <c r="S360" s="68">
        <f t="shared" si="105"/>
        <v>4854</v>
      </c>
      <c r="T360" s="1"/>
      <c r="U360" s="1"/>
      <c r="V360" s="1"/>
      <c r="W360" s="1"/>
      <c r="X360" s="1"/>
      <c r="Y360" s="1"/>
    </row>
    <row r="361" spans="1:25" ht="12" customHeight="1">
      <c r="A361" s="566"/>
      <c r="B361" s="9" t="s">
        <v>202</v>
      </c>
      <c r="C361" s="51">
        <f>SUM('Entering 1'!C514:C517)</f>
        <v>0</v>
      </c>
      <c r="D361" s="1">
        <f>SUM('Entering 1'!D514:D517)</f>
        <v>0</v>
      </c>
      <c r="E361" s="1">
        <f>SUM('Entering 1'!E514:E517)</f>
        <v>22</v>
      </c>
      <c r="F361" s="1">
        <f>SUM('Entering 1'!F514:F517)</f>
        <v>8</v>
      </c>
      <c r="G361" s="1">
        <f>SUM('Entering 1'!G514:G517)</f>
        <v>0</v>
      </c>
      <c r="H361" s="1">
        <f>SUM('Entering 1'!H514:H517)</f>
        <v>0</v>
      </c>
      <c r="I361" s="1">
        <f>SUM('Entering 1'!I514:I517)</f>
        <v>1</v>
      </c>
      <c r="J361" s="1">
        <f>SUM('Entering 1'!J514:J517)</f>
        <v>2</v>
      </c>
      <c r="K361" s="1">
        <f>SUM('Entering 1'!K514:K517)</f>
        <v>0</v>
      </c>
      <c r="L361" s="1">
        <f>SUM('Entering 1'!L514:L517)</f>
        <v>1</v>
      </c>
      <c r="M361" s="1">
        <f>SUM('Entering 1'!M514:M517)</f>
        <v>0</v>
      </c>
      <c r="N361" s="1">
        <f>SUM('Entering 1'!N514:N517)</f>
        <v>0</v>
      </c>
      <c r="O361" s="1">
        <f>SUM('Entering 1'!O514:O517)</f>
        <v>0</v>
      </c>
      <c r="P361" s="1">
        <f>SUM('Entering 1'!P514:P517)</f>
        <v>0</v>
      </c>
      <c r="Q361" s="1">
        <f>SUM('Entering 1'!Q514:Q517)</f>
        <v>0</v>
      </c>
      <c r="R361" s="1">
        <f>SUM('Entering 1'!R514:R517)</f>
        <v>0</v>
      </c>
      <c r="S361" s="28">
        <f t="shared" si="105"/>
        <v>34</v>
      </c>
      <c r="T361" s="1"/>
      <c r="U361" s="1"/>
      <c r="V361" s="1"/>
      <c r="W361" s="1"/>
      <c r="X361" s="1"/>
      <c r="Y361" s="1"/>
    </row>
    <row r="362" spans="1:25" ht="12" customHeight="1">
      <c r="A362" s="566"/>
      <c r="B362" s="9" t="s">
        <v>203</v>
      </c>
      <c r="C362" s="51">
        <f>('Entering 1'!C514)+('Entering 1'!C515*2)+('Entering 1'!C516*3)+('Entering 1'!C517*4)</f>
        <v>0</v>
      </c>
      <c r="D362" s="1">
        <f>('Entering 1'!D514)+('Entering 1'!D515*2)+('Entering 1'!D516*3)+('Entering 1'!D517*4)</f>
        <v>0</v>
      </c>
      <c r="E362" s="1">
        <f>('Entering 1'!E514)+('Entering 1'!E515*2)+('Entering 1'!E516*3)+('Entering 1'!E517*4)</f>
        <v>22</v>
      </c>
      <c r="F362" s="1">
        <f>('Entering 1'!F514)+('Entering 1'!F515*2)+('Entering 1'!F516*3)+('Entering 1'!F517*4)</f>
        <v>8</v>
      </c>
      <c r="G362" s="1">
        <f>('Entering 1'!G514)+('Entering 1'!G515*2)+('Entering 1'!G516*3)+('Entering 1'!G517*4)</f>
        <v>0</v>
      </c>
      <c r="H362" s="1">
        <f>('Entering 1'!H514)+('Entering 1'!H515*2)+('Entering 1'!H516*3)+('Entering 1'!H517*4)</f>
        <v>0</v>
      </c>
      <c r="I362" s="1">
        <f>('Entering 1'!I514)+('Entering 1'!I515*2)+('Entering 1'!I516*3)+('Entering 1'!I517*4)</f>
        <v>1</v>
      </c>
      <c r="J362" s="1">
        <f>('Entering 1'!J514)+('Entering 1'!J515*2)+('Entering 1'!J516*3)+('Entering 1'!J517*4)</f>
        <v>2</v>
      </c>
      <c r="K362" s="1">
        <f>('Entering 1'!K514)+('Entering 1'!K515*2)+('Entering 1'!K516*3)+('Entering 1'!K517*4)</f>
        <v>0</v>
      </c>
      <c r="L362" s="1">
        <f>('Entering 1'!L514)+('Entering 1'!L515*2)+('Entering 1'!L516*3)+('Entering 1'!L517*4)</f>
        <v>1</v>
      </c>
      <c r="M362" s="1">
        <f>('Entering 1'!M514)+('Entering 1'!M515*2)+('Entering 1'!M516*3)+('Entering 1'!M517*4)</f>
        <v>0</v>
      </c>
      <c r="N362" s="1">
        <f>('Entering 1'!N514)+('Entering 1'!N515*2)+('Entering 1'!N516*3)+('Entering 1'!N517*4)</f>
        <v>0</v>
      </c>
      <c r="O362" s="1">
        <f>('Entering 1'!O514)+('Entering 1'!O515*2)+('Entering 1'!O516*3)+('Entering 1'!O517*4)</f>
        <v>0</v>
      </c>
      <c r="P362" s="1">
        <f>('Entering 1'!P514)+('Entering 1'!P515*2)+('Entering 1'!P516*3)+('Entering 1'!P517*4)</f>
        <v>0</v>
      </c>
      <c r="Q362" s="1">
        <f>('Entering 1'!Q514)+('Entering 1'!Q515*2)+('Entering 1'!Q516*3)+('Entering 1'!Q517*4)</f>
        <v>0</v>
      </c>
      <c r="R362" s="1">
        <f>('Entering 1'!R514)+('Entering 1'!R515*2)+('Entering 1'!R516*3)+('Entering 1'!R517*4)</f>
        <v>0</v>
      </c>
      <c r="S362" s="28">
        <f t="shared" si="105"/>
        <v>34</v>
      </c>
      <c r="T362" s="1"/>
      <c r="U362" s="1"/>
      <c r="V362" s="1"/>
      <c r="W362" s="1"/>
      <c r="X362" s="1"/>
      <c r="Y362" s="1"/>
    </row>
    <row r="363" spans="1:25" ht="12" customHeight="1">
      <c r="A363" s="566"/>
      <c r="B363" s="53" t="s">
        <v>204</v>
      </c>
      <c r="C363" s="54">
        <f>SUM('Entering 1'!C523:C526)</f>
        <v>0</v>
      </c>
      <c r="D363" s="55">
        <f>SUM('Entering 1'!D523:D526)</f>
        <v>0</v>
      </c>
      <c r="E363" s="55">
        <f>SUM('Entering 1'!E523:E526)</f>
        <v>8</v>
      </c>
      <c r="F363" s="55">
        <f>SUM('Entering 1'!F523:F526)</f>
        <v>2</v>
      </c>
      <c r="G363" s="55">
        <f>SUM('Entering 1'!G523:G526)</f>
        <v>0</v>
      </c>
      <c r="H363" s="55">
        <f>SUM('Entering 1'!H523:H526)</f>
        <v>0</v>
      </c>
      <c r="I363" s="55">
        <f>SUM('Entering 1'!I523:I526)</f>
        <v>0</v>
      </c>
      <c r="J363" s="55">
        <f>SUM('Entering 1'!J523:J526)</f>
        <v>1</v>
      </c>
      <c r="K363" s="55">
        <f>SUM('Entering 1'!K523:K526)</f>
        <v>0</v>
      </c>
      <c r="L363" s="55">
        <f>SUM('Entering 1'!L523:L526)</f>
        <v>0</v>
      </c>
      <c r="M363" s="55">
        <f>SUM('Entering 1'!M523:M526)</f>
        <v>0</v>
      </c>
      <c r="N363" s="55">
        <f>SUM('Entering 1'!N523:N526)</f>
        <v>0</v>
      </c>
      <c r="O363" s="55">
        <f>SUM('Entering 1'!O523:O526)</f>
        <v>0</v>
      </c>
      <c r="P363" s="55">
        <f>SUM('Entering 1'!P523:P526)</f>
        <v>0</v>
      </c>
      <c r="Q363" s="55">
        <f>SUM('Entering 1'!Q523:Q526)</f>
        <v>0</v>
      </c>
      <c r="R363" s="55">
        <f>SUM('Entering 1'!R523:R526)</f>
        <v>0</v>
      </c>
      <c r="S363" s="30">
        <f t="shared" si="105"/>
        <v>11</v>
      </c>
      <c r="T363" s="1"/>
      <c r="U363" s="1"/>
      <c r="V363" s="1"/>
      <c r="W363" s="1"/>
      <c r="X363" s="1"/>
      <c r="Y363" s="1"/>
    </row>
    <row r="364" spans="1:25" ht="12" customHeight="1">
      <c r="A364" s="566"/>
      <c r="B364" s="53" t="s">
        <v>205</v>
      </c>
      <c r="C364" s="54">
        <f>('Entering 1'!C523)+('Entering 1'!C524*2)+('Entering 1'!C525*3)+('Entering 1'!C526*4)</f>
        <v>0</v>
      </c>
      <c r="D364" s="55">
        <f>('Entering 1'!D523)+('Entering 1'!D524*2)+('Entering 1'!D525*3)+('Entering 1'!D526*4)</f>
        <v>0</v>
      </c>
      <c r="E364" s="55">
        <f>('Entering 1'!E523)+('Entering 1'!E524*2)+('Entering 1'!E525*3)+('Entering 1'!E526*4)</f>
        <v>8</v>
      </c>
      <c r="F364" s="55">
        <f>('Entering 1'!F523)+('Entering 1'!F524*2)+('Entering 1'!F525*3)+('Entering 1'!F526*4)</f>
        <v>2</v>
      </c>
      <c r="G364" s="55">
        <f>('Entering 1'!G523)+('Entering 1'!G524*2)+('Entering 1'!G525*3)+('Entering 1'!G526*4)</f>
        <v>0</v>
      </c>
      <c r="H364" s="55">
        <f>('Entering 1'!H523)+('Entering 1'!H524*2)+('Entering 1'!H525*3)+('Entering 1'!H526*4)</f>
        <v>0</v>
      </c>
      <c r="I364" s="55">
        <f>('Entering 1'!I523)+('Entering 1'!I524*2)+('Entering 1'!I525*3)+('Entering 1'!I526*4)</f>
        <v>0</v>
      </c>
      <c r="J364" s="55">
        <f>('Entering 1'!J523)+('Entering 1'!J524*2)+('Entering 1'!J525*3)+('Entering 1'!J526*4)</f>
        <v>1</v>
      </c>
      <c r="K364" s="55">
        <f>('Entering 1'!K523)+('Entering 1'!K524*2)+('Entering 1'!K525*3)+('Entering 1'!K526*4)</f>
        <v>0</v>
      </c>
      <c r="L364" s="55">
        <f>('Entering 1'!L523)+('Entering 1'!L524*2)+('Entering 1'!L525*3)+('Entering 1'!L526*4)</f>
        <v>0</v>
      </c>
      <c r="M364" s="55">
        <f>('Entering 1'!M523)+('Entering 1'!M524*2)+('Entering 1'!M525*3)+('Entering 1'!M526*4)</f>
        <v>0</v>
      </c>
      <c r="N364" s="55">
        <f>('Entering 1'!N523)+('Entering 1'!N524*2)+('Entering 1'!N525*3)+('Entering 1'!N526*4)</f>
        <v>0</v>
      </c>
      <c r="O364" s="55">
        <f>('Entering 1'!O523)+('Entering 1'!O524*2)+('Entering 1'!O525*3)+('Entering 1'!O526*4)</f>
        <v>0</v>
      </c>
      <c r="P364" s="55">
        <f>('Entering 1'!P523)+('Entering 1'!P524*2)+('Entering 1'!P525*3)+('Entering 1'!P526*4)</f>
        <v>0</v>
      </c>
      <c r="Q364" s="55">
        <f>('Entering 1'!Q523)+('Entering 1'!Q524*2)+('Entering 1'!Q525*3)+('Entering 1'!Q526*4)</f>
        <v>0</v>
      </c>
      <c r="R364" s="55">
        <f>('Entering 1'!R523)+('Entering 1'!R524*2)+('Entering 1'!R525*3)+('Entering 1'!R526*4)</f>
        <v>0</v>
      </c>
      <c r="S364" s="30">
        <f t="shared" si="105"/>
        <v>11</v>
      </c>
      <c r="T364" s="1"/>
      <c r="U364" s="1"/>
      <c r="V364" s="1"/>
      <c r="W364" s="1"/>
      <c r="X364" s="1"/>
      <c r="Y364" s="1"/>
    </row>
    <row r="365" spans="1:25" ht="12" customHeight="1">
      <c r="A365" s="566"/>
      <c r="B365" s="9" t="s">
        <v>206</v>
      </c>
      <c r="C365" s="51"/>
      <c r="D365" s="1"/>
      <c r="E365" s="1"/>
      <c r="F365" s="1"/>
      <c r="G365" s="1"/>
      <c r="H365" s="1"/>
      <c r="I365" s="1"/>
      <c r="J365" s="1"/>
      <c r="K365" s="1"/>
      <c r="L365" s="1"/>
      <c r="M365" s="1"/>
      <c r="N365" s="1"/>
      <c r="O365" s="1"/>
      <c r="P365" s="1"/>
      <c r="Q365" s="1"/>
      <c r="R365" s="1"/>
      <c r="S365" s="28">
        <f t="shared" si="105"/>
        <v>0</v>
      </c>
      <c r="T365" s="1"/>
      <c r="U365" s="1"/>
      <c r="V365" s="1"/>
      <c r="W365" s="1"/>
      <c r="X365" s="1"/>
      <c r="Y365" s="1"/>
    </row>
    <row r="366" spans="1:25" ht="12" customHeight="1">
      <c r="A366" s="566"/>
      <c r="B366" s="9" t="s">
        <v>207</v>
      </c>
      <c r="C366" s="51"/>
      <c r="D366" s="1"/>
      <c r="E366" s="1"/>
      <c r="F366" s="1"/>
      <c r="G366" s="1"/>
      <c r="H366" s="1"/>
      <c r="I366" s="1"/>
      <c r="J366" s="1"/>
      <c r="K366" s="1"/>
      <c r="L366" s="1"/>
      <c r="M366" s="1"/>
      <c r="N366" s="1"/>
      <c r="O366" s="1"/>
      <c r="P366" s="1"/>
      <c r="Q366" s="1"/>
      <c r="R366" s="1"/>
      <c r="S366" s="28">
        <f t="shared" si="105"/>
        <v>0</v>
      </c>
      <c r="T366" s="1"/>
      <c r="U366" s="1"/>
      <c r="V366" s="1"/>
      <c r="W366" s="1"/>
      <c r="X366" s="1"/>
      <c r="Y366" s="1"/>
    </row>
    <row r="367" spans="1:25" ht="12" customHeight="1">
      <c r="A367" s="566"/>
      <c r="B367" s="60" t="s">
        <v>18</v>
      </c>
      <c r="C367" s="61">
        <f t="shared" ref="C367:R367" si="108">SUM(C361,C363,C365)</f>
        <v>0</v>
      </c>
      <c r="D367" s="62">
        <f t="shared" si="108"/>
        <v>0</v>
      </c>
      <c r="E367" s="62">
        <f t="shared" si="108"/>
        <v>30</v>
      </c>
      <c r="F367" s="62">
        <f t="shared" si="108"/>
        <v>10</v>
      </c>
      <c r="G367" s="62">
        <f t="shared" si="108"/>
        <v>0</v>
      </c>
      <c r="H367" s="62">
        <f t="shared" si="108"/>
        <v>0</v>
      </c>
      <c r="I367" s="62">
        <f t="shared" si="108"/>
        <v>1</v>
      </c>
      <c r="J367" s="62">
        <f t="shared" si="108"/>
        <v>3</v>
      </c>
      <c r="K367" s="62">
        <f t="shared" si="108"/>
        <v>0</v>
      </c>
      <c r="L367" s="62">
        <f t="shared" si="108"/>
        <v>1</v>
      </c>
      <c r="M367" s="62">
        <f t="shared" si="108"/>
        <v>0</v>
      </c>
      <c r="N367" s="62">
        <f t="shared" si="108"/>
        <v>0</v>
      </c>
      <c r="O367" s="62">
        <f t="shared" si="108"/>
        <v>0</v>
      </c>
      <c r="P367" s="62">
        <f t="shared" si="108"/>
        <v>0</v>
      </c>
      <c r="Q367" s="62">
        <f t="shared" si="108"/>
        <v>0</v>
      </c>
      <c r="R367" s="62">
        <f t="shared" si="108"/>
        <v>0</v>
      </c>
      <c r="S367" s="63">
        <f t="shared" si="105"/>
        <v>45</v>
      </c>
      <c r="T367" s="1"/>
      <c r="U367" s="1"/>
      <c r="V367" s="1"/>
      <c r="W367" s="1"/>
      <c r="X367" s="1"/>
      <c r="Y367" s="1"/>
    </row>
    <row r="368" spans="1:25" ht="12" customHeight="1">
      <c r="A368" s="566"/>
      <c r="B368" s="64" t="s">
        <v>208</v>
      </c>
      <c r="C368" s="65">
        <f t="shared" ref="C368:R368" si="109">SUM(C362,C364,C366)</f>
        <v>0</v>
      </c>
      <c r="D368" s="66">
        <f t="shared" si="109"/>
        <v>0</v>
      </c>
      <c r="E368" s="66">
        <f t="shared" si="109"/>
        <v>30</v>
      </c>
      <c r="F368" s="66">
        <f t="shared" si="109"/>
        <v>10</v>
      </c>
      <c r="G368" s="66">
        <f t="shared" si="109"/>
        <v>0</v>
      </c>
      <c r="H368" s="66">
        <f t="shared" si="109"/>
        <v>0</v>
      </c>
      <c r="I368" s="66">
        <f t="shared" si="109"/>
        <v>1</v>
      </c>
      <c r="J368" s="66">
        <f t="shared" si="109"/>
        <v>3</v>
      </c>
      <c r="K368" s="66">
        <f t="shared" si="109"/>
        <v>0</v>
      </c>
      <c r="L368" s="66">
        <f t="shared" si="109"/>
        <v>1</v>
      </c>
      <c r="M368" s="66">
        <f t="shared" si="109"/>
        <v>0</v>
      </c>
      <c r="N368" s="66">
        <f t="shared" si="109"/>
        <v>0</v>
      </c>
      <c r="O368" s="66">
        <f t="shared" si="109"/>
        <v>0</v>
      </c>
      <c r="P368" s="66">
        <f t="shared" si="109"/>
        <v>0</v>
      </c>
      <c r="Q368" s="66">
        <f t="shared" si="109"/>
        <v>0</v>
      </c>
      <c r="R368" s="66">
        <f t="shared" si="109"/>
        <v>0</v>
      </c>
      <c r="S368" s="68">
        <f t="shared" si="105"/>
        <v>45</v>
      </c>
      <c r="T368" s="1"/>
      <c r="U368" s="1"/>
      <c r="V368" s="1"/>
      <c r="W368" s="1"/>
      <c r="X368" s="1"/>
      <c r="Y368" s="1"/>
    </row>
    <row r="369" spans="1:25" ht="12" customHeight="1">
      <c r="A369" s="566"/>
      <c r="B369" s="60" t="s">
        <v>2</v>
      </c>
      <c r="C369" s="61">
        <f t="shared" ref="C369:R369" si="110">SUM(C359,C367)</f>
        <v>16</v>
      </c>
      <c r="D369" s="62">
        <f t="shared" si="110"/>
        <v>17</v>
      </c>
      <c r="E369" s="62">
        <f t="shared" si="110"/>
        <v>864</v>
      </c>
      <c r="F369" s="62">
        <f t="shared" si="110"/>
        <v>185</v>
      </c>
      <c r="G369" s="62">
        <f t="shared" si="110"/>
        <v>170</v>
      </c>
      <c r="H369" s="62">
        <f t="shared" si="110"/>
        <v>16</v>
      </c>
      <c r="I369" s="62">
        <f t="shared" si="110"/>
        <v>215</v>
      </c>
      <c r="J369" s="62">
        <f t="shared" si="110"/>
        <v>195</v>
      </c>
      <c r="K369" s="62">
        <f t="shared" si="110"/>
        <v>132</v>
      </c>
      <c r="L369" s="62">
        <f t="shared" si="110"/>
        <v>193</v>
      </c>
      <c r="M369" s="62">
        <f t="shared" si="110"/>
        <v>193</v>
      </c>
      <c r="N369" s="62">
        <f t="shared" si="110"/>
        <v>157</v>
      </c>
      <c r="O369" s="62">
        <f t="shared" si="110"/>
        <v>177</v>
      </c>
      <c r="P369" s="62">
        <f t="shared" si="110"/>
        <v>125</v>
      </c>
      <c r="Q369" s="62">
        <f t="shared" si="110"/>
        <v>120</v>
      </c>
      <c r="R369" s="62">
        <f t="shared" si="110"/>
        <v>8</v>
      </c>
      <c r="S369" s="63">
        <f t="shared" si="105"/>
        <v>2783</v>
      </c>
      <c r="T369" s="1"/>
      <c r="U369" s="1"/>
      <c r="V369" s="1"/>
      <c r="W369" s="1"/>
      <c r="X369" s="1"/>
      <c r="Y369" s="1"/>
    </row>
    <row r="370" spans="1:25" ht="12" customHeight="1">
      <c r="A370" s="567"/>
      <c r="B370" s="64" t="s">
        <v>25</v>
      </c>
      <c r="C370" s="65">
        <f t="shared" ref="C370:R370" si="111">SUM(C360,C368)</f>
        <v>28</v>
      </c>
      <c r="D370" s="66">
        <f t="shared" si="111"/>
        <v>156</v>
      </c>
      <c r="E370" s="66">
        <f t="shared" si="111"/>
        <v>1124</v>
      </c>
      <c r="F370" s="66">
        <f t="shared" si="111"/>
        <v>449</v>
      </c>
      <c r="G370" s="66">
        <f t="shared" si="111"/>
        <v>365</v>
      </c>
      <c r="H370" s="66">
        <f t="shared" si="111"/>
        <v>215</v>
      </c>
      <c r="I370" s="66">
        <f t="shared" si="111"/>
        <v>657</v>
      </c>
      <c r="J370" s="66">
        <f t="shared" si="111"/>
        <v>397</v>
      </c>
      <c r="K370" s="66">
        <f t="shared" si="111"/>
        <v>298</v>
      </c>
      <c r="L370" s="66">
        <f t="shared" si="111"/>
        <v>268</v>
      </c>
      <c r="M370" s="66">
        <f t="shared" si="111"/>
        <v>298</v>
      </c>
      <c r="N370" s="66">
        <f t="shared" si="111"/>
        <v>204</v>
      </c>
      <c r="O370" s="66">
        <f t="shared" si="111"/>
        <v>195</v>
      </c>
      <c r="P370" s="66">
        <f t="shared" si="111"/>
        <v>130</v>
      </c>
      <c r="Q370" s="66">
        <f t="shared" si="111"/>
        <v>115</v>
      </c>
      <c r="R370" s="66">
        <f t="shared" si="111"/>
        <v>0</v>
      </c>
      <c r="S370" s="68">
        <f t="shared" si="105"/>
        <v>4899</v>
      </c>
      <c r="T370" s="1"/>
      <c r="U370" s="1"/>
      <c r="V370" s="1"/>
      <c r="W370" s="1"/>
      <c r="X370" s="1"/>
      <c r="Y370" s="1"/>
    </row>
    <row r="371" spans="1:25" ht="12" customHeight="1">
      <c r="A371" s="565" t="s">
        <v>141</v>
      </c>
      <c r="B371" s="9" t="s">
        <v>214</v>
      </c>
      <c r="C371" s="72">
        <f>'PMD Breakdown Entering'!C132</f>
        <v>6</v>
      </c>
      <c r="D371" s="13">
        <f>'PMD Breakdown Entering'!D132</f>
        <v>15</v>
      </c>
      <c r="E371" s="13">
        <f>'PMD Breakdown Entering'!E132</f>
        <v>44</v>
      </c>
      <c r="F371" s="13">
        <f>'PMD Breakdown Entering'!F132</f>
        <v>24</v>
      </c>
      <c r="G371" s="13">
        <f>'PMD Breakdown Entering'!G132</f>
        <v>23</v>
      </c>
      <c r="H371" s="13">
        <f>'PMD Breakdown Entering'!H132</f>
        <v>10</v>
      </c>
      <c r="I371" s="13">
        <f>'PMD Breakdown Entering'!I132</f>
        <v>37</v>
      </c>
      <c r="J371" s="13">
        <f>'PMD Breakdown Entering'!J132</f>
        <v>16</v>
      </c>
      <c r="K371" s="13">
        <f>'PMD Breakdown Entering'!K132</f>
        <v>14</v>
      </c>
      <c r="L371" s="13">
        <f>'PMD Breakdown Entering'!L132</f>
        <v>19</v>
      </c>
      <c r="M371" s="13">
        <f>'PMD Breakdown Entering'!M132</f>
        <v>10</v>
      </c>
      <c r="N371" s="13">
        <f>'PMD Breakdown Entering'!N132</f>
        <v>14</v>
      </c>
      <c r="O371" s="13">
        <f>'PMD Breakdown Entering'!O132</f>
        <v>17</v>
      </c>
      <c r="P371" s="13">
        <f>'PMD Breakdown Entering'!P132</f>
        <v>19</v>
      </c>
      <c r="Q371" s="13">
        <f>'PMD Breakdown Entering'!Q132</f>
        <v>5</v>
      </c>
      <c r="R371" s="13">
        <f>'PMD Breakdown Entering'!R132</f>
        <v>0</v>
      </c>
      <c r="S371" s="28">
        <f t="shared" si="105"/>
        <v>273</v>
      </c>
      <c r="T371" s="1"/>
      <c r="U371" s="1"/>
      <c r="V371" s="1"/>
      <c r="W371" s="1"/>
      <c r="X371" s="1"/>
      <c r="Y371" s="1"/>
    </row>
    <row r="372" spans="1:25" ht="12" customHeight="1">
      <c r="A372" s="566"/>
      <c r="B372" s="53" t="s">
        <v>188</v>
      </c>
      <c r="C372" s="54">
        <f>SUM('Entering 1'!C538:C539)</f>
        <v>2</v>
      </c>
      <c r="D372" s="55">
        <f>SUM('Entering 1'!D538:D539)</f>
        <v>12</v>
      </c>
      <c r="E372" s="55">
        <f>SUM('Entering 1'!E538:E539)</f>
        <v>17</v>
      </c>
      <c r="F372" s="55">
        <f>SUM('Entering 1'!F538:F539)</f>
        <v>14</v>
      </c>
      <c r="G372" s="55">
        <f>SUM('Entering 1'!G538:G539)</f>
        <v>22</v>
      </c>
      <c r="H372" s="55">
        <f>SUM('Entering 1'!H538:H539)</f>
        <v>11</v>
      </c>
      <c r="I372" s="55">
        <f>SUM('Entering 1'!I538:I539)</f>
        <v>12</v>
      </c>
      <c r="J372" s="55">
        <f>SUM('Entering 1'!J538:J539)</f>
        <v>14</v>
      </c>
      <c r="K372" s="55">
        <f>SUM('Entering 1'!K538:K539)</f>
        <v>6</v>
      </c>
      <c r="L372" s="55">
        <f>SUM('Entering 1'!L538:L539)</f>
        <v>3</v>
      </c>
      <c r="M372" s="55">
        <f>SUM('Entering 1'!M538:M539)</f>
        <v>4</v>
      </c>
      <c r="N372" s="55">
        <f>SUM('Entering 1'!N538:N539)</f>
        <v>4</v>
      </c>
      <c r="O372" s="55">
        <f>SUM('Entering 1'!O538:O539)</f>
        <v>1</v>
      </c>
      <c r="P372" s="55">
        <f>SUM('Entering 1'!P538:P539)</f>
        <v>3</v>
      </c>
      <c r="Q372" s="55">
        <f>SUM('Entering 1'!Q538:Q539)</f>
        <v>0</v>
      </c>
      <c r="R372" s="55">
        <f>SUM('Entering 1'!R538:R539)</f>
        <v>0</v>
      </c>
      <c r="S372" s="30">
        <f t="shared" si="105"/>
        <v>125</v>
      </c>
      <c r="T372" s="1"/>
      <c r="U372" s="1"/>
      <c r="V372" s="1"/>
      <c r="W372" s="1"/>
      <c r="X372" s="1"/>
      <c r="Y372" s="1"/>
    </row>
    <row r="373" spans="1:25" ht="12" customHeight="1">
      <c r="A373" s="566"/>
      <c r="B373" s="53" t="s">
        <v>189</v>
      </c>
      <c r="C373" s="54">
        <f>('Entering 1'!C538)+('Entering 1'!C539*2)</f>
        <v>2</v>
      </c>
      <c r="D373" s="55">
        <f>('Entering 1'!D538)+('Entering 1'!D539*2)</f>
        <v>12</v>
      </c>
      <c r="E373" s="55">
        <f>('Entering 1'!E538)+('Entering 1'!E539*2)</f>
        <v>17</v>
      </c>
      <c r="F373" s="55">
        <f>('Entering 1'!F538)+('Entering 1'!F539*2)</f>
        <v>14</v>
      </c>
      <c r="G373" s="55">
        <f>('Entering 1'!G538)+('Entering 1'!G539*2)</f>
        <v>22</v>
      </c>
      <c r="H373" s="55">
        <f>('Entering 1'!H538)+('Entering 1'!H539*2)</f>
        <v>11</v>
      </c>
      <c r="I373" s="55">
        <f>('Entering 1'!I538)+('Entering 1'!I539*2)</f>
        <v>12</v>
      </c>
      <c r="J373" s="55">
        <f>('Entering 1'!J538)+('Entering 1'!J539*2)</f>
        <v>14</v>
      </c>
      <c r="K373" s="55">
        <f>('Entering 1'!K538)+('Entering 1'!K539*2)</f>
        <v>6</v>
      </c>
      <c r="L373" s="55">
        <f>('Entering 1'!L538)+('Entering 1'!L539*2)</f>
        <v>3</v>
      </c>
      <c r="M373" s="55">
        <f>('Entering 1'!M538)+('Entering 1'!M539*2)</f>
        <v>4</v>
      </c>
      <c r="N373" s="55">
        <f>('Entering 1'!N538)+('Entering 1'!N539*2)</f>
        <v>4</v>
      </c>
      <c r="O373" s="55">
        <f>('Entering 1'!O538)+('Entering 1'!O539*2)</f>
        <v>1</v>
      </c>
      <c r="P373" s="55">
        <f>('Entering 1'!P538)+('Entering 1'!P539*2)</f>
        <v>3</v>
      </c>
      <c r="Q373" s="55">
        <f>('Entering 1'!Q538)+('Entering 1'!Q539*2)</f>
        <v>0</v>
      </c>
      <c r="R373" s="55">
        <f>('Entering 1'!R538)+('Entering 1'!R539*2)</f>
        <v>0</v>
      </c>
      <c r="S373" s="30">
        <f t="shared" si="105"/>
        <v>125</v>
      </c>
      <c r="T373" s="1"/>
      <c r="U373" s="1"/>
      <c r="V373" s="1"/>
      <c r="W373" s="1"/>
      <c r="X373" s="1"/>
      <c r="Y373" s="1"/>
    </row>
    <row r="374" spans="1:25" ht="12" customHeight="1">
      <c r="A374" s="566"/>
      <c r="B374" s="9" t="s">
        <v>190</v>
      </c>
      <c r="C374" s="51">
        <f>SUM('Entering 1'!C540:C541)</f>
        <v>3</v>
      </c>
      <c r="D374" s="1">
        <f>SUM('Entering 1'!D540:D541)</f>
        <v>3</v>
      </c>
      <c r="E374" s="1">
        <f>SUM('Entering 1'!E540:E541)</f>
        <v>6</v>
      </c>
      <c r="F374" s="1">
        <f>SUM('Entering 1'!F540:F541)</f>
        <v>5</v>
      </c>
      <c r="G374" s="1">
        <f>SUM('Entering 1'!G540:G541)</f>
        <v>13</v>
      </c>
      <c r="H374" s="1">
        <f>SUM('Entering 1'!H540:H541)</f>
        <v>4</v>
      </c>
      <c r="I374" s="1">
        <f>SUM('Entering 1'!I540:I541)</f>
        <v>5</v>
      </c>
      <c r="J374" s="1">
        <f>SUM('Entering 1'!J540:J541)</f>
        <v>6</v>
      </c>
      <c r="K374" s="1">
        <f>SUM('Entering 1'!K540:K541)</f>
        <v>0</v>
      </c>
      <c r="L374" s="1">
        <f>SUM('Entering 1'!L540:L541)</f>
        <v>1</v>
      </c>
      <c r="M374" s="1">
        <f>SUM('Entering 1'!M540:M541)</f>
        <v>0</v>
      </c>
      <c r="N374" s="1">
        <f>SUM('Entering 1'!N540:N541)</f>
        <v>2</v>
      </c>
      <c r="O374" s="1">
        <f>SUM('Entering 1'!O540:O541)</f>
        <v>0</v>
      </c>
      <c r="P374" s="1">
        <f>SUM('Entering 1'!P540:P541)</f>
        <v>1</v>
      </c>
      <c r="Q374" s="1">
        <f>SUM('Entering 1'!Q540:Q541)</f>
        <v>0</v>
      </c>
      <c r="R374" s="1">
        <f>SUM('Entering 1'!R540:R541)</f>
        <v>0</v>
      </c>
      <c r="S374" s="28">
        <f t="shared" si="105"/>
        <v>49</v>
      </c>
      <c r="T374" s="1"/>
      <c r="U374" s="1"/>
      <c r="V374" s="1"/>
      <c r="W374" s="1"/>
      <c r="X374" s="1"/>
      <c r="Y374" s="1"/>
    </row>
    <row r="375" spans="1:25" ht="12" customHeight="1">
      <c r="A375" s="566"/>
      <c r="B375" s="9" t="s">
        <v>191</v>
      </c>
      <c r="C375" s="51">
        <f>('Entering 1'!C540)+('Entering 1'!C541*2)</f>
        <v>3</v>
      </c>
      <c r="D375" s="1">
        <f>('Entering 1'!D540)+('Entering 1'!D541*2)</f>
        <v>3</v>
      </c>
      <c r="E375" s="1">
        <f>('Entering 1'!E540)+('Entering 1'!E541*2)</f>
        <v>6</v>
      </c>
      <c r="F375" s="1">
        <f>('Entering 1'!F540)+('Entering 1'!F541*2)</f>
        <v>6</v>
      </c>
      <c r="G375" s="1">
        <f>('Entering 1'!G540)+('Entering 1'!G541*2)</f>
        <v>13</v>
      </c>
      <c r="H375" s="1">
        <f>('Entering 1'!H540)+('Entering 1'!H541*2)</f>
        <v>4</v>
      </c>
      <c r="I375" s="1">
        <f>('Entering 1'!I540)+('Entering 1'!I541*2)</f>
        <v>5</v>
      </c>
      <c r="J375" s="1">
        <f>('Entering 1'!J540)+('Entering 1'!J541*2)</f>
        <v>6</v>
      </c>
      <c r="K375" s="1">
        <f>('Entering 1'!K540)+('Entering 1'!K541*2)</f>
        <v>0</v>
      </c>
      <c r="L375" s="1">
        <f>('Entering 1'!L540)+('Entering 1'!L541*2)</f>
        <v>1</v>
      </c>
      <c r="M375" s="1">
        <f>('Entering 1'!M540)+('Entering 1'!M541*2)</f>
        <v>0</v>
      </c>
      <c r="N375" s="1">
        <f>('Entering 1'!N540)+('Entering 1'!N541*2)</f>
        <v>2</v>
      </c>
      <c r="O375" s="1">
        <f>('Entering 1'!O540)+('Entering 1'!O541*2)</f>
        <v>0</v>
      </c>
      <c r="P375" s="1">
        <f>('Entering 1'!P540)+('Entering 1'!P541*2)</f>
        <v>1</v>
      </c>
      <c r="Q375" s="1">
        <f>('Entering 1'!Q540)+('Entering 1'!Q541*2)</f>
        <v>0</v>
      </c>
      <c r="R375" s="1">
        <f>('Entering 1'!R540)+('Entering 1'!R541*2)</f>
        <v>0</v>
      </c>
      <c r="S375" s="28">
        <f t="shared" si="105"/>
        <v>50</v>
      </c>
      <c r="T375" s="1"/>
      <c r="U375" s="1"/>
      <c r="V375" s="1"/>
      <c r="W375" s="1"/>
      <c r="X375" s="1"/>
      <c r="Y375" s="1"/>
    </row>
    <row r="376" spans="1:25" ht="12" customHeight="1">
      <c r="A376" s="566"/>
      <c r="B376" s="53" t="s">
        <v>7</v>
      </c>
      <c r="C376" s="54">
        <f>'Entering 1'!C542</f>
        <v>121</v>
      </c>
      <c r="D376" s="55">
        <f>'Entering 1'!D542</f>
        <v>274</v>
      </c>
      <c r="E376" s="55">
        <f>'Entering 1'!E542</f>
        <v>245</v>
      </c>
      <c r="F376" s="55">
        <f>'Entering 1'!F542</f>
        <v>228</v>
      </c>
      <c r="G376" s="55">
        <f>'Entering 1'!G542</f>
        <v>226</v>
      </c>
      <c r="H376" s="55">
        <f>'Entering 1'!H542</f>
        <v>196</v>
      </c>
      <c r="I376" s="55">
        <f>'Entering 1'!I542</f>
        <v>272</v>
      </c>
      <c r="J376" s="55">
        <f>'Entering 1'!J542</f>
        <v>223</v>
      </c>
      <c r="K376" s="55">
        <f>'Entering 1'!K542</f>
        <v>130</v>
      </c>
      <c r="L376" s="55">
        <f>'Entering 1'!L542</f>
        <v>206</v>
      </c>
      <c r="M376" s="55">
        <f>'Entering 1'!M542</f>
        <v>200</v>
      </c>
      <c r="N376" s="55">
        <f>'Entering 1'!N542</f>
        <v>110</v>
      </c>
      <c r="O376" s="55">
        <f>'Entering 1'!O542</f>
        <v>223</v>
      </c>
      <c r="P376" s="55">
        <f>'Entering 1'!P542</f>
        <v>220</v>
      </c>
      <c r="Q376" s="55">
        <f>'Entering 1'!Q542</f>
        <v>61</v>
      </c>
      <c r="R376" s="55">
        <f>'Entering 1'!R542</f>
        <v>0</v>
      </c>
      <c r="S376" s="30">
        <f t="shared" si="105"/>
        <v>2935</v>
      </c>
      <c r="T376" s="1"/>
      <c r="U376" s="1"/>
      <c r="V376" s="1"/>
      <c r="W376" s="1"/>
      <c r="X376" s="1"/>
      <c r="Y376" s="1"/>
    </row>
    <row r="377" spans="1:25" ht="12" customHeight="1">
      <c r="A377" s="566"/>
      <c r="B377" s="53" t="s">
        <v>192</v>
      </c>
      <c r="C377" s="54">
        <f>'Carpool Breakdown Entering'!C299</f>
        <v>0</v>
      </c>
      <c r="D377" s="55">
        <f>'Carpool Breakdown Entering'!D299</f>
        <v>30</v>
      </c>
      <c r="E377" s="55">
        <f>'Carpool Breakdown Entering'!E299</f>
        <v>40</v>
      </c>
      <c r="F377" s="55">
        <f>'Carpool Breakdown Entering'!F299</f>
        <v>23</v>
      </c>
      <c r="G377" s="55">
        <f>'Carpool Breakdown Entering'!G299</f>
        <v>18</v>
      </c>
      <c r="H377" s="55">
        <f>'Carpool Breakdown Entering'!H299</f>
        <v>9</v>
      </c>
      <c r="I377" s="55">
        <f>'Carpool Breakdown Entering'!I299</f>
        <v>28</v>
      </c>
      <c r="J377" s="55">
        <f>'Carpool Breakdown Entering'!J299</f>
        <v>9</v>
      </c>
      <c r="K377" s="55">
        <f>'Carpool Breakdown Entering'!K299</f>
        <v>14</v>
      </c>
      <c r="L377" s="55">
        <f>'Carpool Breakdown Entering'!L299</f>
        <v>10</v>
      </c>
      <c r="M377" s="55">
        <f>'Carpool Breakdown Entering'!M299</f>
        <v>17</v>
      </c>
      <c r="N377" s="55">
        <f>'Carpool Breakdown Entering'!N299</f>
        <v>6</v>
      </c>
      <c r="O377" s="55">
        <f>'Carpool Breakdown Entering'!O299</f>
        <v>0</v>
      </c>
      <c r="P377" s="55">
        <f>'Carpool Breakdown Entering'!P299</f>
        <v>10</v>
      </c>
      <c r="Q377" s="55">
        <f>'Carpool Breakdown Entering'!Q299</f>
        <v>3</v>
      </c>
      <c r="R377" s="55">
        <f>'Carpool Breakdown Entering'!R299</f>
        <v>0</v>
      </c>
      <c r="S377" s="30">
        <f t="shared" si="105"/>
        <v>217</v>
      </c>
      <c r="T377" s="1"/>
      <c r="U377" s="1"/>
      <c r="V377" s="1"/>
      <c r="W377" s="1"/>
      <c r="X377" s="1"/>
      <c r="Y377" s="1"/>
    </row>
    <row r="378" spans="1:25" ht="12" customHeight="1">
      <c r="A378" s="566"/>
      <c r="B378" s="53" t="s">
        <v>35</v>
      </c>
      <c r="C378" s="54">
        <f>'Carpool Breakdown Entering'!C300</f>
        <v>0</v>
      </c>
      <c r="D378" s="55">
        <f>'Carpool Breakdown Entering'!D300</f>
        <v>71</v>
      </c>
      <c r="E378" s="55">
        <f>'Carpool Breakdown Entering'!E300</f>
        <v>85</v>
      </c>
      <c r="F378" s="55">
        <f>'Carpool Breakdown Entering'!F300</f>
        <v>52</v>
      </c>
      <c r="G378" s="55">
        <f>'Carpool Breakdown Entering'!G300</f>
        <v>40</v>
      </c>
      <c r="H378" s="55">
        <f>'Carpool Breakdown Entering'!H300</f>
        <v>18</v>
      </c>
      <c r="I378" s="55">
        <f>'Carpool Breakdown Entering'!I300</f>
        <v>52</v>
      </c>
      <c r="J378" s="55">
        <f>'Carpool Breakdown Entering'!J300</f>
        <v>18</v>
      </c>
      <c r="K378" s="55">
        <f>'Carpool Breakdown Entering'!K300</f>
        <v>30</v>
      </c>
      <c r="L378" s="55">
        <f>'Carpool Breakdown Entering'!L300</f>
        <v>19</v>
      </c>
      <c r="M378" s="55">
        <f>'Carpool Breakdown Entering'!M300</f>
        <v>32</v>
      </c>
      <c r="N378" s="55">
        <f>'Carpool Breakdown Entering'!N300</f>
        <v>10</v>
      </c>
      <c r="O378" s="55">
        <f>'Carpool Breakdown Entering'!O300</f>
        <v>0</v>
      </c>
      <c r="P378" s="55">
        <f>'Carpool Breakdown Entering'!P300</f>
        <v>20</v>
      </c>
      <c r="Q378" s="55">
        <f>'Carpool Breakdown Entering'!Q300</f>
        <v>6</v>
      </c>
      <c r="R378" s="55">
        <f>'Carpool Breakdown Entering'!R300</f>
        <v>0</v>
      </c>
      <c r="S378" s="30">
        <f t="shared" si="105"/>
        <v>453</v>
      </c>
      <c r="T378" s="1"/>
      <c r="U378" s="1"/>
      <c r="V378" s="1"/>
      <c r="W378" s="1"/>
      <c r="X378" s="1"/>
      <c r="Y378" s="1"/>
    </row>
    <row r="379" spans="1:25" ht="12" customHeight="1">
      <c r="A379" s="566"/>
      <c r="B379" s="53" t="s">
        <v>193</v>
      </c>
      <c r="C379" s="54">
        <f t="shared" ref="C379:R379" si="112">SUM(C376:C377)</f>
        <v>121</v>
      </c>
      <c r="D379" s="55">
        <f t="shared" si="112"/>
        <v>304</v>
      </c>
      <c r="E379" s="55">
        <f t="shared" si="112"/>
        <v>285</v>
      </c>
      <c r="F379" s="55">
        <f t="shared" si="112"/>
        <v>251</v>
      </c>
      <c r="G379" s="55">
        <f t="shared" si="112"/>
        <v>244</v>
      </c>
      <c r="H379" s="55">
        <f t="shared" si="112"/>
        <v>205</v>
      </c>
      <c r="I379" s="55">
        <f t="shared" si="112"/>
        <v>300</v>
      </c>
      <c r="J379" s="55">
        <f t="shared" si="112"/>
        <v>232</v>
      </c>
      <c r="K379" s="55">
        <f t="shared" si="112"/>
        <v>144</v>
      </c>
      <c r="L379" s="55">
        <f t="shared" si="112"/>
        <v>216</v>
      </c>
      <c r="M379" s="55">
        <f t="shared" si="112"/>
        <v>217</v>
      </c>
      <c r="N379" s="55">
        <f t="shared" si="112"/>
        <v>116</v>
      </c>
      <c r="O379" s="55">
        <f t="shared" si="112"/>
        <v>223</v>
      </c>
      <c r="P379" s="55">
        <f t="shared" si="112"/>
        <v>230</v>
      </c>
      <c r="Q379" s="55">
        <f t="shared" si="112"/>
        <v>64</v>
      </c>
      <c r="R379" s="55">
        <f t="shared" si="112"/>
        <v>0</v>
      </c>
      <c r="S379" s="30">
        <f t="shared" si="105"/>
        <v>3152</v>
      </c>
      <c r="T379" s="1"/>
      <c r="U379" s="1"/>
      <c r="V379" s="1"/>
      <c r="W379" s="1"/>
      <c r="X379" s="1"/>
      <c r="Y379" s="1"/>
    </row>
    <row r="380" spans="1:25" ht="12" customHeight="1">
      <c r="A380" s="566"/>
      <c r="B380" s="53" t="s">
        <v>194</v>
      </c>
      <c r="C380" s="54">
        <f t="shared" ref="C380:R380" si="113">SUM(C376,C378)</f>
        <v>121</v>
      </c>
      <c r="D380" s="55">
        <f t="shared" si="113"/>
        <v>345</v>
      </c>
      <c r="E380" s="55">
        <f t="shared" si="113"/>
        <v>330</v>
      </c>
      <c r="F380" s="55">
        <f t="shared" si="113"/>
        <v>280</v>
      </c>
      <c r="G380" s="55">
        <f t="shared" si="113"/>
        <v>266</v>
      </c>
      <c r="H380" s="55">
        <f t="shared" si="113"/>
        <v>214</v>
      </c>
      <c r="I380" s="55">
        <f t="shared" si="113"/>
        <v>324</v>
      </c>
      <c r="J380" s="55">
        <f t="shared" si="113"/>
        <v>241</v>
      </c>
      <c r="K380" s="55">
        <f t="shared" si="113"/>
        <v>160</v>
      </c>
      <c r="L380" s="55">
        <f t="shared" si="113"/>
        <v>225</v>
      </c>
      <c r="M380" s="55">
        <f t="shared" si="113"/>
        <v>232</v>
      </c>
      <c r="N380" s="55">
        <f t="shared" si="113"/>
        <v>120</v>
      </c>
      <c r="O380" s="55">
        <f t="shared" si="113"/>
        <v>223</v>
      </c>
      <c r="P380" s="55">
        <f t="shared" si="113"/>
        <v>240</v>
      </c>
      <c r="Q380" s="55">
        <f t="shared" si="113"/>
        <v>67</v>
      </c>
      <c r="R380" s="86">
        <f t="shared" si="113"/>
        <v>0</v>
      </c>
      <c r="S380" s="30">
        <f t="shared" si="105"/>
        <v>3388</v>
      </c>
      <c r="T380" s="1"/>
      <c r="U380" s="1"/>
      <c r="V380" s="1"/>
      <c r="W380" s="1"/>
      <c r="X380" s="1"/>
      <c r="Y380" s="1"/>
    </row>
    <row r="381" spans="1:25" ht="12" customHeight="1">
      <c r="A381" s="566"/>
      <c r="B381" s="9" t="s">
        <v>195</v>
      </c>
      <c r="C381" s="51"/>
      <c r="D381" s="1"/>
      <c r="E381" s="1"/>
      <c r="F381" s="1"/>
      <c r="G381" s="1"/>
      <c r="H381" s="1"/>
      <c r="I381" s="1"/>
      <c r="J381" s="1"/>
      <c r="K381" s="1"/>
      <c r="L381" s="1"/>
      <c r="M381" s="1"/>
      <c r="N381" s="1"/>
      <c r="O381" s="1"/>
      <c r="P381" s="1"/>
      <c r="Q381" s="1"/>
      <c r="R381" s="1"/>
      <c r="S381" s="88">
        <v>21</v>
      </c>
      <c r="T381" s="1"/>
      <c r="U381" s="1"/>
      <c r="V381" s="1"/>
      <c r="W381" s="1"/>
      <c r="X381" s="1"/>
      <c r="Y381" s="1"/>
    </row>
    <row r="382" spans="1:25" ht="12" customHeight="1">
      <c r="A382" s="566"/>
      <c r="B382" s="9" t="s">
        <v>196</v>
      </c>
      <c r="C382" s="51"/>
      <c r="D382" s="1"/>
      <c r="E382" s="1"/>
      <c r="F382" s="1"/>
      <c r="G382" s="1"/>
      <c r="H382" s="1"/>
      <c r="I382" s="1"/>
      <c r="J382" s="1"/>
      <c r="K382" s="1"/>
      <c r="L382" s="1"/>
      <c r="M382" s="1"/>
      <c r="N382" s="1"/>
      <c r="O382" s="1"/>
      <c r="P382" s="1"/>
      <c r="Q382" s="1"/>
      <c r="R382" s="1"/>
      <c r="S382" s="88">
        <v>126</v>
      </c>
      <c r="T382" s="1"/>
      <c r="U382" s="1"/>
      <c r="V382" s="1"/>
      <c r="W382" s="1"/>
      <c r="X382" s="1"/>
      <c r="Y382" s="1"/>
    </row>
    <row r="383" spans="1:25" ht="12" customHeight="1">
      <c r="A383" s="566"/>
      <c r="B383" s="53" t="s">
        <v>197</v>
      </c>
      <c r="C383" s="54">
        <v>5</v>
      </c>
      <c r="D383" s="55">
        <v>3</v>
      </c>
      <c r="E383" s="55">
        <v>3</v>
      </c>
      <c r="F383" s="55">
        <v>3</v>
      </c>
      <c r="G383" s="55">
        <v>2</v>
      </c>
      <c r="H383" s="55">
        <v>4</v>
      </c>
      <c r="I383" s="55">
        <v>3</v>
      </c>
      <c r="J383" s="55">
        <v>3</v>
      </c>
      <c r="K383" s="55">
        <v>3</v>
      </c>
      <c r="L383" s="55">
        <v>3</v>
      </c>
      <c r="M383" s="55">
        <v>2</v>
      </c>
      <c r="N383" s="55">
        <v>2</v>
      </c>
      <c r="O383" s="55">
        <v>2</v>
      </c>
      <c r="P383" s="55">
        <v>1</v>
      </c>
      <c r="Q383" s="55">
        <v>1</v>
      </c>
      <c r="R383" s="55">
        <v>0</v>
      </c>
      <c r="S383" s="30">
        <f>SUM(C383:R383)</f>
        <v>40</v>
      </c>
      <c r="T383" s="1"/>
      <c r="U383" s="1"/>
      <c r="V383" s="1"/>
      <c r="W383" s="1"/>
      <c r="X383" s="1"/>
      <c r="Y383" s="1"/>
    </row>
    <row r="384" spans="1:25" ht="12" customHeight="1">
      <c r="A384" s="566"/>
      <c r="B384" s="53" t="s">
        <v>198</v>
      </c>
      <c r="C384" s="54"/>
      <c r="D384" s="55"/>
      <c r="E384" s="55"/>
      <c r="F384" s="55"/>
      <c r="G384" s="55"/>
      <c r="H384" s="55"/>
      <c r="I384" s="55"/>
      <c r="J384" s="55"/>
      <c r="K384" s="55"/>
      <c r="L384" s="55"/>
      <c r="M384" s="55"/>
      <c r="N384" s="55"/>
      <c r="O384" s="55"/>
      <c r="P384" s="55"/>
      <c r="Q384" s="55"/>
      <c r="R384" s="55"/>
      <c r="S384" s="30"/>
      <c r="T384" s="1"/>
      <c r="U384" s="1"/>
      <c r="V384" s="1"/>
      <c r="W384" s="1"/>
      <c r="X384" s="1"/>
      <c r="Y384" s="1"/>
    </row>
    <row r="385" spans="1:25" ht="12" customHeight="1">
      <c r="A385" s="566"/>
      <c r="B385" s="9" t="s">
        <v>199</v>
      </c>
      <c r="C385" s="51">
        <f>SUM('Buses Arriving'!C64,'Buses Arriving'!C155,'Buses Arriving'!C157,'Buses Arriving'!C158)</f>
        <v>14</v>
      </c>
      <c r="D385" s="1">
        <f>SUM('Buses Arriving'!D64,'Buses Arriving'!D155,'Buses Arriving'!D157,'Buses Arriving'!D158)</f>
        <v>25</v>
      </c>
      <c r="E385" s="1">
        <f>SUM('Buses Arriving'!E64,'Buses Arriving'!E155,'Buses Arriving'!E157,'Buses Arriving'!E158)</f>
        <v>28</v>
      </c>
      <c r="F385" s="1">
        <f>SUM('Buses Arriving'!F64,'Buses Arriving'!F155,'Buses Arriving'!F157,'Buses Arriving'!F158)</f>
        <v>25</v>
      </c>
      <c r="G385" s="1">
        <f>SUM('Buses Arriving'!G64,'Buses Arriving'!G155,'Buses Arriving'!G157,'Buses Arriving'!G158)</f>
        <v>20</v>
      </c>
      <c r="H385" s="1">
        <f>SUM('Buses Arriving'!H64,'Buses Arriving'!H155,'Buses Arriving'!H157,'Buses Arriving'!H158)</f>
        <v>18</v>
      </c>
      <c r="I385" s="1">
        <f>SUM('Buses Arriving'!I64,'Buses Arriving'!I155,'Buses Arriving'!I157,'Buses Arriving'!I158)</f>
        <v>13</v>
      </c>
      <c r="J385" s="1">
        <f>SUM('Buses Arriving'!J64,'Buses Arriving'!J155,'Buses Arriving'!J157,'Buses Arriving'!J158)</f>
        <v>12</v>
      </c>
      <c r="K385" s="1">
        <f>SUM('Buses Arriving'!K64,'Buses Arriving'!K155,'Buses Arriving'!K157,'Buses Arriving'!K158)</f>
        <v>12</v>
      </c>
      <c r="L385" s="1">
        <f>SUM('Buses Arriving'!L64,'Buses Arriving'!L155,'Buses Arriving'!L157,'Buses Arriving'!L158)</f>
        <v>14</v>
      </c>
      <c r="M385" s="1">
        <f>SUM('Buses Arriving'!M64,'Buses Arriving'!M155,'Buses Arriving'!M157,'Buses Arriving'!M158)</f>
        <v>14</v>
      </c>
      <c r="N385" s="1">
        <f>SUM('Buses Arriving'!N64,'Buses Arriving'!N155,'Buses Arriving'!N157,'Buses Arriving'!N158)</f>
        <v>15</v>
      </c>
      <c r="O385" s="1">
        <f>SUM('Buses Arriving'!O64,'Buses Arriving'!O155,'Buses Arriving'!O157,'Buses Arriving'!O158)</f>
        <v>15</v>
      </c>
      <c r="P385" s="1">
        <f>SUM('Buses Arriving'!P64,'Buses Arriving'!P155,'Buses Arriving'!P157,'Buses Arriving'!P158)</f>
        <v>12</v>
      </c>
      <c r="Q385" s="1">
        <f>SUM('Buses Arriving'!Q64,'Buses Arriving'!Q155,'Buses Arriving'!Q157,'Buses Arriving'!Q158)</f>
        <v>8</v>
      </c>
      <c r="R385" s="1">
        <f>SUM('Buses Arriving'!R64,'Buses Arriving'!R155,'Buses Arriving'!R157,'Buses Arriving'!R158)</f>
        <v>8</v>
      </c>
      <c r="S385" s="28">
        <f t="shared" ref="S385:S401" si="114">SUM(C385:R385)</f>
        <v>253</v>
      </c>
      <c r="T385" s="1"/>
      <c r="U385" s="1"/>
      <c r="V385" s="1"/>
      <c r="W385" s="1"/>
      <c r="X385" s="1"/>
      <c r="Y385" s="1"/>
    </row>
    <row r="386" spans="1:25" ht="12" customHeight="1">
      <c r="A386" s="566"/>
      <c r="B386" s="9" t="s">
        <v>200</v>
      </c>
      <c r="C386" s="58">
        <f>SUM('By Bus Stop Arriving'!C133,'By Bus Stop Arriving'!C144,'By Bus Stop Arriving'!C147,'By Bus Stop Arriving'!C149,'By Bus Stop Arriving'!C150,'By Bus Stop Arriving'!C152,'By Bus Stop Arriving'!C155,'By Bus Stop Arriving'!C157,'By Bus Stop Arriving'!C158)</f>
        <v>44</v>
      </c>
      <c r="D386" s="52">
        <f>SUM('By Bus Stop Arriving'!D133,'By Bus Stop Arriving'!D144,'By Bus Stop Arriving'!D147,'By Bus Stop Arriving'!D149,'By Bus Stop Arriving'!D150,'By Bus Stop Arriving'!D152,'By Bus Stop Arriving'!D155,'By Bus Stop Arriving'!D157,'By Bus Stop Arriving'!D158)</f>
        <v>208</v>
      </c>
      <c r="E386" s="52">
        <f>SUM('By Bus Stop Arriving'!E133,'By Bus Stop Arriving'!E144,'By Bus Stop Arriving'!E147,'By Bus Stop Arriving'!E149,'By Bus Stop Arriving'!E150,'By Bus Stop Arriving'!E152,'By Bus Stop Arriving'!E155,'By Bus Stop Arriving'!E157,'By Bus Stop Arriving'!E158)</f>
        <v>201</v>
      </c>
      <c r="F386" s="52">
        <f>SUM('By Bus Stop Arriving'!F133,'By Bus Stop Arriving'!F144,'By Bus Stop Arriving'!F147,'By Bus Stop Arriving'!F149,'By Bus Stop Arriving'!F150,'By Bus Stop Arriving'!F152,'By Bus Stop Arriving'!F155,'By Bus Stop Arriving'!F157,'By Bus Stop Arriving'!F158)</f>
        <v>365</v>
      </c>
      <c r="G386" s="52">
        <f>SUM('By Bus Stop Arriving'!G133,'By Bus Stop Arriving'!G144,'By Bus Stop Arriving'!G147,'By Bus Stop Arriving'!G149,'By Bus Stop Arriving'!G150,'By Bus Stop Arriving'!G152,'By Bus Stop Arriving'!G155,'By Bus Stop Arriving'!G157,'By Bus Stop Arriving'!G158)</f>
        <v>227</v>
      </c>
      <c r="H386" s="52">
        <f>SUM('By Bus Stop Arriving'!H133,'By Bus Stop Arriving'!H144,'By Bus Stop Arriving'!H147,'By Bus Stop Arriving'!H149,'By Bus Stop Arriving'!H150,'By Bus Stop Arriving'!H152,'By Bus Stop Arriving'!H155,'By Bus Stop Arriving'!H157,'By Bus Stop Arriving'!H158)</f>
        <v>157</v>
      </c>
      <c r="I386" s="52">
        <f>SUM('By Bus Stop Arriving'!I133,'By Bus Stop Arriving'!I144,'By Bus Stop Arriving'!I147,'By Bus Stop Arriving'!I149,'By Bus Stop Arriving'!I150,'By Bus Stop Arriving'!I152,'By Bus Stop Arriving'!I155,'By Bus Stop Arriving'!I157,'By Bus Stop Arriving'!I158)</f>
        <v>288</v>
      </c>
      <c r="J386" s="52">
        <f>SUM('By Bus Stop Arriving'!J133,'By Bus Stop Arriving'!J144,'By Bus Stop Arriving'!J147,'By Bus Stop Arriving'!J149,'By Bus Stop Arriving'!J150,'By Bus Stop Arriving'!J152,'By Bus Stop Arriving'!J155,'By Bus Stop Arriving'!J157,'By Bus Stop Arriving'!J158)</f>
        <v>108</v>
      </c>
      <c r="K386" s="52">
        <f>SUM('By Bus Stop Arriving'!K133,'By Bus Stop Arriving'!K144,'By Bus Stop Arriving'!K147,'By Bus Stop Arriving'!K149,'By Bus Stop Arriving'!K150,'By Bus Stop Arriving'!K152,'By Bus Stop Arriving'!K155,'By Bus Stop Arriving'!K157,'By Bus Stop Arriving'!K158)</f>
        <v>56</v>
      </c>
      <c r="L386" s="52">
        <f>SUM('By Bus Stop Arriving'!L133,'By Bus Stop Arriving'!L144,'By Bus Stop Arriving'!L147,'By Bus Stop Arriving'!L149,'By Bus Stop Arriving'!L150,'By Bus Stop Arriving'!L152,'By Bus Stop Arriving'!L155,'By Bus Stop Arriving'!L157,'By Bus Stop Arriving'!L158)</f>
        <v>46</v>
      </c>
      <c r="M386" s="52">
        <f>SUM('By Bus Stop Arriving'!M133,'By Bus Stop Arriving'!M144,'By Bus Stop Arriving'!M147,'By Bus Stop Arriving'!M149,'By Bus Stop Arriving'!M150,'By Bus Stop Arriving'!M152,'By Bus Stop Arriving'!M155,'By Bus Stop Arriving'!M157,'By Bus Stop Arriving'!M158)</f>
        <v>33</v>
      </c>
      <c r="N386" s="52">
        <f>SUM('By Bus Stop Arriving'!N133,'By Bus Stop Arriving'!N144,'By Bus Stop Arriving'!N147,'By Bus Stop Arriving'!N149,'By Bus Stop Arriving'!N150,'By Bus Stop Arriving'!N152,'By Bus Stop Arriving'!N155,'By Bus Stop Arriving'!N157,'By Bus Stop Arriving'!N158)</f>
        <v>35</v>
      </c>
      <c r="O386" s="52">
        <f>SUM('By Bus Stop Arriving'!O133,'By Bus Stop Arriving'!O144,'By Bus Stop Arriving'!O147,'By Bus Stop Arriving'!O149,'By Bus Stop Arriving'!O150,'By Bus Stop Arriving'!O152,'By Bus Stop Arriving'!O155,'By Bus Stop Arriving'!O157,'By Bus Stop Arriving'!O158)</f>
        <v>32</v>
      </c>
      <c r="P386" s="52">
        <f>SUM('By Bus Stop Arriving'!P133,'By Bus Stop Arriving'!P144,'By Bus Stop Arriving'!P147,'By Bus Stop Arriving'!P149,'By Bus Stop Arriving'!P150,'By Bus Stop Arriving'!P152,'By Bus Stop Arriving'!P155,'By Bus Stop Arriving'!P157,'By Bus Stop Arriving'!P158)</f>
        <v>1</v>
      </c>
      <c r="Q386" s="52">
        <f>SUM('By Bus Stop Arriving'!Q133,'By Bus Stop Arriving'!Q144,'By Bus Stop Arriving'!Q147,'By Bus Stop Arriving'!Q149,'By Bus Stop Arriving'!Q150,'By Bus Stop Arriving'!Q152,'By Bus Stop Arriving'!Q155,'By Bus Stop Arriving'!Q157,'By Bus Stop Arriving'!Q158)</f>
        <v>2</v>
      </c>
      <c r="R386" s="52">
        <f>SUM('By Bus Stop Arriving'!R133,'By Bus Stop Arriving'!R144,'By Bus Stop Arriving'!R147,'By Bus Stop Arriving'!R149,'By Bus Stop Arriving'!R150,'By Bus Stop Arriving'!R152,'By Bus Stop Arriving'!R155,'By Bus Stop Arriving'!R157,'By Bus Stop Arriving'!R158)</f>
        <v>0</v>
      </c>
      <c r="S386" s="59">
        <f t="shared" si="114"/>
        <v>1803</v>
      </c>
      <c r="T386" s="1"/>
      <c r="U386" s="1"/>
      <c r="V386" s="1"/>
      <c r="W386" s="1"/>
      <c r="X386" s="1"/>
      <c r="Y386" s="1"/>
    </row>
    <row r="387" spans="1:25" ht="12" customHeight="1">
      <c r="A387" s="566"/>
      <c r="B387" s="60" t="s">
        <v>3</v>
      </c>
      <c r="C387" s="61">
        <f t="shared" ref="C387:R387" si="115">SUM(C372,C374,C379,C381,C383,C385)</f>
        <v>145</v>
      </c>
      <c r="D387" s="62">
        <f t="shared" si="115"/>
        <v>347</v>
      </c>
      <c r="E387" s="62">
        <f t="shared" si="115"/>
        <v>339</v>
      </c>
      <c r="F387" s="62">
        <f t="shared" si="115"/>
        <v>298</v>
      </c>
      <c r="G387" s="62">
        <f t="shared" si="115"/>
        <v>301</v>
      </c>
      <c r="H387" s="62">
        <f t="shared" si="115"/>
        <v>242</v>
      </c>
      <c r="I387" s="62">
        <f t="shared" si="115"/>
        <v>333</v>
      </c>
      <c r="J387" s="62">
        <f t="shared" si="115"/>
        <v>267</v>
      </c>
      <c r="K387" s="62">
        <f t="shared" si="115"/>
        <v>165</v>
      </c>
      <c r="L387" s="62">
        <f t="shared" si="115"/>
        <v>237</v>
      </c>
      <c r="M387" s="62">
        <f t="shared" si="115"/>
        <v>237</v>
      </c>
      <c r="N387" s="62">
        <f t="shared" si="115"/>
        <v>139</v>
      </c>
      <c r="O387" s="62">
        <f t="shared" si="115"/>
        <v>241</v>
      </c>
      <c r="P387" s="62">
        <f t="shared" si="115"/>
        <v>247</v>
      </c>
      <c r="Q387" s="62">
        <f t="shared" si="115"/>
        <v>73</v>
      </c>
      <c r="R387" s="62">
        <f t="shared" si="115"/>
        <v>8</v>
      </c>
      <c r="S387" s="63">
        <f t="shared" si="114"/>
        <v>3619</v>
      </c>
      <c r="T387" s="1"/>
      <c r="U387" s="1"/>
      <c r="V387" s="1"/>
      <c r="W387" s="1"/>
      <c r="X387" s="1"/>
      <c r="Y387" s="1"/>
    </row>
    <row r="388" spans="1:25" ht="12" customHeight="1">
      <c r="A388" s="566"/>
      <c r="B388" s="64" t="s">
        <v>201</v>
      </c>
      <c r="C388" s="65">
        <f t="shared" ref="C388:R388" si="116">SUM(C371,C373,C375,C380,C382,C384,C386)</f>
        <v>176</v>
      </c>
      <c r="D388" s="66">
        <f t="shared" si="116"/>
        <v>583</v>
      </c>
      <c r="E388" s="66">
        <f t="shared" si="116"/>
        <v>598</v>
      </c>
      <c r="F388" s="66">
        <f t="shared" si="116"/>
        <v>689</v>
      </c>
      <c r="G388" s="66">
        <f t="shared" si="116"/>
        <v>551</v>
      </c>
      <c r="H388" s="66">
        <f t="shared" si="116"/>
        <v>396</v>
      </c>
      <c r="I388" s="66">
        <f t="shared" si="116"/>
        <v>666</v>
      </c>
      <c r="J388" s="66">
        <f t="shared" si="116"/>
        <v>385</v>
      </c>
      <c r="K388" s="66">
        <f t="shared" si="116"/>
        <v>236</v>
      </c>
      <c r="L388" s="66">
        <f t="shared" si="116"/>
        <v>294</v>
      </c>
      <c r="M388" s="66">
        <f t="shared" si="116"/>
        <v>279</v>
      </c>
      <c r="N388" s="66">
        <f t="shared" si="116"/>
        <v>175</v>
      </c>
      <c r="O388" s="66">
        <f t="shared" si="116"/>
        <v>273</v>
      </c>
      <c r="P388" s="66">
        <f t="shared" si="116"/>
        <v>264</v>
      </c>
      <c r="Q388" s="66">
        <f t="shared" si="116"/>
        <v>74</v>
      </c>
      <c r="R388" s="66">
        <f t="shared" si="116"/>
        <v>0</v>
      </c>
      <c r="S388" s="68">
        <f t="shared" si="114"/>
        <v>5639</v>
      </c>
      <c r="T388" s="1"/>
      <c r="U388" s="1"/>
      <c r="V388" s="1"/>
      <c r="W388" s="1"/>
      <c r="X388" s="1"/>
      <c r="Y388" s="1"/>
    </row>
    <row r="389" spans="1:25" ht="12" customHeight="1">
      <c r="A389" s="566"/>
      <c r="B389" s="9" t="s">
        <v>202</v>
      </c>
      <c r="C389" s="51">
        <f>SUM('Entering 1'!C555:C558)</f>
        <v>7</v>
      </c>
      <c r="D389" s="1">
        <f>SUM('Entering 1'!D555:D558)</f>
        <v>8</v>
      </c>
      <c r="E389" s="1">
        <f>SUM('Entering 1'!E555:E558)</f>
        <v>6</v>
      </c>
      <c r="F389" s="1">
        <f>SUM('Entering 1'!F555:F558)</f>
        <v>7</v>
      </c>
      <c r="G389" s="1">
        <f>SUM('Entering 1'!G555:G558)</f>
        <v>12</v>
      </c>
      <c r="H389" s="1">
        <f>SUM('Entering 1'!H555:H558)</f>
        <v>8</v>
      </c>
      <c r="I389" s="1">
        <f>SUM('Entering 1'!I555:I558)</f>
        <v>7</v>
      </c>
      <c r="J389" s="1">
        <f>SUM('Entering 1'!J555:J558)</f>
        <v>8</v>
      </c>
      <c r="K389" s="1">
        <f>SUM('Entering 1'!K555:K558)</f>
        <v>4</v>
      </c>
      <c r="L389" s="1">
        <f>SUM('Entering 1'!L555:L558)</f>
        <v>0</v>
      </c>
      <c r="M389" s="1">
        <f>SUM('Entering 1'!M555:M558)</f>
        <v>3</v>
      </c>
      <c r="N389" s="1">
        <f>SUM('Entering 1'!N555:N558)</f>
        <v>1</v>
      </c>
      <c r="O389" s="1">
        <f>SUM('Entering 1'!O555:O558)</f>
        <v>0</v>
      </c>
      <c r="P389" s="1">
        <f>SUM('Entering 1'!P555:P558)</f>
        <v>0</v>
      </c>
      <c r="Q389" s="1">
        <f>SUM('Entering 1'!Q555:Q558)</f>
        <v>0</v>
      </c>
      <c r="R389" s="1">
        <f>SUM('Entering 1'!R555:R558)</f>
        <v>0</v>
      </c>
      <c r="S389" s="28">
        <f t="shared" si="114"/>
        <v>71</v>
      </c>
      <c r="T389" s="1"/>
      <c r="U389" s="1"/>
      <c r="V389" s="1"/>
      <c r="W389" s="1"/>
      <c r="X389" s="1"/>
      <c r="Y389" s="1"/>
    </row>
    <row r="390" spans="1:25" ht="12" customHeight="1">
      <c r="A390" s="566"/>
      <c r="B390" s="9" t="s">
        <v>203</v>
      </c>
      <c r="C390" s="51">
        <f>('Entering 1'!C555)+('Entering 1'!C556*2)+('Entering 1'!C557*3)+('Entering 1'!C558*4)</f>
        <v>7</v>
      </c>
      <c r="D390" s="1">
        <f>('Entering 1'!D555)+('Entering 1'!D556*2)+('Entering 1'!D557*3)+('Entering 1'!D558*4)</f>
        <v>8</v>
      </c>
      <c r="E390" s="1">
        <f>('Entering 1'!E555)+('Entering 1'!E556*2)+('Entering 1'!E557*3)+('Entering 1'!E558*4)</f>
        <v>6</v>
      </c>
      <c r="F390" s="1">
        <f>('Entering 1'!F555)+('Entering 1'!F556*2)+('Entering 1'!F557*3)+('Entering 1'!F558*4)</f>
        <v>7</v>
      </c>
      <c r="G390" s="1">
        <f>('Entering 1'!G555)+('Entering 1'!G556*2)+('Entering 1'!G557*3)+('Entering 1'!G558*4)</f>
        <v>12</v>
      </c>
      <c r="H390" s="1">
        <f>('Entering 1'!H555)+('Entering 1'!H556*2)+('Entering 1'!H557*3)+('Entering 1'!H558*4)</f>
        <v>8</v>
      </c>
      <c r="I390" s="1">
        <f>('Entering 1'!I555)+('Entering 1'!I556*2)+('Entering 1'!I557*3)+('Entering 1'!I558*4)</f>
        <v>7</v>
      </c>
      <c r="J390" s="1">
        <f>('Entering 1'!J555)+('Entering 1'!J556*2)+('Entering 1'!J557*3)+('Entering 1'!J558*4)</f>
        <v>8</v>
      </c>
      <c r="K390" s="1">
        <f>('Entering 1'!K555)+('Entering 1'!K556*2)+('Entering 1'!K557*3)+('Entering 1'!K558*4)</f>
        <v>4</v>
      </c>
      <c r="L390" s="1">
        <f>('Entering 1'!L555)+('Entering 1'!L556*2)+('Entering 1'!L557*3)+('Entering 1'!L558*4)</f>
        <v>0</v>
      </c>
      <c r="M390" s="1">
        <f>('Entering 1'!M555)+('Entering 1'!M556*2)+('Entering 1'!M557*3)+('Entering 1'!M558*4)</f>
        <v>3</v>
      </c>
      <c r="N390" s="1">
        <f>('Entering 1'!N555)+('Entering 1'!N556*2)+('Entering 1'!N557*3)+('Entering 1'!N558*4)</f>
        <v>1</v>
      </c>
      <c r="O390" s="1">
        <f>('Entering 1'!O555)+('Entering 1'!O556*2)+('Entering 1'!O557*3)+('Entering 1'!O558*4)</f>
        <v>0</v>
      </c>
      <c r="P390" s="1">
        <f>('Entering 1'!P555)+('Entering 1'!P556*2)+('Entering 1'!P557*3)+('Entering 1'!P558*4)</f>
        <v>0</v>
      </c>
      <c r="Q390" s="1">
        <f>('Entering 1'!Q555)+('Entering 1'!Q556*2)+('Entering 1'!Q557*3)+('Entering 1'!Q558*4)</f>
        <v>0</v>
      </c>
      <c r="R390" s="1">
        <f>('Entering 1'!R555)+('Entering 1'!R556*2)+('Entering 1'!R557*3)+('Entering 1'!R558*4)</f>
        <v>0</v>
      </c>
      <c r="S390" s="28">
        <f t="shared" si="114"/>
        <v>71</v>
      </c>
      <c r="T390" s="1"/>
      <c r="U390" s="1"/>
      <c r="V390" s="1"/>
      <c r="W390" s="1"/>
      <c r="X390" s="1"/>
      <c r="Y390" s="1"/>
    </row>
    <row r="391" spans="1:25" ht="12" customHeight="1">
      <c r="A391" s="566"/>
      <c r="B391" s="53" t="s">
        <v>204</v>
      </c>
      <c r="C391" s="54">
        <f>SUM('Entering 1'!C564:C567)</f>
        <v>5</v>
      </c>
      <c r="D391" s="55">
        <f>SUM('Entering 1'!D564:D567)</f>
        <v>6</v>
      </c>
      <c r="E391" s="55">
        <f>SUM('Entering 1'!E564:E567)</f>
        <v>7</v>
      </c>
      <c r="F391" s="55">
        <f>SUM('Entering 1'!F564:F567)</f>
        <v>8</v>
      </c>
      <c r="G391" s="55">
        <f>SUM('Entering 1'!G564:G567)</f>
        <v>6</v>
      </c>
      <c r="H391" s="55">
        <f>SUM('Entering 1'!H564:H567)</f>
        <v>7</v>
      </c>
      <c r="I391" s="55">
        <f>SUM('Entering 1'!I564:I567)</f>
        <v>0</v>
      </c>
      <c r="J391" s="55">
        <f>SUM('Entering 1'!J564:J567)</f>
        <v>0</v>
      </c>
      <c r="K391" s="55">
        <f>SUM('Entering 1'!K564:K567)</f>
        <v>0</v>
      </c>
      <c r="L391" s="55">
        <f>SUM('Entering 1'!L564:L567)</f>
        <v>0</v>
      </c>
      <c r="M391" s="55">
        <f>SUM('Entering 1'!M564:M567)</f>
        <v>0</v>
      </c>
      <c r="N391" s="55">
        <f>SUM('Entering 1'!N564:N567)</f>
        <v>0</v>
      </c>
      <c r="O391" s="55">
        <f>SUM('Entering 1'!O564:O567)</f>
        <v>0</v>
      </c>
      <c r="P391" s="55">
        <f>SUM('Entering 1'!P564:P567)</f>
        <v>0</v>
      </c>
      <c r="Q391" s="55">
        <f>SUM('Entering 1'!Q564:Q567)</f>
        <v>0</v>
      </c>
      <c r="R391" s="55">
        <f>SUM('Entering 1'!R564:R567)</f>
        <v>0</v>
      </c>
      <c r="S391" s="30">
        <f t="shared" si="114"/>
        <v>39</v>
      </c>
      <c r="T391" s="1"/>
      <c r="U391" s="1"/>
      <c r="V391" s="1"/>
      <c r="W391" s="1"/>
      <c r="X391" s="1"/>
      <c r="Y391" s="1"/>
    </row>
    <row r="392" spans="1:25" ht="12" customHeight="1">
      <c r="A392" s="566"/>
      <c r="B392" s="53" t="s">
        <v>205</v>
      </c>
      <c r="C392" s="54">
        <f>('Entering 1'!C564)+('Entering 1'!C565*2)+('Entering 1'!C566*3)+('Entering 1'!C567*4)</f>
        <v>5</v>
      </c>
      <c r="D392" s="55">
        <f>('Entering 1'!D564)+('Entering 1'!D565*2)+('Entering 1'!D566*3)+('Entering 1'!D567*4)</f>
        <v>6</v>
      </c>
      <c r="E392" s="55">
        <f>('Entering 1'!E564)+('Entering 1'!E565*2)+('Entering 1'!E566*3)+('Entering 1'!E567*4)</f>
        <v>7</v>
      </c>
      <c r="F392" s="55">
        <f>('Entering 1'!F564)+('Entering 1'!F565*2)+('Entering 1'!F566*3)+('Entering 1'!F567*4)</f>
        <v>8</v>
      </c>
      <c r="G392" s="55">
        <f>('Entering 1'!G564)+('Entering 1'!G565*2)+('Entering 1'!G566*3)+('Entering 1'!G567*4)</f>
        <v>6</v>
      </c>
      <c r="H392" s="55">
        <f>('Entering 1'!H564)+('Entering 1'!H565*2)+('Entering 1'!H566*3)+('Entering 1'!H567*4)</f>
        <v>7</v>
      </c>
      <c r="I392" s="55">
        <f>('Entering 1'!I564)+('Entering 1'!I565*2)+('Entering 1'!I566*3)+('Entering 1'!I567*4)</f>
        <v>0</v>
      </c>
      <c r="J392" s="55">
        <f>('Entering 1'!J564)+('Entering 1'!J565*2)+('Entering 1'!J566*3)+('Entering 1'!J567*4)</f>
        <v>0</v>
      </c>
      <c r="K392" s="55">
        <f>('Entering 1'!K564)+('Entering 1'!K565*2)+('Entering 1'!K566*3)+('Entering 1'!K567*4)</f>
        <v>0</v>
      </c>
      <c r="L392" s="55">
        <f>('Entering 1'!L564)+('Entering 1'!L565*2)+('Entering 1'!L566*3)+('Entering 1'!L567*4)</f>
        <v>0</v>
      </c>
      <c r="M392" s="55">
        <f>('Entering 1'!M564)+('Entering 1'!M565*2)+('Entering 1'!M566*3)+('Entering 1'!M567*4)</f>
        <v>0</v>
      </c>
      <c r="N392" s="55">
        <f>('Entering 1'!N564)+('Entering 1'!N565*2)+('Entering 1'!N566*3)+('Entering 1'!N567*4)</f>
        <v>0</v>
      </c>
      <c r="O392" s="55">
        <f>('Entering 1'!O564)+('Entering 1'!O565*2)+('Entering 1'!O566*3)+('Entering 1'!O567*4)</f>
        <v>0</v>
      </c>
      <c r="P392" s="55">
        <f>('Entering 1'!P564)+('Entering 1'!P565*2)+('Entering 1'!P566*3)+('Entering 1'!P567*4)</f>
        <v>0</v>
      </c>
      <c r="Q392" s="55">
        <f>('Entering 1'!Q564)+('Entering 1'!Q565*2)+('Entering 1'!Q566*3)+('Entering 1'!Q567*4)</f>
        <v>0</v>
      </c>
      <c r="R392" s="55">
        <f>('Entering 1'!R564)+('Entering 1'!R565*2)+('Entering 1'!R566*3)+('Entering 1'!R567*4)</f>
        <v>0</v>
      </c>
      <c r="S392" s="30">
        <f t="shared" si="114"/>
        <v>39</v>
      </c>
      <c r="T392" s="1"/>
      <c r="U392" s="1"/>
      <c r="V392" s="1"/>
      <c r="W392" s="1"/>
      <c r="X392" s="1"/>
      <c r="Y392" s="1"/>
    </row>
    <row r="393" spans="1:25" ht="12" customHeight="1">
      <c r="A393" s="566"/>
      <c r="B393" s="9" t="s">
        <v>206</v>
      </c>
      <c r="C393" s="51"/>
      <c r="D393" s="1"/>
      <c r="E393" s="1"/>
      <c r="F393" s="1"/>
      <c r="G393" s="1"/>
      <c r="H393" s="1"/>
      <c r="I393" s="1"/>
      <c r="J393" s="1"/>
      <c r="K393" s="1"/>
      <c r="L393" s="1"/>
      <c r="M393" s="1"/>
      <c r="N393" s="1"/>
      <c r="O393" s="1"/>
      <c r="P393" s="1"/>
      <c r="Q393" s="1"/>
      <c r="R393" s="1"/>
      <c r="S393" s="28">
        <f t="shared" si="114"/>
        <v>0</v>
      </c>
      <c r="T393" s="1"/>
      <c r="U393" s="1"/>
      <c r="V393" s="1"/>
      <c r="W393" s="1"/>
      <c r="X393" s="1"/>
      <c r="Y393" s="1"/>
    </row>
    <row r="394" spans="1:25" ht="12" customHeight="1">
      <c r="A394" s="566"/>
      <c r="B394" s="9" t="s">
        <v>207</v>
      </c>
      <c r="C394" s="51"/>
      <c r="D394" s="1"/>
      <c r="E394" s="1"/>
      <c r="F394" s="1"/>
      <c r="G394" s="1"/>
      <c r="H394" s="1"/>
      <c r="I394" s="1"/>
      <c r="J394" s="1"/>
      <c r="K394" s="1"/>
      <c r="L394" s="1"/>
      <c r="M394" s="1"/>
      <c r="N394" s="1"/>
      <c r="O394" s="1"/>
      <c r="P394" s="1"/>
      <c r="Q394" s="1"/>
      <c r="R394" s="1"/>
      <c r="S394" s="28">
        <f t="shared" si="114"/>
        <v>0</v>
      </c>
      <c r="T394" s="1"/>
      <c r="U394" s="1"/>
      <c r="V394" s="1"/>
      <c r="W394" s="1"/>
      <c r="X394" s="1"/>
      <c r="Y394" s="1"/>
    </row>
    <row r="395" spans="1:25" ht="12" customHeight="1">
      <c r="A395" s="566"/>
      <c r="B395" s="60" t="s">
        <v>18</v>
      </c>
      <c r="C395" s="61">
        <f t="shared" ref="C395:R395" si="117">SUM(C389,C391,C393)</f>
        <v>12</v>
      </c>
      <c r="D395" s="62">
        <f t="shared" si="117"/>
        <v>14</v>
      </c>
      <c r="E395" s="62">
        <f t="shared" si="117"/>
        <v>13</v>
      </c>
      <c r="F395" s="62">
        <f t="shared" si="117"/>
        <v>15</v>
      </c>
      <c r="G395" s="62">
        <f t="shared" si="117"/>
        <v>18</v>
      </c>
      <c r="H395" s="62">
        <f t="shared" si="117"/>
        <v>15</v>
      </c>
      <c r="I395" s="62">
        <f t="shared" si="117"/>
        <v>7</v>
      </c>
      <c r="J395" s="62">
        <f t="shared" si="117"/>
        <v>8</v>
      </c>
      <c r="K395" s="62">
        <f t="shared" si="117"/>
        <v>4</v>
      </c>
      <c r="L395" s="62">
        <f t="shared" si="117"/>
        <v>0</v>
      </c>
      <c r="M395" s="62">
        <f t="shared" si="117"/>
        <v>3</v>
      </c>
      <c r="N395" s="62">
        <f t="shared" si="117"/>
        <v>1</v>
      </c>
      <c r="O395" s="62">
        <f t="shared" si="117"/>
        <v>0</v>
      </c>
      <c r="P395" s="62">
        <f t="shared" si="117"/>
        <v>0</v>
      </c>
      <c r="Q395" s="62">
        <f t="shared" si="117"/>
        <v>0</v>
      </c>
      <c r="R395" s="62">
        <f t="shared" si="117"/>
        <v>0</v>
      </c>
      <c r="S395" s="63">
        <f t="shared" si="114"/>
        <v>110</v>
      </c>
      <c r="T395" s="1"/>
      <c r="U395" s="1"/>
      <c r="V395" s="1"/>
      <c r="W395" s="1"/>
      <c r="X395" s="1"/>
      <c r="Y395" s="1"/>
    </row>
    <row r="396" spans="1:25" ht="12" customHeight="1">
      <c r="A396" s="566"/>
      <c r="B396" s="64" t="s">
        <v>208</v>
      </c>
      <c r="C396" s="65">
        <f t="shared" ref="C396:R396" si="118">SUM(C390,C392,C394)</f>
        <v>12</v>
      </c>
      <c r="D396" s="66">
        <f t="shared" si="118"/>
        <v>14</v>
      </c>
      <c r="E396" s="66">
        <f t="shared" si="118"/>
        <v>13</v>
      </c>
      <c r="F396" s="66">
        <f t="shared" si="118"/>
        <v>15</v>
      </c>
      <c r="G396" s="66">
        <f t="shared" si="118"/>
        <v>18</v>
      </c>
      <c r="H396" s="66">
        <f t="shared" si="118"/>
        <v>15</v>
      </c>
      <c r="I396" s="66">
        <f t="shared" si="118"/>
        <v>7</v>
      </c>
      <c r="J396" s="66">
        <f t="shared" si="118"/>
        <v>8</v>
      </c>
      <c r="K396" s="66">
        <f t="shared" si="118"/>
        <v>4</v>
      </c>
      <c r="L396" s="66">
        <f t="shared" si="118"/>
        <v>0</v>
      </c>
      <c r="M396" s="66">
        <f t="shared" si="118"/>
        <v>3</v>
      </c>
      <c r="N396" s="66">
        <f t="shared" si="118"/>
        <v>1</v>
      </c>
      <c r="O396" s="66">
        <f t="shared" si="118"/>
        <v>0</v>
      </c>
      <c r="P396" s="66">
        <f t="shared" si="118"/>
        <v>0</v>
      </c>
      <c r="Q396" s="66">
        <f t="shared" si="118"/>
        <v>0</v>
      </c>
      <c r="R396" s="66">
        <f t="shared" si="118"/>
        <v>0</v>
      </c>
      <c r="S396" s="68">
        <f t="shared" si="114"/>
        <v>110</v>
      </c>
      <c r="T396" s="1"/>
      <c r="U396" s="1"/>
      <c r="V396" s="1"/>
      <c r="W396" s="1"/>
      <c r="X396" s="1"/>
      <c r="Y396" s="1"/>
    </row>
    <row r="397" spans="1:25" ht="12" customHeight="1">
      <c r="A397" s="566"/>
      <c r="B397" s="60" t="s">
        <v>2</v>
      </c>
      <c r="C397" s="61">
        <f t="shared" ref="C397:R397" si="119">SUM(C387,C395)</f>
        <v>157</v>
      </c>
      <c r="D397" s="62">
        <f t="shared" si="119"/>
        <v>361</v>
      </c>
      <c r="E397" s="62">
        <f t="shared" si="119"/>
        <v>352</v>
      </c>
      <c r="F397" s="62">
        <f t="shared" si="119"/>
        <v>313</v>
      </c>
      <c r="G397" s="62">
        <f t="shared" si="119"/>
        <v>319</v>
      </c>
      <c r="H397" s="62">
        <f t="shared" si="119"/>
        <v>257</v>
      </c>
      <c r="I397" s="62">
        <f t="shared" si="119"/>
        <v>340</v>
      </c>
      <c r="J397" s="62">
        <f t="shared" si="119"/>
        <v>275</v>
      </c>
      <c r="K397" s="62">
        <f t="shared" si="119"/>
        <v>169</v>
      </c>
      <c r="L397" s="62">
        <f t="shared" si="119"/>
        <v>237</v>
      </c>
      <c r="M397" s="62">
        <f t="shared" si="119"/>
        <v>240</v>
      </c>
      <c r="N397" s="62">
        <f t="shared" si="119"/>
        <v>140</v>
      </c>
      <c r="O397" s="62">
        <f t="shared" si="119"/>
        <v>241</v>
      </c>
      <c r="P397" s="62">
        <f t="shared" si="119"/>
        <v>247</v>
      </c>
      <c r="Q397" s="62">
        <f t="shared" si="119"/>
        <v>73</v>
      </c>
      <c r="R397" s="62">
        <f t="shared" si="119"/>
        <v>8</v>
      </c>
      <c r="S397" s="63">
        <f t="shared" si="114"/>
        <v>3729</v>
      </c>
      <c r="T397" s="1"/>
      <c r="U397" s="1"/>
      <c r="V397" s="1"/>
      <c r="W397" s="1"/>
      <c r="X397" s="1"/>
      <c r="Y397" s="1"/>
    </row>
    <row r="398" spans="1:25" ht="12" customHeight="1">
      <c r="A398" s="567"/>
      <c r="B398" s="64" t="s">
        <v>25</v>
      </c>
      <c r="C398" s="65">
        <f t="shared" ref="C398:R398" si="120">SUM(C388,C396)</f>
        <v>188</v>
      </c>
      <c r="D398" s="66">
        <f t="shared" si="120"/>
        <v>597</v>
      </c>
      <c r="E398" s="66">
        <f t="shared" si="120"/>
        <v>611</v>
      </c>
      <c r="F398" s="66">
        <f t="shared" si="120"/>
        <v>704</v>
      </c>
      <c r="G398" s="66">
        <f t="shared" si="120"/>
        <v>569</v>
      </c>
      <c r="H398" s="66">
        <f t="shared" si="120"/>
        <v>411</v>
      </c>
      <c r="I398" s="66">
        <f t="shared" si="120"/>
        <v>673</v>
      </c>
      <c r="J398" s="66">
        <f t="shared" si="120"/>
        <v>393</v>
      </c>
      <c r="K398" s="66">
        <f t="shared" si="120"/>
        <v>240</v>
      </c>
      <c r="L398" s="66">
        <f t="shared" si="120"/>
        <v>294</v>
      </c>
      <c r="M398" s="66">
        <f t="shared" si="120"/>
        <v>282</v>
      </c>
      <c r="N398" s="66">
        <f t="shared" si="120"/>
        <v>176</v>
      </c>
      <c r="O398" s="66">
        <f t="shared" si="120"/>
        <v>273</v>
      </c>
      <c r="P398" s="66">
        <f t="shared" si="120"/>
        <v>264</v>
      </c>
      <c r="Q398" s="66">
        <f t="shared" si="120"/>
        <v>74</v>
      </c>
      <c r="R398" s="66">
        <f t="shared" si="120"/>
        <v>0</v>
      </c>
      <c r="S398" s="68">
        <f t="shared" si="114"/>
        <v>5749</v>
      </c>
      <c r="T398" s="1"/>
      <c r="U398" s="1"/>
      <c r="V398" s="1"/>
      <c r="W398" s="1"/>
      <c r="X398" s="1"/>
      <c r="Y398" s="1"/>
    </row>
    <row r="399" spans="1:25" ht="12" customHeight="1">
      <c r="A399" s="565" t="s">
        <v>225</v>
      </c>
      <c r="B399" s="9" t="s">
        <v>214</v>
      </c>
      <c r="C399" s="72">
        <f>'PMD Breakdown Entering'!C141</f>
        <v>3</v>
      </c>
      <c r="D399" s="13">
        <f>'PMD Breakdown Entering'!D141</f>
        <v>7</v>
      </c>
      <c r="E399" s="13">
        <f>'PMD Breakdown Entering'!E141</f>
        <v>12</v>
      </c>
      <c r="F399" s="13">
        <f>'PMD Breakdown Entering'!F141</f>
        <v>3</v>
      </c>
      <c r="G399" s="13">
        <f>'PMD Breakdown Entering'!G141</f>
        <v>6</v>
      </c>
      <c r="H399" s="13">
        <f>'PMD Breakdown Entering'!H141</f>
        <v>11</v>
      </c>
      <c r="I399" s="13">
        <f>'PMD Breakdown Entering'!I141</f>
        <v>23</v>
      </c>
      <c r="J399" s="13">
        <f>'PMD Breakdown Entering'!J141</f>
        <v>12</v>
      </c>
      <c r="K399" s="13">
        <f>'PMD Breakdown Entering'!K141</f>
        <v>15</v>
      </c>
      <c r="L399" s="13">
        <f>'PMD Breakdown Entering'!L141</f>
        <v>19</v>
      </c>
      <c r="M399" s="13">
        <f>'PMD Breakdown Entering'!M141</f>
        <v>11</v>
      </c>
      <c r="N399" s="13">
        <f>'PMD Breakdown Entering'!N141</f>
        <v>8</v>
      </c>
      <c r="O399" s="13">
        <f>'PMD Breakdown Entering'!O141</f>
        <v>3</v>
      </c>
      <c r="P399" s="13">
        <f>'PMD Breakdown Entering'!P141</f>
        <v>3</v>
      </c>
      <c r="Q399" s="13">
        <f>'PMD Breakdown Entering'!Q141</f>
        <v>0</v>
      </c>
      <c r="R399" s="13">
        <f>'PMD Breakdown Entering'!R141</f>
        <v>0</v>
      </c>
      <c r="S399" s="28">
        <f t="shared" si="114"/>
        <v>136</v>
      </c>
      <c r="T399" s="1"/>
      <c r="U399" s="1"/>
      <c r="V399" s="1"/>
      <c r="W399" s="1"/>
      <c r="X399" s="1"/>
      <c r="Y399" s="1"/>
    </row>
    <row r="400" spans="1:25" ht="12" customHeight="1">
      <c r="A400" s="566"/>
      <c r="B400" s="53" t="s">
        <v>188</v>
      </c>
      <c r="C400" s="54">
        <f>SUM('Entering 1'!C579:C580)</f>
        <v>0</v>
      </c>
      <c r="D400" s="55">
        <f>SUM('Entering 1'!D579:D580)</f>
        <v>1</v>
      </c>
      <c r="E400" s="55">
        <f>SUM('Entering 1'!E579:E580)</f>
        <v>3</v>
      </c>
      <c r="F400" s="55">
        <f>SUM('Entering 1'!F579:F580)</f>
        <v>1</v>
      </c>
      <c r="G400" s="55">
        <f>SUM('Entering 1'!G579:G580)</f>
        <v>2</v>
      </c>
      <c r="H400" s="55">
        <f>SUM('Entering 1'!H579:H580)</f>
        <v>2</v>
      </c>
      <c r="I400" s="55">
        <f>SUM('Entering 1'!I579:I580)</f>
        <v>1</v>
      </c>
      <c r="J400" s="55">
        <f>SUM('Entering 1'!J579:J580)</f>
        <v>1</v>
      </c>
      <c r="K400" s="55">
        <f>SUM('Entering 1'!K579:K580)</f>
        <v>0</v>
      </c>
      <c r="L400" s="55">
        <f>SUM('Entering 1'!L579:L580)</f>
        <v>1</v>
      </c>
      <c r="M400" s="55">
        <f>SUM('Entering 1'!M579:M580)</f>
        <v>0</v>
      </c>
      <c r="N400" s="55">
        <f>SUM('Entering 1'!N579:N580)</f>
        <v>1</v>
      </c>
      <c r="O400" s="55">
        <f>SUM('Entering 1'!O579:O580)</f>
        <v>0</v>
      </c>
      <c r="P400" s="55">
        <f>SUM('Entering 1'!P579:P580)</f>
        <v>2</v>
      </c>
      <c r="Q400" s="55">
        <f>SUM('Entering 1'!Q579:Q580)</f>
        <v>0</v>
      </c>
      <c r="R400" s="55">
        <f>SUM('Entering 1'!R579:R580)</f>
        <v>0</v>
      </c>
      <c r="S400" s="30">
        <f t="shared" si="114"/>
        <v>15</v>
      </c>
      <c r="T400" s="1"/>
      <c r="U400" s="1"/>
      <c r="V400" s="1"/>
      <c r="W400" s="1"/>
      <c r="X400" s="1"/>
      <c r="Y400" s="1"/>
    </row>
    <row r="401" spans="1:25" ht="12" customHeight="1">
      <c r="A401" s="566"/>
      <c r="B401" s="53" t="s">
        <v>189</v>
      </c>
      <c r="C401" s="54">
        <f>('Entering 1'!C579)+('Entering 1'!C580*2)</f>
        <v>0</v>
      </c>
      <c r="D401" s="55">
        <f>('Entering 1'!D579)+('Entering 1'!D580*2)</f>
        <v>1</v>
      </c>
      <c r="E401" s="55">
        <f>('Entering 1'!E579)+('Entering 1'!E580*2)</f>
        <v>3</v>
      </c>
      <c r="F401" s="55">
        <f>('Entering 1'!F579)+('Entering 1'!F580*2)</f>
        <v>1</v>
      </c>
      <c r="G401" s="55">
        <f>('Entering 1'!G579)+('Entering 1'!G580*2)</f>
        <v>2</v>
      </c>
      <c r="H401" s="55">
        <f>('Entering 1'!H579)+('Entering 1'!H580*2)</f>
        <v>2</v>
      </c>
      <c r="I401" s="55">
        <f>('Entering 1'!I579)+('Entering 1'!I580*2)</f>
        <v>1</v>
      </c>
      <c r="J401" s="55">
        <f>('Entering 1'!J579)+('Entering 1'!J580*2)</f>
        <v>1</v>
      </c>
      <c r="K401" s="55">
        <f>('Entering 1'!K579)+('Entering 1'!K580*2)</f>
        <v>0</v>
      </c>
      <c r="L401" s="55">
        <f>('Entering 1'!L579)+('Entering 1'!L580*2)</f>
        <v>1</v>
      </c>
      <c r="M401" s="55">
        <f>('Entering 1'!M579)+('Entering 1'!M580*2)</f>
        <v>0</v>
      </c>
      <c r="N401" s="55">
        <f>('Entering 1'!N579)+('Entering 1'!N580*2)</f>
        <v>1</v>
      </c>
      <c r="O401" s="55">
        <f>('Entering 1'!O579)+('Entering 1'!O580*2)</f>
        <v>0</v>
      </c>
      <c r="P401" s="55">
        <f>('Entering 1'!P579)+('Entering 1'!P580*2)</f>
        <v>2</v>
      </c>
      <c r="Q401" s="55">
        <f>('Entering 1'!Q579)+('Entering 1'!Q580*2)</f>
        <v>0</v>
      </c>
      <c r="R401" s="55">
        <f>('Entering 1'!R579)+('Entering 1'!R580*2)</f>
        <v>0</v>
      </c>
      <c r="S401" s="30">
        <f t="shared" si="114"/>
        <v>15</v>
      </c>
      <c r="T401" s="1"/>
      <c r="U401" s="1"/>
      <c r="V401" s="1"/>
      <c r="W401" s="1"/>
      <c r="X401" s="1"/>
      <c r="Y401" s="1"/>
    </row>
    <row r="402" spans="1:25" ht="12" customHeight="1">
      <c r="A402" s="566"/>
      <c r="B402" s="9" t="s">
        <v>190</v>
      </c>
      <c r="C402" s="51"/>
      <c r="D402" s="1"/>
      <c r="E402" s="1"/>
      <c r="F402" s="1"/>
      <c r="G402" s="1"/>
      <c r="H402" s="1"/>
      <c r="I402" s="1"/>
      <c r="J402" s="1"/>
      <c r="K402" s="1"/>
      <c r="L402" s="1"/>
      <c r="M402" s="1"/>
      <c r="N402" s="1"/>
      <c r="O402" s="1"/>
      <c r="P402" s="1"/>
      <c r="Q402" s="1"/>
      <c r="R402" s="1"/>
      <c r="S402" s="28"/>
      <c r="T402" s="1"/>
      <c r="U402" s="1"/>
      <c r="V402" s="1"/>
      <c r="W402" s="1"/>
      <c r="X402" s="1"/>
      <c r="Y402" s="1"/>
    </row>
    <row r="403" spans="1:25" ht="12" customHeight="1">
      <c r="A403" s="566"/>
      <c r="B403" s="9" t="s">
        <v>191</v>
      </c>
      <c r="C403" s="51"/>
      <c r="D403" s="1"/>
      <c r="E403" s="1"/>
      <c r="F403" s="1"/>
      <c r="G403" s="1"/>
      <c r="H403" s="1"/>
      <c r="I403" s="1"/>
      <c r="J403" s="1"/>
      <c r="K403" s="1"/>
      <c r="L403" s="1"/>
      <c r="M403" s="1"/>
      <c r="N403" s="1"/>
      <c r="O403" s="1"/>
      <c r="P403" s="1"/>
      <c r="Q403" s="1"/>
      <c r="R403" s="1"/>
      <c r="S403" s="28"/>
      <c r="T403" s="1"/>
      <c r="U403" s="1"/>
      <c r="V403" s="1"/>
      <c r="W403" s="1"/>
      <c r="X403" s="1"/>
      <c r="Y403" s="1"/>
    </row>
    <row r="404" spans="1:25" ht="12" customHeight="1">
      <c r="A404" s="566"/>
      <c r="B404" s="53" t="s">
        <v>7</v>
      </c>
      <c r="C404" s="54"/>
      <c r="D404" s="55"/>
      <c r="E404" s="55"/>
      <c r="F404" s="55"/>
      <c r="G404" s="55"/>
      <c r="H404" s="55"/>
      <c r="I404" s="55"/>
      <c r="J404" s="55"/>
      <c r="K404" s="55"/>
      <c r="L404" s="55"/>
      <c r="M404" s="55"/>
      <c r="N404" s="55"/>
      <c r="O404" s="55"/>
      <c r="P404" s="55"/>
      <c r="Q404" s="55"/>
      <c r="R404" s="55"/>
      <c r="S404" s="30"/>
      <c r="T404" s="1"/>
      <c r="U404" s="1"/>
      <c r="V404" s="1"/>
      <c r="W404" s="1"/>
      <c r="X404" s="1"/>
      <c r="Y404" s="1"/>
    </row>
    <row r="405" spans="1:25" ht="12" customHeight="1">
      <c r="A405" s="566"/>
      <c r="B405" s="53" t="s">
        <v>192</v>
      </c>
      <c r="C405" s="54"/>
      <c r="D405" s="55"/>
      <c r="E405" s="55"/>
      <c r="F405" s="55"/>
      <c r="G405" s="55"/>
      <c r="H405" s="55"/>
      <c r="I405" s="55"/>
      <c r="J405" s="55"/>
      <c r="K405" s="55"/>
      <c r="L405" s="55"/>
      <c r="M405" s="55"/>
      <c r="N405" s="55"/>
      <c r="O405" s="55"/>
      <c r="P405" s="55"/>
      <c r="Q405" s="55"/>
      <c r="R405" s="55"/>
      <c r="S405" s="30"/>
      <c r="T405" s="1"/>
      <c r="U405" s="1"/>
      <c r="V405" s="1"/>
      <c r="W405" s="1"/>
      <c r="X405" s="1"/>
      <c r="Y405" s="1"/>
    </row>
    <row r="406" spans="1:25" ht="12" customHeight="1">
      <c r="A406" s="566"/>
      <c r="B406" s="53" t="s">
        <v>35</v>
      </c>
      <c r="C406" s="54"/>
      <c r="D406" s="55"/>
      <c r="E406" s="55"/>
      <c r="F406" s="55"/>
      <c r="G406" s="55"/>
      <c r="H406" s="55"/>
      <c r="I406" s="55"/>
      <c r="J406" s="55"/>
      <c r="K406" s="55"/>
      <c r="L406" s="55"/>
      <c r="M406" s="55"/>
      <c r="N406" s="55"/>
      <c r="O406" s="55"/>
      <c r="P406" s="55"/>
      <c r="Q406" s="55"/>
      <c r="R406" s="55"/>
      <c r="S406" s="30"/>
      <c r="T406" s="1"/>
      <c r="U406" s="1"/>
      <c r="V406" s="1"/>
      <c r="W406" s="1"/>
      <c r="X406" s="1"/>
      <c r="Y406" s="1"/>
    </row>
    <row r="407" spans="1:25" ht="12" customHeight="1">
      <c r="A407" s="566"/>
      <c r="B407" s="53" t="s">
        <v>193</v>
      </c>
      <c r="C407" s="54"/>
      <c r="D407" s="55"/>
      <c r="E407" s="55"/>
      <c r="F407" s="55"/>
      <c r="G407" s="55"/>
      <c r="H407" s="55"/>
      <c r="I407" s="55"/>
      <c r="J407" s="55"/>
      <c r="K407" s="55"/>
      <c r="L407" s="55"/>
      <c r="M407" s="55"/>
      <c r="N407" s="55"/>
      <c r="O407" s="55"/>
      <c r="P407" s="55"/>
      <c r="Q407" s="55"/>
      <c r="R407" s="55"/>
      <c r="S407" s="30"/>
      <c r="T407" s="1"/>
      <c r="U407" s="1"/>
      <c r="V407" s="1"/>
      <c r="W407" s="1"/>
      <c r="X407" s="1"/>
      <c r="Y407" s="1"/>
    </row>
    <row r="408" spans="1:25" ht="12" customHeight="1">
      <c r="A408" s="566"/>
      <c r="B408" s="53" t="s">
        <v>194</v>
      </c>
      <c r="C408" s="54"/>
      <c r="D408" s="55"/>
      <c r="E408" s="55"/>
      <c r="F408" s="55"/>
      <c r="G408" s="55"/>
      <c r="H408" s="55"/>
      <c r="I408" s="55"/>
      <c r="J408" s="55"/>
      <c r="K408" s="55"/>
      <c r="L408" s="55"/>
      <c r="M408" s="55"/>
      <c r="N408" s="55"/>
      <c r="O408" s="55"/>
      <c r="P408" s="55"/>
      <c r="Q408" s="55"/>
      <c r="R408" s="55"/>
      <c r="S408" s="30"/>
      <c r="T408" s="1"/>
      <c r="U408" s="1"/>
      <c r="V408" s="1"/>
      <c r="W408" s="1"/>
      <c r="X408" s="1"/>
      <c r="Y408" s="1"/>
    </row>
    <row r="409" spans="1:25" ht="12" customHeight="1">
      <c r="A409" s="566"/>
      <c r="B409" s="9" t="s">
        <v>195</v>
      </c>
      <c r="C409" s="51"/>
      <c r="D409" s="1"/>
      <c r="E409" s="1"/>
      <c r="F409" s="1"/>
      <c r="G409" s="1"/>
      <c r="H409" s="1"/>
      <c r="I409" s="1"/>
      <c r="J409" s="1"/>
      <c r="K409" s="1"/>
      <c r="L409" s="1"/>
      <c r="M409" s="1"/>
      <c r="N409" s="1"/>
      <c r="O409" s="1"/>
      <c r="P409" s="1"/>
      <c r="Q409" s="1"/>
      <c r="R409" s="1"/>
      <c r="S409" s="28"/>
      <c r="T409" s="1"/>
      <c r="U409" s="1"/>
      <c r="V409" s="1"/>
      <c r="W409" s="1"/>
      <c r="X409" s="1"/>
      <c r="Y409" s="1"/>
    </row>
    <row r="410" spans="1:25" ht="12" customHeight="1">
      <c r="A410" s="566"/>
      <c r="B410" s="9" t="s">
        <v>196</v>
      </c>
      <c r="C410" s="51"/>
      <c r="D410" s="1"/>
      <c r="E410" s="1"/>
      <c r="F410" s="1"/>
      <c r="G410" s="1"/>
      <c r="H410" s="1"/>
      <c r="I410" s="1"/>
      <c r="J410" s="1"/>
      <c r="K410" s="1"/>
      <c r="L410" s="1"/>
      <c r="M410" s="1"/>
      <c r="N410" s="1"/>
      <c r="O410" s="1"/>
      <c r="P410" s="1"/>
      <c r="Q410" s="1"/>
      <c r="R410" s="1"/>
      <c r="S410" s="28"/>
      <c r="T410" s="1"/>
      <c r="U410" s="1"/>
      <c r="V410" s="1"/>
      <c r="W410" s="1"/>
      <c r="X410" s="1"/>
      <c r="Y410" s="1"/>
    </row>
    <row r="411" spans="1:25" ht="12" customHeight="1">
      <c r="A411" s="566"/>
      <c r="B411" s="53" t="s">
        <v>197</v>
      </c>
      <c r="C411" s="54"/>
      <c r="D411" s="55"/>
      <c r="E411" s="55"/>
      <c r="F411" s="55"/>
      <c r="G411" s="55"/>
      <c r="H411" s="55"/>
      <c r="I411" s="55"/>
      <c r="J411" s="55"/>
      <c r="K411" s="55"/>
      <c r="L411" s="55"/>
      <c r="M411" s="55"/>
      <c r="N411" s="55"/>
      <c r="O411" s="55"/>
      <c r="P411" s="55"/>
      <c r="Q411" s="55"/>
      <c r="R411" s="55"/>
      <c r="S411" s="30"/>
      <c r="T411" s="1"/>
      <c r="U411" s="1"/>
      <c r="V411" s="1"/>
      <c r="W411" s="1"/>
      <c r="X411" s="1"/>
      <c r="Y411" s="1"/>
    </row>
    <row r="412" spans="1:25" ht="12" customHeight="1">
      <c r="A412" s="566"/>
      <c r="B412" s="53" t="s">
        <v>198</v>
      </c>
      <c r="C412" s="54"/>
      <c r="D412" s="55"/>
      <c r="E412" s="55"/>
      <c r="F412" s="55"/>
      <c r="G412" s="55"/>
      <c r="H412" s="55"/>
      <c r="I412" s="55"/>
      <c r="J412" s="55"/>
      <c r="K412" s="55"/>
      <c r="L412" s="55"/>
      <c r="M412" s="55"/>
      <c r="N412" s="55"/>
      <c r="O412" s="55"/>
      <c r="P412" s="55"/>
      <c r="Q412" s="55"/>
      <c r="R412" s="55"/>
      <c r="S412" s="30"/>
      <c r="T412" s="1"/>
      <c r="U412" s="1"/>
      <c r="V412" s="1"/>
      <c r="W412" s="1"/>
      <c r="X412" s="1"/>
      <c r="Y412" s="1"/>
    </row>
    <row r="413" spans="1:25" ht="12" customHeight="1">
      <c r="A413" s="566"/>
      <c r="B413" s="9" t="s">
        <v>199</v>
      </c>
      <c r="C413" s="51"/>
      <c r="D413" s="1"/>
      <c r="E413" s="1"/>
      <c r="F413" s="1"/>
      <c r="G413" s="1"/>
      <c r="H413" s="1"/>
      <c r="I413" s="1"/>
      <c r="J413" s="1"/>
      <c r="K413" s="1"/>
      <c r="L413" s="1"/>
      <c r="M413" s="1"/>
      <c r="N413" s="1"/>
      <c r="O413" s="1"/>
      <c r="P413" s="1"/>
      <c r="Q413" s="1"/>
      <c r="R413" s="1"/>
      <c r="S413" s="28"/>
      <c r="T413" s="1"/>
      <c r="U413" s="1"/>
      <c r="V413" s="1"/>
      <c r="W413" s="1"/>
      <c r="X413" s="1"/>
      <c r="Y413" s="1"/>
    </row>
    <row r="414" spans="1:25" ht="12" customHeight="1">
      <c r="A414" s="566"/>
      <c r="B414" s="9" t="s">
        <v>200</v>
      </c>
      <c r="C414" s="51"/>
      <c r="D414" s="1"/>
      <c r="E414" s="1"/>
      <c r="F414" s="1"/>
      <c r="G414" s="1"/>
      <c r="H414" s="1"/>
      <c r="I414" s="1"/>
      <c r="J414" s="1"/>
      <c r="K414" s="1"/>
      <c r="L414" s="1"/>
      <c r="M414" s="1"/>
      <c r="N414" s="1"/>
      <c r="O414" s="1"/>
      <c r="P414" s="1"/>
      <c r="Q414" s="1"/>
      <c r="R414" s="1"/>
      <c r="S414" s="28"/>
      <c r="T414" s="1"/>
      <c r="U414" s="1"/>
      <c r="V414" s="1"/>
      <c r="W414" s="1"/>
      <c r="X414" s="1"/>
      <c r="Y414" s="1"/>
    </row>
    <row r="415" spans="1:25" ht="12" customHeight="1">
      <c r="A415" s="566"/>
      <c r="B415" s="60" t="s">
        <v>3</v>
      </c>
      <c r="C415" s="61">
        <f t="shared" ref="C415:R415" si="121">SUM(C400,C402,C407,C409,C411,C413)</f>
        <v>0</v>
      </c>
      <c r="D415" s="62">
        <f t="shared" si="121"/>
        <v>1</v>
      </c>
      <c r="E415" s="62">
        <f t="shared" si="121"/>
        <v>3</v>
      </c>
      <c r="F415" s="62">
        <f t="shared" si="121"/>
        <v>1</v>
      </c>
      <c r="G415" s="62">
        <f t="shared" si="121"/>
        <v>2</v>
      </c>
      <c r="H415" s="62">
        <f t="shared" si="121"/>
        <v>2</v>
      </c>
      <c r="I415" s="62">
        <f t="shared" si="121"/>
        <v>1</v>
      </c>
      <c r="J415" s="62">
        <f t="shared" si="121"/>
        <v>1</v>
      </c>
      <c r="K415" s="62">
        <f t="shared" si="121"/>
        <v>0</v>
      </c>
      <c r="L415" s="62">
        <f t="shared" si="121"/>
        <v>1</v>
      </c>
      <c r="M415" s="62">
        <f t="shared" si="121"/>
        <v>0</v>
      </c>
      <c r="N415" s="62">
        <f t="shared" si="121"/>
        <v>1</v>
      </c>
      <c r="O415" s="62">
        <f t="shared" si="121"/>
        <v>0</v>
      </c>
      <c r="P415" s="62">
        <f t="shared" si="121"/>
        <v>2</v>
      </c>
      <c r="Q415" s="62">
        <f t="shared" si="121"/>
        <v>0</v>
      </c>
      <c r="R415" s="62">
        <f t="shared" si="121"/>
        <v>0</v>
      </c>
      <c r="S415" s="63">
        <f t="shared" ref="S415:S416" si="122">SUM(C415:R415)</f>
        <v>15</v>
      </c>
      <c r="T415" s="1"/>
      <c r="U415" s="1"/>
      <c r="V415" s="1"/>
      <c r="W415" s="1"/>
      <c r="X415" s="1"/>
      <c r="Y415" s="1"/>
    </row>
    <row r="416" spans="1:25" ht="12" customHeight="1">
      <c r="A416" s="566"/>
      <c r="B416" s="64" t="s">
        <v>201</v>
      </c>
      <c r="C416" s="65">
        <f t="shared" ref="C416:R416" si="123">SUM(C399,C401,C403,C408,C410,C412,C414)</f>
        <v>3</v>
      </c>
      <c r="D416" s="66">
        <f t="shared" si="123"/>
        <v>8</v>
      </c>
      <c r="E416" s="66">
        <f t="shared" si="123"/>
        <v>15</v>
      </c>
      <c r="F416" s="66">
        <f t="shared" si="123"/>
        <v>4</v>
      </c>
      <c r="G416" s="66">
        <f t="shared" si="123"/>
        <v>8</v>
      </c>
      <c r="H416" s="66">
        <f t="shared" si="123"/>
        <v>13</v>
      </c>
      <c r="I416" s="66">
        <f t="shared" si="123"/>
        <v>24</v>
      </c>
      <c r="J416" s="66">
        <f t="shared" si="123"/>
        <v>13</v>
      </c>
      <c r="K416" s="66">
        <f t="shared" si="123"/>
        <v>15</v>
      </c>
      <c r="L416" s="66">
        <f t="shared" si="123"/>
        <v>20</v>
      </c>
      <c r="M416" s="66">
        <f t="shared" si="123"/>
        <v>11</v>
      </c>
      <c r="N416" s="66">
        <f t="shared" si="123"/>
        <v>9</v>
      </c>
      <c r="O416" s="66">
        <f t="shared" si="123"/>
        <v>3</v>
      </c>
      <c r="P416" s="66">
        <f t="shared" si="123"/>
        <v>5</v>
      </c>
      <c r="Q416" s="66">
        <f t="shared" si="123"/>
        <v>0</v>
      </c>
      <c r="R416" s="66">
        <f t="shared" si="123"/>
        <v>0</v>
      </c>
      <c r="S416" s="68">
        <f t="shared" si="122"/>
        <v>151</v>
      </c>
      <c r="T416" s="1"/>
      <c r="U416" s="1"/>
      <c r="V416" s="1"/>
      <c r="W416" s="1"/>
      <c r="X416" s="1"/>
      <c r="Y416" s="1"/>
    </row>
    <row r="417" spans="1:25" ht="12" customHeight="1">
      <c r="A417" s="566"/>
      <c r="B417" s="9" t="s">
        <v>202</v>
      </c>
      <c r="C417" s="51"/>
      <c r="D417" s="1"/>
      <c r="E417" s="1"/>
      <c r="F417" s="1"/>
      <c r="G417" s="1"/>
      <c r="H417" s="1"/>
      <c r="I417" s="1"/>
      <c r="J417" s="1"/>
      <c r="K417" s="1"/>
      <c r="L417" s="1"/>
      <c r="M417" s="1"/>
      <c r="N417" s="1"/>
      <c r="O417" s="1"/>
      <c r="P417" s="1"/>
      <c r="Q417" s="1"/>
      <c r="R417" s="1"/>
      <c r="S417" s="28"/>
      <c r="T417" s="1"/>
      <c r="U417" s="1"/>
      <c r="V417" s="1"/>
      <c r="W417" s="1"/>
      <c r="X417" s="1"/>
      <c r="Y417" s="1"/>
    </row>
    <row r="418" spans="1:25" ht="12" customHeight="1">
      <c r="A418" s="566"/>
      <c r="B418" s="9" t="s">
        <v>203</v>
      </c>
      <c r="C418" s="51"/>
      <c r="D418" s="1"/>
      <c r="E418" s="1"/>
      <c r="F418" s="1"/>
      <c r="G418" s="1"/>
      <c r="H418" s="1"/>
      <c r="I418" s="1"/>
      <c r="J418" s="1"/>
      <c r="K418" s="1"/>
      <c r="L418" s="1"/>
      <c r="M418" s="1"/>
      <c r="N418" s="1"/>
      <c r="O418" s="1"/>
      <c r="P418" s="1"/>
      <c r="Q418" s="1"/>
      <c r="R418" s="1"/>
      <c r="S418" s="28"/>
      <c r="T418" s="1"/>
      <c r="U418" s="1"/>
      <c r="V418" s="1"/>
      <c r="W418" s="1"/>
      <c r="X418" s="1"/>
      <c r="Y418" s="1"/>
    </row>
    <row r="419" spans="1:25" ht="12" customHeight="1">
      <c r="A419" s="566"/>
      <c r="B419" s="53" t="s">
        <v>204</v>
      </c>
      <c r="C419" s="54"/>
      <c r="D419" s="55"/>
      <c r="E419" s="55"/>
      <c r="F419" s="55"/>
      <c r="G419" s="55"/>
      <c r="H419" s="55"/>
      <c r="I419" s="55"/>
      <c r="J419" s="55"/>
      <c r="K419" s="55"/>
      <c r="L419" s="55"/>
      <c r="M419" s="55"/>
      <c r="N419" s="55"/>
      <c r="O419" s="55"/>
      <c r="P419" s="55"/>
      <c r="Q419" s="55"/>
      <c r="R419" s="55"/>
      <c r="S419" s="30"/>
      <c r="T419" s="1"/>
      <c r="U419" s="1"/>
      <c r="V419" s="1"/>
      <c r="W419" s="1"/>
      <c r="X419" s="1"/>
      <c r="Y419" s="1"/>
    </row>
    <row r="420" spans="1:25" ht="12" customHeight="1">
      <c r="A420" s="566"/>
      <c r="B420" s="53" t="s">
        <v>205</v>
      </c>
      <c r="C420" s="54"/>
      <c r="D420" s="55"/>
      <c r="E420" s="55"/>
      <c r="F420" s="55"/>
      <c r="G420" s="55"/>
      <c r="H420" s="55"/>
      <c r="I420" s="55"/>
      <c r="J420" s="55"/>
      <c r="K420" s="55"/>
      <c r="L420" s="55"/>
      <c r="M420" s="55"/>
      <c r="N420" s="55"/>
      <c r="O420" s="55"/>
      <c r="P420" s="55"/>
      <c r="Q420" s="55"/>
      <c r="R420" s="55"/>
      <c r="S420" s="30"/>
      <c r="T420" s="1"/>
      <c r="U420" s="1"/>
      <c r="V420" s="1"/>
      <c r="W420" s="1"/>
      <c r="X420" s="1"/>
      <c r="Y420" s="1"/>
    </row>
    <row r="421" spans="1:25" ht="12" customHeight="1">
      <c r="A421" s="566"/>
      <c r="B421" s="9" t="s">
        <v>206</v>
      </c>
      <c r="C421" s="51"/>
      <c r="D421" s="1"/>
      <c r="E421" s="1"/>
      <c r="F421" s="1"/>
      <c r="G421" s="1"/>
      <c r="H421" s="1"/>
      <c r="I421" s="1"/>
      <c r="J421" s="1"/>
      <c r="K421" s="1"/>
      <c r="L421" s="1"/>
      <c r="M421" s="1"/>
      <c r="N421" s="1"/>
      <c r="O421" s="1"/>
      <c r="P421" s="1"/>
      <c r="Q421" s="1"/>
      <c r="R421" s="1"/>
      <c r="S421" s="28"/>
      <c r="T421" s="1"/>
      <c r="U421" s="1"/>
      <c r="V421" s="1"/>
      <c r="W421" s="1"/>
      <c r="X421" s="1"/>
      <c r="Y421" s="1"/>
    </row>
    <row r="422" spans="1:25" ht="12" customHeight="1">
      <c r="A422" s="566"/>
      <c r="B422" s="9" t="s">
        <v>207</v>
      </c>
      <c r="C422" s="51"/>
      <c r="D422" s="1"/>
      <c r="E422" s="1"/>
      <c r="F422" s="1"/>
      <c r="G422" s="1"/>
      <c r="H422" s="1"/>
      <c r="I422" s="1"/>
      <c r="J422" s="1"/>
      <c r="K422" s="1"/>
      <c r="L422" s="1"/>
      <c r="M422" s="1"/>
      <c r="N422" s="1"/>
      <c r="O422" s="1"/>
      <c r="P422" s="1"/>
      <c r="Q422" s="1"/>
      <c r="R422" s="1"/>
      <c r="S422" s="28"/>
      <c r="T422" s="1"/>
      <c r="U422" s="1"/>
      <c r="V422" s="1"/>
      <c r="W422" s="1"/>
      <c r="X422" s="1"/>
      <c r="Y422" s="1"/>
    </row>
    <row r="423" spans="1:25" ht="12" customHeight="1">
      <c r="A423" s="566"/>
      <c r="B423" s="60" t="s">
        <v>18</v>
      </c>
      <c r="C423" s="61">
        <f t="shared" ref="C423:R423" si="124">SUM(C417,C419,C421)</f>
        <v>0</v>
      </c>
      <c r="D423" s="62">
        <f t="shared" si="124"/>
        <v>0</v>
      </c>
      <c r="E423" s="62">
        <f t="shared" si="124"/>
        <v>0</v>
      </c>
      <c r="F423" s="62">
        <f t="shared" si="124"/>
        <v>0</v>
      </c>
      <c r="G423" s="62">
        <f t="shared" si="124"/>
        <v>0</v>
      </c>
      <c r="H423" s="62">
        <f t="shared" si="124"/>
        <v>0</v>
      </c>
      <c r="I423" s="62">
        <f t="shared" si="124"/>
        <v>0</v>
      </c>
      <c r="J423" s="62">
        <f t="shared" si="124"/>
        <v>0</v>
      </c>
      <c r="K423" s="62">
        <f t="shared" si="124"/>
        <v>0</v>
      </c>
      <c r="L423" s="62">
        <f t="shared" si="124"/>
        <v>0</v>
      </c>
      <c r="M423" s="62">
        <f t="shared" si="124"/>
        <v>0</v>
      </c>
      <c r="N423" s="62">
        <f t="shared" si="124"/>
        <v>0</v>
      </c>
      <c r="O423" s="62">
        <f t="shared" si="124"/>
        <v>0</v>
      </c>
      <c r="P423" s="62">
        <f t="shared" si="124"/>
        <v>0</v>
      </c>
      <c r="Q423" s="62">
        <f t="shared" si="124"/>
        <v>0</v>
      </c>
      <c r="R423" s="62">
        <f t="shared" si="124"/>
        <v>0</v>
      </c>
      <c r="S423" s="63">
        <f t="shared" ref="S423:S436" si="125">SUM(C423:R423)</f>
        <v>0</v>
      </c>
      <c r="T423" s="1"/>
      <c r="U423" s="1"/>
      <c r="V423" s="1"/>
      <c r="W423" s="1"/>
      <c r="X423" s="1"/>
      <c r="Y423" s="1"/>
    </row>
    <row r="424" spans="1:25" ht="12" customHeight="1">
      <c r="A424" s="566"/>
      <c r="B424" s="64" t="s">
        <v>208</v>
      </c>
      <c r="C424" s="65">
        <f t="shared" ref="C424:R424" si="126">SUM(C418,C420,C422)</f>
        <v>0</v>
      </c>
      <c r="D424" s="66">
        <f t="shared" si="126"/>
        <v>0</v>
      </c>
      <c r="E424" s="66">
        <f t="shared" si="126"/>
        <v>0</v>
      </c>
      <c r="F424" s="66">
        <f t="shared" si="126"/>
        <v>0</v>
      </c>
      <c r="G424" s="66">
        <f t="shared" si="126"/>
        <v>0</v>
      </c>
      <c r="H424" s="66">
        <f t="shared" si="126"/>
        <v>0</v>
      </c>
      <c r="I424" s="66">
        <f t="shared" si="126"/>
        <v>0</v>
      </c>
      <c r="J424" s="66">
        <f t="shared" si="126"/>
        <v>0</v>
      </c>
      <c r="K424" s="66">
        <f t="shared" si="126"/>
        <v>0</v>
      </c>
      <c r="L424" s="66">
        <f t="shared" si="126"/>
        <v>0</v>
      </c>
      <c r="M424" s="66">
        <f t="shared" si="126"/>
        <v>0</v>
      </c>
      <c r="N424" s="66">
        <f t="shared" si="126"/>
        <v>0</v>
      </c>
      <c r="O424" s="66">
        <f t="shared" si="126"/>
        <v>0</v>
      </c>
      <c r="P424" s="66">
        <f t="shared" si="126"/>
        <v>0</v>
      </c>
      <c r="Q424" s="66">
        <f t="shared" si="126"/>
        <v>0</v>
      </c>
      <c r="R424" s="66">
        <f t="shared" si="126"/>
        <v>0</v>
      </c>
      <c r="S424" s="68">
        <f t="shared" si="125"/>
        <v>0</v>
      </c>
      <c r="T424" s="1"/>
      <c r="U424" s="1"/>
      <c r="V424" s="1"/>
      <c r="W424" s="1"/>
      <c r="X424" s="1"/>
      <c r="Y424" s="1"/>
    </row>
    <row r="425" spans="1:25" ht="12" customHeight="1">
      <c r="A425" s="566"/>
      <c r="B425" s="60" t="s">
        <v>2</v>
      </c>
      <c r="C425" s="61">
        <f t="shared" ref="C425:R425" si="127">SUM(C415,C423)</f>
        <v>0</v>
      </c>
      <c r="D425" s="62">
        <f t="shared" si="127"/>
        <v>1</v>
      </c>
      <c r="E425" s="62">
        <f t="shared" si="127"/>
        <v>3</v>
      </c>
      <c r="F425" s="62">
        <f t="shared" si="127"/>
        <v>1</v>
      </c>
      <c r="G425" s="62">
        <f t="shared" si="127"/>
        <v>2</v>
      </c>
      <c r="H425" s="62">
        <f t="shared" si="127"/>
        <v>2</v>
      </c>
      <c r="I425" s="62">
        <f t="shared" si="127"/>
        <v>1</v>
      </c>
      <c r="J425" s="62">
        <f t="shared" si="127"/>
        <v>1</v>
      </c>
      <c r="K425" s="62">
        <f t="shared" si="127"/>
        <v>0</v>
      </c>
      <c r="L425" s="62">
        <f t="shared" si="127"/>
        <v>1</v>
      </c>
      <c r="M425" s="62">
        <f t="shared" si="127"/>
        <v>0</v>
      </c>
      <c r="N425" s="62">
        <f t="shared" si="127"/>
        <v>1</v>
      </c>
      <c r="O425" s="62">
        <f t="shared" si="127"/>
        <v>0</v>
      </c>
      <c r="P425" s="62">
        <f t="shared" si="127"/>
        <v>2</v>
      </c>
      <c r="Q425" s="62">
        <f t="shared" si="127"/>
        <v>0</v>
      </c>
      <c r="R425" s="62">
        <f t="shared" si="127"/>
        <v>0</v>
      </c>
      <c r="S425" s="63">
        <f t="shared" si="125"/>
        <v>15</v>
      </c>
      <c r="T425" s="1"/>
      <c r="U425" s="1"/>
      <c r="V425" s="1"/>
      <c r="W425" s="1"/>
      <c r="X425" s="1"/>
      <c r="Y425" s="1"/>
    </row>
    <row r="426" spans="1:25" ht="12" customHeight="1">
      <c r="A426" s="567"/>
      <c r="B426" s="64" t="s">
        <v>25</v>
      </c>
      <c r="C426" s="65">
        <f t="shared" ref="C426:R426" si="128">SUM(C416,C424)</f>
        <v>3</v>
      </c>
      <c r="D426" s="66">
        <f t="shared" si="128"/>
        <v>8</v>
      </c>
      <c r="E426" s="66">
        <f t="shared" si="128"/>
        <v>15</v>
      </c>
      <c r="F426" s="66">
        <f t="shared" si="128"/>
        <v>4</v>
      </c>
      <c r="G426" s="66">
        <f t="shared" si="128"/>
        <v>8</v>
      </c>
      <c r="H426" s="66">
        <f t="shared" si="128"/>
        <v>13</v>
      </c>
      <c r="I426" s="66">
        <f t="shared" si="128"/>
        <v>24</v>
      </c>
      <c r="J426" s="66">
        <f t="shared" si="128"/>
        <v>13</v>
      </c>
      <c r="K426" s="66">
        <f t="shared" si="128"/>
        <v>15</v>
      </c>
      <c r="L426" s="66">
        <f t="shared" si="128"/>
        <v>20</v>
      </c>
      <c r="M426" s="66">
        <f t="shared" si="128"/>
        <v>11</v>
      </c>
      <c r="N426" s="66">
        <f t="shared" si="128"/>
        <v>9</v>
      </c>
      <c r="O426" s="66">
        <f t="shared" si="128"/>
        <v>3</v>
      </c>
      <c r="P426" s="66">
        <f t="shared" si="128"/>
        <v>5</v>
      </c>
      <c r="Q426" s="66">
        <f t="shared" si="128"/>
        <v>0</v>
      </c>
      <c r="R426" s="66">
        <f t="shared" si="128"/>
        <v>0</v>
      </c>
      <c r="S426" s="68">
        <f t="shared" si="125"/>
        <v>151</v>
      </c>
      <c r="T426" s="1"/>
      <c r="U426" s="1"/>
      <c r="V426" s="1"/>
      <c r="W426" s="1"/>
      <c r="X426" s="1"/>
      <c r="Y426" s="1"/>
    </row>
    <row r="427" spans="1:25" ht="12" customHeight="1">
      <c r="A427" s="565" t="s">
        <v>226</v>
      </c>
      <c r="B427" s="9" t="s">
        <v>214</v>
      </c>
      <c r="C427" s="72">
        <f>'PMD Breakdown Entering'!C150</f>
        <v>5</v>
      </c>
      <c r="D427" s="13">
        <f>'PMD Breakdown Entering'!D150</f>
        <v>22</v>
      </c>
      <c r="E427" s="13">
        <f>'PMD Breakdown Entering'!E150</f>
        <v>16</v>
      </c>
      <c r="F427" s="13">
        <f>'PMD Breakdown Entering'!F150</f>
        <v>11</v>
      </c>
      <c r="G427" s="13">
        <f>'PMD Breakdown Entering'!G150</f>
        <v>6</v>
      </c>
      <c r="H427" s="13">
        <f>'PMD Breakdown Entering'!H150</f>
        <v>7</v>
      </c>
      <c r="I427" s="13">
        <f>'PMD Breakdown Entering'!I150</f>
        <v>5</v>
      </c>
      <c r="J427" s="13">
        <f>'PMD Breakdown Entering'!J150</f>
        <v>5</v>
      </c>
      <c r="K427" s="13">
        <f>'PMD Breakdown Entering'!K150</f>
        <v>5</v>
      </c>
      <c r="L427" s="13">
        <f>'PMD Breakdown Entering'!L150</f>
        <v>0</v>
      </c>
      <c r="M427" s="13">
        <f>'PMD Breakdown Entering'!M150</f>
        <v>9</v>
      </c>
      <c r="N427" s="13">
        <f>'PMD Breakdown Entering'!N150</f>
        <v>0</v>
      </c>
      <c r="O427" s="13">
        <f>'PMD Breakdown Entering'!O150</f>
        <v>6</v>
      </c>
      <c r="P427" s="13">
        <f>'PMD Breakdown Entering'!P150</f>
        <v>2</v>
      </c>
      <c r="Q427" s="13">
        <f>'PMD Breakdown Entering'!Q150</f>
        <v>0</v>
      </c>
      <c r="R427" s="13">
        <f>'PMD Breakdown Entering'!R150</f>
        <v>0</v>
      </c>
      <c r="S427" s="28">
        <f t="shared" si="125"/>
        <v>99</v>
      </c>
      <c r="T427" s="1"/>
      <c r="U427" s="1"/>
      <c r="V427" s="1"/>
      <c r="W427" s="1"/>
      <c r="X427" s="1"/>
      <c r="Y427" s="1"/>
    </row>
    <row r="428" spans="1:25" ht="12" customHeight="1">
      <c r="A428" s="566"/>
      <c r="B428" s="53" t="s">
        <v>188</v>
      </c>
      <c r="C428" s="54">
        <f>SUM('Entering 1'!C619:C620)</f>
        <v>0</v>
      </c>
      <c r="D428" s="55">
        <f>SUM('Entering 1'!D619:D620)</f>
        <v>1</v>
      </c>
      <c r="E428" s="55">
        <f>SUM('Entering 1'!E619:E620)</f>
        <v>0</v>
      </c>
      <c r="F428" s="55">
        <f>SUM('Entering 1'!F619:F620)</f>
        <v>0</v>
      </c>
      <c r="G428" s="55">
        <f>SUM('Entering 1'!G619:G620)</f>
        <v>0</v>
      </c>
      <c r="H428" s="55">
        <f>SUM('Entering 1'!H619:H620)</f>
        <v>0</v>
      </c>
      <c r="I428" s="55">
        <f>SUM('Entering 1'!I619:I620)</f>
        <v>0</v>
      </c>
      <c r="J428" s="55">
        <f>SUM('Entering 1'!J619:J620)</f>
        <v>0</v>
      </c>
      <c r="K428" s="55">
        <f>SUM('Entering 1'!K619:K620)</f>
        <v>0</v>
      </c>
      <c r="L428" s="55">
        <f>SUM('Entering 1'!L619:L620)</f>
        <v>0</v>
      </c>
      <c r="M428" s="55">
        <f>SUM('Entering 1'!M619:M620)</f>
        <v>0</v>
      </c>
      <c r="N428" s="55">
        <f>SUM('Entering 1'!N619:N620)</f>
        <v>0</v>
      </c>
      <c r="O428" s="55">
        <f>SUM('Entering 1'!O619:O620)</f>
        <v>0</v>
      </c>
      <c r="P428" s="55">
        <f>SUM('Entering 1'!P619:P620)</f>
        <v>0</v>
      </c>
      <c r="Q428" s="55">
        <f>SUM('Entering 1'!Q619:Q620)</f>
        <v>0</v>
      </c>
      <c r="R428" s="55">
        <f>SUM('Entering 1'!R619:R620)</f>
        <v>0</v>
      </c>
      <c r="S428" s="30">
        <f t="shared" si="125"/>
        <v>1</v>
      </c>
      <c r="T428" s="1"/>
      <c r="U428" s="1"/>
      <c r="V428" s="1"/>
      <c r="W428" s="1"/>
      <c r="X428" s="1"/>
      <c r="Y428" s="1"/>
    </row>
    <row r="429" spans="1:25" ht="12" customHeight="1">
      <c r="A429" s="566"/>
      <c r="B429" s="53" t="s">
        <v>189</v>
      </c>
      <c r="C429" s="54">
        <f>('Entering 1'!C619)+('Entering 1'!C620*2)</f>
        <v>0</v>
      </c>
      <c r="D429" s="55">
        <f>('Entering 1'!D619)+('Entering 1'!D620*2)</f>
        <v>1</v>
      </c>
      <c r="E429" s="55">
        <f>('Entering 1'!E619)+('Entering 1'!E620*2)</f>
        <v>0</v>
      </c>
      <c r="F429" s="55">
        <f>('Entering 1'!F619)+('Entering 1'!F620*2)</f>
        <v>0</v>
      </c>
      <c r="G429" s="55">
        <f>('Entering 1'!G619)+('Entering 1'!G620*2)</f>
        <v>0</v>
      </c>
      <c r="H429" s="55">
        <f>('Entering 1'!H619)+('Entering 1'!H620*2)</f>
        <v>0</v>
      </c>
      <c r="I429" s="55">
        <f>('Entering 1'!I619)+('Entering 1'!I620*2)</f>
        <v>0</v>
      </c>
      <c r="J429" s="55">
        <f>('Entering 1'!J619)+('Entering 1'!J620*2)</f>
        <v>0</v>
      </c>
      <c r="K429" s="55">
        <f>('Entering 1'!K619)+('Entering 1'!K620*2)</f>
        <v>0</v>
      </c>
      <c r="L429" s="55">
        <f>('Entering 1'!L619)+('Entering 1'!L620*2)</f>
        <v>0</v>
      </c>
      <c r="M429" s="55">
        <f>('Entering 1'!M619)+('Entering 1'!M620*2)</f>
        <v>0</v>
      </c>
      <c r="N429" s="55">
        <f>('Entering 1'!N619)+('Entering 1'!N620*2)</f>
        <v>0</v>
      </c>
      <c r="O429" s="55">
        <f>('Entering 1'!O619)+('Entering 1'!O620*2)</f>
        <v>0</v>
      </c>
      <c r="P429" s="55">
        <f>('Entering 1'!P619)+('Entering 1'!P620*2)</f>
        <v>0</v>
      </c>
      <c r="Q429" s="55">
        <f>('Entering 1'!Q619)+('Entering 1'!Q620*2)</f>
        <v>0</v>
      </c>
      <c r="R429" s="55">
        <f>('Entering 1'!R619)+('Entering 1'!R620*2)</f>
        <v>0</v>
      </c>
      <c r="S429" s="30">
        <f t="shared" si="125"/>
        <v>1</v>
      </c>
      <c r="T429" s="1"/>
      <c r="U429" s="1"/>
      <c r="V429" s="1"/>
      <c r="W429" s="1"/>
      <c r="X429" s="1"/>
      <c r="Y429" s="1"/>
    </row>
    <row r="430" spans="1:25" ht="12" customHeight="1">
      <c r="A430" s="566"/>
      <c r="B430" s="9" t="s">
        <v>190</v>
      </c>
      <c r="C430" s="51">
        <f>SUM('Entering 1'!C621:C622)</f>
        <v>0</v>
      </c>
      <c r="D430" s="1">
        <f>SUM('Entering 1'!D621:D622)</f>
        <v>0</v>
      </c>
      <c r="E430" s="1">
        <f>SUM('Entering 1'!E621:E622)</f>
        <v>0</v>
      </c>
      <c r="F430" s="1">
        <f>SUM('Entering 1'!F621:F622)</f>
        <v>0</v>
      </c>
      <c r="G430" s="1">
        <f>SUM('Entering 1'!G621:G622)</f>
        <v>0</v>
      </c>
      <c r="H430" s="1">
        <f>SUM('Entering 1'!H621:H622)</f>
        <v>0</v>
      </c>
      <c r="I430" s="1">
        <f>SUM('Entering 1'!I621:I622)</f>
        <v>0</v>
      </c>
      <c r="J430" s="1">
        <f>SUM('Entering 1'!J621:J622)</f>
        <v>0</v>
      </c>
      <c r="K430" s="1">
        <f>SUM('Entering 1'!K621:K622)</f>
        <v>0</v>
      </c>
      <c r="L430" s="1">
        <f>SUM('Entering 1'!L621:L622)</f>
        <v>0</v>
      </c>
      <c r="M430" s="1">
        <f>SUM('Entering 1'!M621:M622)</f>
        <v>0</v>
      </c>
      <c r="N430" s="1">
        <f>SUM('Entering 1'!N621:N622)</f>
        <v>0</v>
      </c>
      <c r="O430" s="1">
        <f>SUM('Entering 1'!O621:O622)</f>
        <v>0</v>
      </c>
      <c r="P430" s="1">
        <f>SUM('Entering 1'!P621:P622)</f>
        <v>0</v>
      </c>
      <c r="Q430" s="1">
        <f>SUM('Entering 1'!Q621:Q622)</f>
        <v>0</v>
      </c>
      <c r="R430" s="1">
        <f>SUM('Entering 1'!R621:R622)</f>
        <v>0</v>
      </c>
      <c r="S430" s="28">
        <f t="shared" si="125"/>
        <v>0</v>
      </c>
      <c r="T430" s="1"/>
      <c r="U430" s="1"/>
      <c r="V430" s="1"/>
      <c r="W430" s="1"/>
      <c r="X430" s="1"/>
      <c r="Y430" s="1"/>
    </row>
    <row r="431" spans="1:25" ht="12" customHeight="1">
      <c r="A431" s="566"/>
      <c r="B431" s="9" t="s">
        <v>191</v>
      </c>
      <c r="C431" s="51">
        <f>('Entering 1'!C621)+('Entering 1'!C622*2)</f>
        <v>0</v>
      </c>
      <c r="D431" s="1">
        <f>('Entering 1'!D621)+('Entering 1'!D622*2)</f>
        <v>0</v>
      </c>
      <c r="E431" s="1">
        <f>('Entering 1'!E621)+('Entering 1'!E622*2)</f>
        <v>0</v>
      </c>
      <c r="F431" s="1">
        <f>('Entering 1'!F621)+('Entering 1'!F622*2)</f>
        <v>0</v>
      </c>
      <c r="G431" s="1">
        <f>('Entering 1'!G621)+('Entering 1'!G622*2)</f>
        <v>0</v>
      </c>
      <c r="H431" s="1">
        <f>('Entering 1'!H621)+('Entering 1'!H622*2)</f>
        <v>0</v>
      </c>
      <c r="I431" s="1">
        <f>('Entering 1'!I621)+('Entering 1'!I622*2)</f>
        <v>0</v>
      </c>
      <c r="J431" s="1">
        <f>('Entering 1'!J621)+('Entering 1'!J622*2)</f>
        <v>0</v>
      </c>
      <c r="K431" s="1">
        <f>('Entering 1'!K621)+('Entering 1'!K622*2)</f>
        <v>0</v>
      </c>
      <c r="L431" s="1">
        <f>('Entering 1'!L621)+('Entering 1'!L622*2)</f>
        <v>0</v>
      </c>
      <c r="M431" s="1">
        <f>('Entering 1'!M621)+('Entering 1'!M622*2)</f>
        <v>0</v>
      </c>
      <c r="N431" s="1">
        <f>('Entering 1'!N621)+('Entering 1'!N622*2)</f>
        <v>0</v>
      </c>
      <c r="O431" s="1">
        <f>('Entering 1'!O621)+('Entering 1'!O622*2)</f>
        <v>0</v>
      </c>
      <c r="P431" s="1">
        <f>('Entering 1'!P621)+('Entering 1'!P622*2)</f>
        <v>0</v>
      </c>
      <c r="Q431" s="1">
        <f>('Entering 1'!Q621)+('Entering 1'!Q622*2)</f>
        <v>0</v>
      </c>
      <c r="R431" s="1">
        <f>('Entering 1'!R621)+('Entering 1'!R622*2)</f>
        <v>0</v>
      </c>
      <c r="S431" s="28">
        <f t="shared" si="125"/>
        <v>0</v>
      </c>
      <c r="T431" s="1"/>
      <c r="U431" s="1"/>
      <c r="V431" s="1"/>
      <c r="W431" s="1"/>
      <c r="X431" s="1"/>
      <c r="Y431" s="1"/>
    </row>
    <row r="432" spans="1:25" ht="12" customHeight="1">
      <c r="A432" s="566"/>
      <c r="B432" s="53" t="s">
        <v>7</v>
      </c>
      <c r="C432" s="54">
        <f>'Entering 1'!C623</f>
        <v>2</v>
      </c>
      <c r="D432" s="55">
        <f>'Entering 1'!D623</f>
        <v>11</v>
      </c>
      <c r="E432" s="55">
        <f>'Entering 1'!E623</f>
        <v>10</v>
      </c>
      <c r="F432" s="55">
        <f>'Entering 1'!F623</f>
        <v>10</v>
      </c>
      <c r="G432" s="55">
        <f>'Entering 1'!G623</f>
        <v>7</v>
      </c>
      <c r="H432" s="55">
        <f>'Entering 1'!H623</f>
        <v>9</v>
      </c>
      <c r="I432" s="55">
        <f>'Entering 1'!I623</f>
        <v>15</v>
      </c>
      <c r="J432" s="55">
        <f>'Entering 1'!J623</f>
        <v>12</v>
      </c>
      <c r="K432" s="55">
        <f>'Entering 1'!K623</f>
        <v>15</v>
      </c>
      <c r="L432" s="55">
        <f>'Entering 1'!L623</f>
        <v>12</v>
      </c>
      <c r="M432" s="55">
        <f>'Entering 1'!M623</f>
        <v>2</v>
      </c>
      <c r="N432" s="55">
        <f>'Entering 1'!N623</f>
        <v>1</v>
      </c>
      <c r="O432" s="55">
        <f>'Entering 1'!O623</f>
        <v>0</v>
      </c>
      <c r="P432" s="55">
        <f>'Entering 1'!P623</f>
        <v>0</v>
      </c>
      <c r="Q432" s="55">
        <f>'Entering 1'!Q623</f>
        <v>0</v>
      </c>
      <c r="R432" s="55">
        <f>'Entering 1'!R623</f>
        <v>0</v>
      </c>
      <c r="S432" s="30">
        <f t="shared" si="125"/>
        <v>106</v>
      </c>
      <c r="T432" s="1"/>
      <c r="U432" s="1"/>
      <c r="V432" s="1"/>
      <c r="W432" s="1"/>
      <c r="X432" s="1"/>
      <c r="Y432" s="1"/>
    </row>
    <row r="433" spans="1:25" ht="12" customHeight="1">
      <c r="A433" s="566"/>
      <c r="B433" s="53" t="s">
        <v>192</v>
      </c>
      <c r="C433" s="54">
        <f>'Carpool Breakdown Entering'!C341</f>
        <v>0</v>
      </c>
      <c r="D433" s="55">
        <f>'Carpool Breakdown Entering'!D341</f>
        <v>0</v>
      </c>
      <c r="E433" s="55">
        <f>'Carpool Breakdown Entering'!E341</f>
        <v>0</v>
      </c>
      <c r="F433" s="55">
        <f>'Carpool Breakdown Entering'!F341</f>
        <v>1</v>
      </c>
      <c r="G433" s="55">
        <f>'Carpool Breakdown Entering'!G341</f>
        <v>0</v>
      </c>
      <c r="H433" s="55">
        <f>'Carpool Breakdown Entering'!H341</f>
        <v>1</v>
      </c>
      <c r="I433" s="55">
        <f>'Carpool Breakdown Entering'!I341</f>
        <v>0</v>
      </c>
      <c r="J433" s="55">
        <f>'Carpool Breakdown Entering'!J341</f>
        <v>0</v>
      </c>
      <c r="K433" s="55">
        <f>'Carpool Breakdown Entering'!K341</f>
        <v>0</v>
      </c>
      <c r="L433" s="55">
        <f>'Carpool Breakdown Entering'!L341</f>
        <v>0</v>
      </c>
      <c r="M433" s="55">
        <f>'Carpool Breakdown Entering'!M341</f>
        <v>0</v>
      </c>
      <c r="N433" s="55">
        <f>'Carpool Breakdown Entering'!N341</f>
        <v>0</v>
      </c>
      <c r="O433" s="55">
        <f>'Carpool Breakdown Entering'!O341</f>
        <v>0</v>
      </c>
      <c r="P433" s="55">
        <f>'Carpool Breakdown Entering'!P341</f>
        <v>0</v>
      </c>
      <c r="Q433" s="55">
        <f>'Carpool Breakdown Entering'!Q341</f>
        <v>0</v>
      </c>
      <c r="R433" s="55">
        <f>'Carpool Breakdown Entering'!R341</f>
        <v>0</v>
      </c>
      <c r="S433" s="30">
        <f t="shared" si="125"/>
        <v>2</v>
      </c>
      <c r="T433" s="1"/>
      <c r="U433" s="1"/>
      <c r="V433" s="1"/>
      <c r="W433" s="1"/>
      <c r="X433" s="1"/>
      <c r="Y433" s="1"/>
    </row>
    <row r="434" spans="1:25" ht="12" customHeight="1">
      <c r="A434" s="566"/>
      <c r="B434" s="53" t="s">
        <v>35</v>
      </c>
      <c r="C434" s="54">
        <f>'Carpool Breakdown Entering'!C342</f>
        <v>0</v>
      </c>
      <c r="D434" s="55">
        <f>'Carpool Breakdown Entering'!D342</f>
        <v>0</v>
      </c>
      <c r="E434" s="55">
        <f>'Carpool Breakdown Entering'!E342</f>
        <v>0</v>
      </c>
      <c r="F434" s="55">
        <f>'Carpool Breakdown Entering'!F342</f>
        <v>2</v>
      </c>
      <c r="G434" s="55">
        <f>'Carpool Breakdown Entering'!G342</f>
        <v>0</v>
      </c>
      <c r="H434" s="55">
        <f>'Carpool Breakdown Entering'!H342</f>
        <v>2</v>
      </c>
      <c r="I434" s="55">
        <f>'Carpool Breakdown Entering'!I342</f>
        <v>0</v>
      </c>
      <c r="J434" s="55">
        <f>'Carpool Breakdown Entering'!J342</f>
        <v>0</v>
      </c>
      <c r="K434" s="55">
        <f>'Carpool Breakdown Entering'!K342</f>
        <v>0</v>
      </c>
      <c r="L434" s="55">
        <f>'Carpool Breakdown Entering'!L342</f>
        <v>0</v>
      </c>
      <c r="M434" s="55">
        <f>'Carpool Breakdown Entering'!M342</f>
        <v>0</v>
      </c>
      <c r="N434" s="55">
        <f>'Carpool Breakdown Entering'!N342</f>
        <v>0</v>
      </c>
      <c r="O434" s="55">
        <f>'Carpool Breakdown Entering'!O342</f>
        <v>0</v>
      </c>
      <c r="P434" s="55">
        <f>'Carpool Breakdown Entering'!P342</f>
        <v>0</v>
      </c>
      <c r="Q434" s="55">
        <f>'Carpool Breakdown Entering'!Q342</f>
        <v>0</v>
      </c>
      <c r="R434" s="55">
        <f>'Carpool Breakdown Entering'!R342</f>
        <v>0</v>
      </c>
      <c r="S434" s="30">
        <f t="shared" si="125"/>
        <v>4</v>
      </c>
      <c r="T434" s="1"/>
      <c r="U434" s="1"/>
      <c r="V434" s="1"/>
      <c r="W434" s="1"/>
      <c r="X434" s="1"/>
      <c r="Y434" s="1"/>
    </row>
    <row r="435" spans="1:25" ht="12" customHeight="1">
      <c r="A435" s="566"/>
      <c r="B435" s="53" t="s">
        <v>193</v>
      </c>
      <c r="C435" s="54">
        <f t="shared" ref="C435:R435" si="129">SUM(C432:C433)</f>
        <v>2</v>
      </c>
      <c r="D435" s="55">
        <f t="shared" si="129"/>
        <v>11</v>
      </c>
      <c r="E435" s="55">
        <f t="shared" si="129"/>
        <v>10</v>
      </c>
      <c r="F435" s="55">
        <f t="shared" si="129"/>
        <v>11</v>
      </c>
      <c r="G435" s="55">
        <f t="shared" si="129"/>
        <v>7</v>
      </c>
      <c r="H435" s="55">
        <f t="shared" si="129"/>
        <v>10</v>
      </c>
      <c r="I435" s="55">
        <f t="shared" si="129"/>
        <v>15</v>
      </c>
      <c r="J435" s="55">
        <f t="shared" si="129"/>
        <v>12</v>
      </c>
      <c r="K435" s="55">
        <f t="shared" si="129"/>
        <v>15</v>
      </c>
      <c r="L435" s="55">
        <f t="shared" si="129"/>
        <v>12</v>
      </c>
      <c r="M435" s="55">
        <f t="shared" si="129"/>
        <v>2</v>
      </c>
      <c r="N435" s="55">
        <f t="shared" si="129"/>
        <v>1</v>
      </c>
      <c r="O435" s="55">
        <f t="shared" si="129"/>
        <v>0</v>
      </c>
      <c r="P435" s="55">
        <f t="shared" si="129"/>
        <v>0</v>
      </c>
      <c r="Q435" s="55">
        <f t="shared" si="129"/>
        <v>0</v>
      </c>
      <c r="R435" s="55">
        <f t="shared" si="129"/>
        <v>0</v>
      </c>
      <c r="S435" s="30">
        <f t="shared" si="125"/>
        <v>108</v>
      </c>
      <c r="T435" s="1"/>
      <c r="U435" s="1"/>
      <c r="V435" s="1"/>
      <c r="W435" s="1"/>
      <c r="X435" s="1"/>
      <c r="Y435" s="1"/>
    </row>
    <row r="436" spans="1:25" ht="12" customHeight="1">
      <c r="A436" s="566"/>
      <c r="B436" s="53" t="s">
        <v>194</v>
      </c>
      <c r="C436" s="54">
        <f t="shared" ref="C436:R436" si="130">SUM(C432,C434)</f>
        <v>2</v>
      </c>
      <c r="D436" s="55">
        <f t="shared" si="130"/>
        <v>11</v>
      </c>
      <c r="E436" s="55">
        <f t="shared" si="130"/>
        <v>10</v>
      </c>
      <c r="F436" s="55">
        <f t="shared" si="130"/>
        <v>12</v>
      </c>
      <c r="G436" s="55">
        <f t="shared" si="130"/>
        <v>7</v>
      </c>
      <c r="H436" s="55">
        <f t="shared" si="130"/>
        <v>11</v>
      </c>
      <c r="I436" s="55">
        <f t="shared" si="130"/>
        <v>15</v>
      </c>
      <c r="J436" s="55">
        <f t="shared" si="130"/>
        <v>12</v>
      </c>
      <c r="K436" s="55">
        <f t="shared" si="130"/>
        <v>15</v>
      </c>
      <c r="L436" s="55">
        <f t="shared" si="130"/>
        <v>12</v>
      </c>
      <c r="M436" s="55">
        <f t="shared" si="130"/>
        <v>2</v>
      </c>
      <c r="N436" s="55">
        <f t="shared" si="130"/>
        <v>1</v>
      </c>
      <c r="O436" s="55">
        <f t="shared" si="130"/>
        <v>0</v>
      </c>
      <c r="P436" s="55">
        <f t="shared" si="130"/>
        <v>0</v>
      </c>
      <c r="Q436" s="55">
        <f t="shared" si="130"/>
        <v>0</v>
      </c>
      <c r="R436" s="86">
        <f t="shared" si="130"/>
        <v>0</v>
      </c>
      <c r="S436" s="30">
        <f t="shared" si="125"/>
        <v>110</v>
      </c>
      <c r="T436" s="1"/>
      <c r="U436" s="1"/>
      <c r="V436" s="1"/>
      <c r="W436" s="1"/>
      <c r="X436" s="1"/>
      <c r="Y436" s="1"/>
    </row>
    <row r="437" spans="1:25" ht="12" customHeight="1">
      <c r="A437" s="566"/>
      <c r="B437" s="9" t="s">
        <v>195</v>
      </c>
      <c r="C437" s="51"/>
      <c r="D437" s="1"/>
      <c r="E437" s="1"/>
      <c r="F437" s="1"/>
      <c r="G437" s="1"/>
      <c r="H437" s="1"/>
      <c r="I437" s="1"/>
      <c r="J437" s="1"/>
      <c r="K437" s="1"/>
      <c r="L437" s="1"/>
      <c r="M437" s="1"/>
      <c r="N437" s="1"/>
      <c r="O437" s="1"/>
      <c r="P437" s="1"/>
      <c r="Q437" s="1"/>
      <c r="R437" s="1"/>
      <c r="S437" s="28"/>
      <c r="T437" s="1"/>
      <c r="U437" s="1"/>
      <c r="V437" s="1"/>
      <c r="W437" s="1"/>
      <c r="X437" s="1"/>
      <c r="Y437" s="1"/>
    </row>
    <row r="438" spans="1:25" ht="12" customHeight="1">
      <c r="A438" s="566"/>
      <c r="B438" s="9" t="s">
        <v>196</v>
      </c>
      <c r="C438" s="51"/>
      <c r="D438" s="1"/>
      <c r="E438" s="1"/>
      <c r="F438" s="1"/>
      <c r="G438" s="1"/>
      <c r="H438" s="1"/>
      <c r="I438" s="1"/>
      <c r="J438" s="1"/>
      <c r="K438" s="1"/>
      <c r="L438" s="1"/>
      <c r="M438" s="1"/>
      <c r="N438" s="1"/>
      <c r="O438" s="1"/>
      <c r="P438" s="1"/>
      <c r="Q438" s="1"/>
      <c r="R438" s="1"/>
      <c r="S438" s="28"/>
      <c r="T438" s="1"/>
      <c r="U438" s="1"/>
      <c r="V438" s="1"/>
      <c r="W438" s="1"/>
      <c r="X438" s="1"/>
      <c r="Y438" s="1"/>
    </row>
    <row r="439" spans="1:25" ht="12" customHeight="1">
      <c r="A439" s="566"/>
      <c r="B439" s="53" t="s">
        <v>197</v>
      </c>
      <c r="C439" s="54">
        <v>2</v>
      </c>
      <c r="D439" s="55">
        <v>2</v>
      </c>
      <c r="E439" s="55">
        <v>3</v>
      </c>
      <c r="F439" s="55">
        <v>1</v>
      </c>
      <c r="G439" s="55">
        <v>2</v>
      </c>
      <c r="H439" s="55">
        <v>1</v>
      </c>
      <c r="I439" s="55">
        <v>2</v>
      </c>
      <c r="J439" s="55">
        <v>1</v>
      </c>
      <c r="K439" s="55">
        <v>3</v>
      </c>
      <c r="L439" s="55">
        <v>1</v>
      </c>
      <c r="M439" s="55">
        <v>1</v>
      </c>
      <c r="N439" s="55">
        <v>2</v>
      </c>
      <c r="O439" s="55">
        <v>3</v>
      </c>
      <c r="P439" s="55">
        <v>2</v>
      </c>
      <c r="Q439" s="55">
        <v>2</v>
      </c>
      <c r="R439" s="55">
        <v>2</v>
      </c>
      <c r="S439" s="30">
        <f>SUM(C439:R439)</f>
        <v>30</v>
      </c>
      <c r="T439" s="1"/>
      <c r="U439" s="1"/>
      <c r="V439" s="1"/>
      <c r="W439" s="1"/>
      <c r="X439" s="1"/>
      <c r="Y439" s="1"/>
    </row>
    <row r="440" spans="1:25" ht="12" customHeight="1">
      <c r="A440" s="566"/>
      <c r="B440" s="53" t="s">
        <v>198</v>
      </c>
      <c r="C440" s="54"/>
      <c r="D440" s="55"/>
      <c r="E440" s="55"/>
      <c r="F440" s="55"/>
      <c r="G440" s="55"/>
      <c r="H440" s="55"/>
      <c r="I440" s="55"/>
      <c r="J440" s="55"/>
      <c r="K440" s="55"/>
      <c r="L440" s="55"/>
      <c r="M440" s="55"/>
      <c r="N440" s="55"/>
      <c r="O440" s="55"/>
      <c r="P440" s="55"/>
      <c r="Q440" s="55"/>
      <c r="R440" s="55"/>
      <c r="S440" s="57">
        <v>238</v>
      </c>
      <c r="T440" s="1"/>
      <c r="U440" s="1"/>
      <c r="V440" s="1"/>
      <c r="W440" s="1"/>
      <c r="X440" s="1"/>
      <c r="Y440" s="1"/>
    </row>
    <row r="441" spans="1:25" ht="12" customHeight="1">
      <c r="A441" s="566"/>
      <c r="B441" s="9" t="s">
        <v>199</v>
      </c>
      <c r="C441" s="51">
        <f>SUM('Buses Arriving'!C168)</f>
        <v>4</v>
      </c>
      <c r="D441" s="1">
        <f>SUM('Buses Arriving'!D168)</f>
        <v>5</v>
      </c>
      <c r="E441" s="1">
        <f>SUM('Buses Arriving'!E168)</f>
        <v>5</v>
      </c>
      <c r="F441" s="1">
        <f>SUM('Buses Arriving'!F168)</f>
        <v>5</v>
      </c>
      <c r="G441" s="1">
        <f>SUM('Buses Arriving'!G168)</f>
        <v>5</v>
      </c>
      <c r="H441" s="1">
        <f>SUM('Buses Arriving'!H168)</f>
        <v>5</v>
      </c>
      <c r="I441" s="1">
        <f>SUM('Buses Arriving'!I168)</f>
        <v>5</v>
      </c>
      <c r="J441" s="1">
        <f>SUM('Buses Arriving'!J168)</f>
        <v>5</v>
      </c>
      <c r="K441" s="1">
        <f>SUM('Buses Arriving'!K168)</f>
        <v>5</v>
      </c>
      <c r="L441" s="1">
        <f>SUM('Buses Arriving'!L168)</f>
        <v>5</v>
      </c>
      <c r="M441" s="1">
        <f>SUM('Buses Arriving'!M168)</f>
        <v>5</v>
      </c>
      <c r="N441" s="1">
        <f>SUM('Buses Arriving'!N168)</f>
        <v>5</v>
      </c>
      <c r="O441" s="1">
        <f>SUM('Buses Arriving'!O168)</f>
        <v>4</v>
      </c>
      <c r="P441" s="1">
        <f>SUM('Buses Arriving'!P168)</f>
        <v>4</v>
      </c>
      <c r="Q441" s="1">
        <f>SUM('Buses Arriving'!Q168)</f>
        <v>2</v>
      </c>
      <c r="R441" s="1">
        <f>SUM('Buses Arriving'!R168)</f>
        <v>2</v>
      </c>
      <c r="S441" s="28">
        <f t="shared" ref="S441:S448" si="131">SUM(C441:R441)</f>
        <v>71</v>
      </c>
      <c r="T441" s="1"/>
      <c r="U441" s="1"/>
      <c r="V441" s="1"/>
      <c r="W441" s="1"/>
      <c r="X441" s="1"/>
      <c r="Y441" s="1"/>
    </row>
    <row r="442" spans="1:25" ht="12" customHeight="1">
      <c r="A442" s="566"/>
      <c r="B442" s="9" t="s">
        <v>200</v>
      </c>
      <c r="C442" s="58">
        <f>SUM('By Bus Stop Arriving'!C168)</f>
        <v>0</v>
      </c>
      <c r="D442" s="52">
        <f>SUM('By Bus Stop Arriving'!D168)</f>
        <v>11</v>
      </c>
      <c r="E442" s="52">
        <f>SUM('By Bus Stop Arriving'!E168)</f>
        <v>3</v>
      </c>
      <c r="F442" s="52">
        <f>SUM('By Bus Stop Arriving'!F168)</f>
        <v>3</v>
      </c>
      <c r="G442" s="52">
        <f>SUM('By Bus Stop Arriving'!G168)</f>
        <v>0</v>
      </c>
      <c r="H442" s="52">
        <f>SUM('By Bus Stop Arriving'!H168)</f>
        <v>1</v>
      </c>
      <c r="I442" s="52">
        <f>SUM('By Bus Stop Arriving'!I168)</f>
        <v>4</v>
      </c>
      <c r="J442" s="52">
        <f>SUM('By Bus Stop Arriving'!J168)</f>
        <v>2</v>
      </c>
      <c r="K442" s="52">
        <f>SUM('By Bus Stop Arriving'!K168)</f>
        <v>3</v>
      </c>
      <c r="L442" s="52">
        <f>SUM('By Bus Stop Arriving'!L168)</f>
        <v>3</v>
      </c>
      <c r="M442" s="52">
        <f>SUM('By Bus Stop Arriving'!M168)</f>
        <v>7</v>
      </c>
      <c r="N442" s="52">
        <f>SUM('By Bus Stop Arriving'!N168)</f>
        <v>4</v>
      </c>
      <c r="O442" s="52">
        <f>SUM('By Bus Stop Arriving'!O168)</f>
        <v>3</v>
      </c>
      <c r="P442" s="52">
        <f>SUM('By Bus Stop Arriving'!P168)</f>
        <v>4</v>
      </c>
      <c r="Q442" s="52">
        <f>SUM('By Bus Stop Arriving'!Q168)</f>
        <v>1</v>
      </c>
      <c r="R442" s="52">
        <f>SUM('By Bus Stop Arriving'!R168)</f>
        <v>0</v>
      </c>
      <c r="S442" s="59">
        <f t="shared" si="131"/>
        <v>49</v>
      </c>
      <c r="T442" s="1"/>
      <c r="U442" s="1"/>
      <c r="V442" s="1"/>
      <c r="W442" s="1"/>
      <c r="X442" s="1"/>
      <c r="Y442" s="1"/>
    </row>
    <row r="443" spans="1:25" ht="12" customHeight="1">
      <c r="A443" s="566"/>
      <c r="B443" s="60" t="s">
        <v>3</v>
      </c>
      <c r="C443" s="61">
        <f t="shared" ref="C443:R443" si="132">SUM(C428,C430,C435,C437,C439,C441)</f>
        <v>8</v>
      </c>
      <c r="D443" s="62">
        <f t="shared" si="132"/>
        <v>19</v>
      </c>
      <c r="E443" s="62">
        <f t="shared" si="132"/>
        <v>18</v>
      </c>
      <c r="F443" s="62">
        <f t="shared" si="132"/>
        <v>17</v>
      </c>
      <c r="G443" s="62">
        <f t="shared" si="132"/>
        <v>14</v>
      </c>
      <c r="H443" s="62">
        <f t="shared" si="132"/>
        <v>16</v>
      </c>
      <c r="I443" s="62">
        <f t="shared" si="132"/>
        <v>22</v>
      </c>
      <c r="J443" s="62">
        <f t="shared" si="132"/>
        <v>18</v>
      </c>
      <c r="K443" s="62">
        <f t="shared" si="132"/>
        <v>23</v>
      </c>
      <c r="L443" s="62">
        <f t="shared" si="132"/>
        <v>18</v>
      </c>
      <c r="M443" s="62">
        <f t="shared" si="132"/>
        <v>8</v>
      </c>
      <c r="N443" s="62">
        <f t="shared" si="132"/>
        <v>8</v>
      </c>
      <c r="O443" s="62">
        <f t="shared" si="132"/>
        <v>7</v>
      </c>
      <c r="P443" s="62">
        <f t="shared" si="132"/>
        <v>6</v>
      </c>
      <c r="Q443" s="62">
        <f t="shared" si="132"/>
        <v>4</v>
      </c>
      <c r="R443" s="62">
        <f t="shared" si="132"/>
        <v>4</v>
      </c>
      <c r="S443" s="63">
        <f t="shared" si="131"/>
        <v>210</v>
      </c>
      <c r="T443" s="1"/>
      <c r="U443" s="1"/>
      <c r="V443" s="1"/>
      <c r="W443" s="1"/>
      <c r="X443" s="1"/>
      <c r="Y443" s="1"/>
    </row>
    <row r="444" spans="1:25" ht="12" customHeight="1">
      <c r="A444" s="566"/>
      <c r="B444" s="64" t="s">
        <v>201</v>
      </c>
      <c r="C444" s="65">
        <f t="shared" ref="C444:R444" si="133">SUM(C427,C429,C431,C436,C438,C440,C442)</f>
        <v>7</v>
      </c>
      <c r="D444" s="66">
        <f t="shared" si="133"/>
        <v>45</v>
      </c>
      <c r="E444" s="66">
        <f t="shared" si="133"/>
        <v>29</v>
      </c>
      <c r="F444" s="66">
        <f t="shared" si="133"/>
        <v>26</v>
      </c>
      <c r="G444" s="66">
        <f t="shared" si="133"/>
        <v>13</v>
      </c>
      <c r="H444" s="66">
        <f t="shared" si="133"/>
        <v>19</v>
      </c>
      <c r="I444" s="66">
        <f t="shared" si="133"/>
        <v>24</v>
      </c>
      <c r="J444" s="66">
        <f t="shared" si="133"/>
        <v>19</v>
      </c>
      <c r="K444" s="66">
        <f t="shared" si="133"/>
        <v>23</v>
      </c>
      <c r="L444" s="66">
        <f t="shared" si="133"/>
        <v>15</v>
      </c>
      <c r="M444" s="66">
        <f t="shared" si="133"/>
        <v>18</v>
      </c>
      <c r="N444" s="66">
        <f t="shared" si="133"/>
        <v>5</v>
      </c>
      <c r="O444" s="66">
        <f t="shared" si="133"/>
        <v>9</v>
      </c>
      <c r="P444" s="66">
        <f t="shared" si="133"/>
        <v>6</v>
      </c>
      <c r="Q444" s="66">
        <f t="shared" si="133"/>
        <v>1</v>
      </c>
      <c r="R444" s="66">
        <f t="shared" si="133"/>
        <v>0</v>
      </c>
      <c r="S444" s="68">
        <f t="shared" si="131"/>
        <v>259</v>
      </c>
      <c r="T444" s="1"/>
      <c r="U444" s="1"/>
      <c r="V444" s="1"/>
      <c r="W444" s="1"/>
      <c r="X444" s="1"/>
      <c r="Y444" s="1"/>
    </row>
    <row r="445" spans="1:25" ht="12" customHeight="1">
      <c r="A445" s="566"/>
      <c r="B445" s="9" t="s">
        <v>202</v>
      </c>
      <c r="C445" s="51">
        <f>SUM('Entering 1'!C636:C639)</f>
        <v>0</v>
      </c>
      <c r="D445" s="1">
        <f>SUM('Entering 1'!D636:D639)</f>
        <v>0</v>
      </c>
      <c r="E445" s="1">
        <f>SUM('Entering 1'!E636:E639)</f>
        <v>0</v>
      </c>
      <c r="F445" s="1">
        <f>SUM('Entering 1'!F636:F639)</f>
        <v>0</v>
      </c>
      <c r="G445" s="1">
        <f>SUM('Entering 1'!G636:G639)</f>
        <v>0</v>
      </c>
      <c r="H445" s="1">
        <f>SUM('Entering 1'!H636:H639)</f>
        <v>1</v>
      </c>
      <c r="I445" s="1">
        <f>SUM('Entering 1'!I636:I639)</f>
        <v>0</v>
      </c>
      <c r="J445" s="1">
        <f>SUM('Entering 1'!J636:J639)</f>
        <v>0</v>
      </c>
      <c r="K445" s="1">
        <f>SUM('Entering 1'!K636:K639)</f>
        <v>0</v>
      </c>
      <c r="L445" s="1">
        <f>SUM('Entering 1'!L636:L639)</f>
        <v>0</v>
      </c>
      <c r="M445" s="1">
        <f>SUM('Entering 1'!M636:M639)</f>
        <v>0</v>
      </c>
      <c r="N445" s="1">
        <f>SUM('Entering 1'!N636:N639)</f>
        <v>0</v>
      </c>
      <c r="O445" s="1">
        <f>SUM('Entering 1'!O636:O639)</f>
        <v>0</v>
      </c>
      <c r="P445" s="1">
        <f>SUM('Entering 1'!P636:P639)</f>
        <v>0</v>
      </c>
      <c r="Q445" s="1">
        <f>SUM('Entering 1'!Q636:Q639)</f>
        <v>0</v>
      </c>
      <c r="R445" s="1">
        <f>SUM('Entering 1'!R636:R639)</f>
        <v>0</v>
      </c>
      <c r="S445" s="28">
        <f t="shared" si="131"/>
        <v>1</v>
      </c>
      <c r="T445" s="1"/>
      <c r="U445" s="1"/>
      <c r="V445" s="1"/>
      <c r="W445" s="1"/>
      <c r="X445" s="1"/>
      <c r="Y445" s="1"/>
    </row>
    <row r="446" spans="1:25" ht="12" customHeight="1">
      <c r="A446" s="566"/>
      <c r="B446" s="9" t="s">
        <v>203</v>
      </c>
      <c r="C446" s="51">
        <f>('Entering 1'!C636)+('Entering 1'!C637*2)+('Entering 1'!C638*3)+('Entering 1'!C639*4)</f>
        <v>0</v>
      </c>
      <c r="D446" s="1">
        <f>('Entering 1'!D636)+('Entering 1'!D637*2)+('Entering 1'!D638*3)+('Entering 1'!D639*4)</f>
        <v>0</v>
      </c>
      <c r="E446" s="1">
        <f>('Entering 1'!E636)+('Entering 1'!E637*2)+('Entering 1'!E638*3)+('Entering 1'!E639*4)</f>
        <v>0</v>
      </c>
      <c r="F446" s="1">
        <f>('Entering 1'!F636)+('Entering 1'!F637*2)+('Entering 1'!F638*3)+('Entering 1'!F639*4)</f>
        <v>0</v>
      </c>
      <c r="G446" s="1">
        <f>('Entering 1'!G636)+('Entering 1'!G637*2)+('Entering 1'!G638*3)+('Entering 1'!G639*4)</f>
        <v>0</v>
      </c>
      <c r="H446" s="1">
        <f>('Entering 1'!H636)+('Entering 1'!H637*2)+('Entering 1'!H638*3)+('Entering 1'!H639*4)</f>
        <v>1</v>
      </c>
      <c r="I446" s="1">
        <f>('Entering 1'!I636)+('Entering 1'!I637*2)+('Entering 1'!I638*3)+('Entering 1'!I639*4)</f>
        <v>0</v>
      </c>
      <c r="J446" s="1">
        <f>('Entering 1'!J636)+('Entering 1'!J637*2)+('Entering 1'!J638*3)+('Entering 1'!J639*4)</f>
        <v>0</v>
      </c>
      <c r="K446" s="1">
        <f>('Entering 1'!K636)+('Entering 1'!K637*2)+('Entering 1'!K638*3)+('Entering 1'!K639*4)</f>
        <v>0</v>
      </c>
      <c r="L446" s="1">
        <f>('Entering 1'!L636)+('Entering 1'!L637*2)+('Entering 1'!L638*3)+('Entering 1'!L639*4)</f>
        <v>0</v>
      </c>
      <c r="M446" s="1">
        <f>('Entering 1'!M636)+('Entering 1'!M637*2)+('Entering 1'!M638*3)+('Entering 1'!M639*4)</f>
        <v>0</v>
      </c>
      <c r="N446" s="1">
        <f>('Entering 1'!N636)+('Entering 1'!N637*2)+('Entering 1'!N638*3)+('Entering 1'!N639*4)</f>
        <v>0</v>
      </c>
      <c r="O446" s="1">
        <f>('Entering 1'!O636)+('Entering 1'!O637*2)+('Entering 1'!O638*3)+('Entering 1'!O639*4)</f>
        <v>0</v>
      </c>
      <c r="P446" s="1">
        <f>('Entering 1'!P636)+('Entering 1'!P637*2)+('Entering 1'!P638*3)+('Entering 1'!P639*4)</f>
        <v>0</v>
      </c>
      <c r="Q446" s="1">
        <f>('Entering 1'!Q636)+('Entering 1'!Q637*2)+('Entering 1'!Q638*3)+('Entering 1'!Q639*4)</f>
        <v>0</v>
      </c>
      <c r="R446" s="1">
        <f>('Entering 1'!R636)+('Entering 1'!R637*2)+('Entering 1'!R638*3)+('Entering 1'!R639*4)</f>
        <v>0</v>
      </c>
      <c r="S446" s="28">
        <f t="shared" si="131"/>
        <v>1</v>
      </c>
      <c r="T446" s="1"/>
      <c r="U446" s="1"/>
      <c r="V446" s="1"/>
      <c r="W446" s="1"/>
      <c r="X446" s="1"/>
      <c r="Y446" s="1"/>
    </row>
    <row r="447" spans="1:25" ht="12" customHeight="1">
      <c r="A447" s="566"/>
      <c r="B447" s="53" t="s">
        <v>204</v>
      </c>
      <c r="C447" s="54">
        <f>SUM('Entering 1'!C644:C647)</f>
        <v>0</v>
      </c>
      <c r="D447" s="55">
        <f>SUM('Entering 1'!D644:D647)</f>
        <v>2</v>
      </c>
      <c r="E447" s="55">
        <f>SUM('Entering 1'!E644:E647)</f>
        <v>0</v>
      </c>
      <c r="F447" s="55">
        <f>SUM('Entering 1'!F644:F647)</f>
        <v>2</v>
      </c>
      <c r="G447" s="55">
        <f>SUM('Entering 1'!G644:G647)</f>
        <v>0</v>
      </c>
      <c r="H447" s="55">
        <f>SUM('Entering 1'!H644:H647)</f>
        <v>2</v>
      </c>
      <c r="I447" s="55">
        <f>SUM('Entering 1'!I644:I647)</f>
        <v>0</v>
      </c>
      <c r="J447" s="55">
        <f>SUM('Entering 1'!J644:J647)</f>
        <v>0</v>
      </c>
      <c r="K447" s="55">
        <f>SUM('Entering 1'!K644:K647)</f>
        <v>0</v>
      </c>
      <c r="L447" s="55">
        <f>SUM('Entering 1'!L644:L647)</f>
        <v>0</v>
      </c>
      <c r="M447" s="55">
        <f>SUM('Entering 1'!M644:M647)</f>
        <v>0</v>
      </c>
      <c r="N447" s="55">
        <f>SUM('Entering 1'!N644:N647)</f>
        <v>0</v>
      </c>
      <c r="O447" s="55">
        <f>SUM('Entering 1'!O644:O647)</f>
        <v>0</v>
      </c>
      <c r="P447" s="55">
        <f>SUM('Entering 1'!P644:P647)</f>
        <v>0</v>
      </c>
      <c r="Q447" s="55">
        <f>SUM('Entering 1'!Q644:Q647)</f>
        <v>0</v>
      </c>
      <c r="R447" s="55">
        <f>SUM('Entering 1'!R644:R647)</f>
        <v>0</v>
      </c>
      <c r="S447" s="30">
        <f t="shared" si="131"/>
        <v>6</v>
      </c>
      <c r="T447" s="1"/>
      <c r="U447" s="1"/>
      <c r="V447" s="1"/>
      <c r="W447" s="1"/>
      <c r="X447" s="1"/>
      <c r="Y447" s="1"/>
    </row>
    <row r="448" spans="1:25" ht="12" customHeight="1">
      <c r="A448" s="566"/>
      <c r="B448" s="53" t="s">
        <v>205</v>
      </c>
      <c r="C448" s="54">
        <f>('Entering 1'!C644)+('Entering 1'!C645*2)+('Entering 1'!C646*3)+('Entering 1'!C647*4)</f>
        <v>0</v>
      </c>
      <c r="D448" s="55">
        <f>('Entering 1'!D644)+('Entering 1'!D645*2)+('Entering 1'!D646*3)+('Entering 1'!D647*4)</f>
        <v>2</v>
      </c>
      <c r="E448" s="55">
        <f>('Entering 1'!E644)+('Entering 1'!E645*2)+('Entering 1'!E646*3)+('Entering 1'!E647*4)</f>
        <v>0</v>
      </c>
      <c r="F448" s="55">
        <f>('Entering 1'!F644)+('Entering 1'!F645*2)+('Entering 1'!F646*3)+('Entering 1'!F647*4)</f>
        <v>2</v>
      </c>
      <c r="G448" s="55">
        <f>('Entering 1'!G644)+('Entering 1'!G645*2)+('Entering 1'!G646*3)+('Entering 1'!G647*4)</f>
        <v>0</v>
      </c>
      <c r="H448" s="55">
        <f>('Entering 1'!H644)+('Entering 1'!H645*2)+('Entering 1'!H646*3)+('Entering 1'!H647*4)</f>
        <v>2</v>
      </c>
      <c r="I448" s="55">
        <f>('Entering 1'!I644)+('Entering 1'!I645*2)+('Entering 1'!I646*3)+('Entering 1'!I647*4)</f>
        <v>0</v>
      </c>
      <c r="J448" s="55">
        <f>('Entering 1'!J644)+('Entering 1'!J645*2)+('Entering 1'!J646*3)+('Entering 1'!J647*4)</f>
        <v>0</v>
      </c>
      <c r="K448" s="55">
        <f>('Entering 1'!K644)+('Entering 1'!K645*2)+('Entering 1'!K646*3)+('Entering 1'!K647*4)</f>
        <v>0</v>
      </c>
      <c r="L448" s="55">
        <f>('Entering 1'!L644)+('Entering 1'!L645*2)+('Entering 1'!L646*3)+('Entering 1'!L647*4)</f>
        <v>0</v>
      </c>
      <c r="M448" s="55">
        <f>('Entering 1'!M644)+('Entering 1'!M645*2)+('Entering 1'!M646*3)+('Entering 1'!M647*4)</f>
        <v>0</v>
      </c>
      <c r="N448" s="55">
        <f>('Entering 1'!N644)+('Entering 1'!N645*2)+('Entering 1'!N646*3)+('Entering 1'!N647*4)</f>
        <v>0</v>
      </c>
      <c r="O448" s="55">
        <f>('Entering 1'!O644)+('Entering 1'!O645*2)+('Entering 1'!O646*3)+('Entering 1'!O647*4)</f>
        <v>0</v>
      </c>
      <c r="P448" s="55">
        <f>('Entering 1'!P644)+('Entering 1'!P645*2)+('Entering 1'!P646*3)+('Entering 1'!P647*4)</f>
        <v>0</v>
      </c>
      <c r="Q448" s="55">
        <f>('Entering 1'!Q644)+('Entering 1'!Q645*2)+('Entering 1'!Q646*3)+('Entering 1'!Q647*4)</f>
        <v>0</v>
      </c>
      <c r="R448" s="55">
        <f>('Entering 1'!R644)+('Entering 1'!R645*2)+('Entering 1'!R646*3)+('Entering 1'!R647*4)</f>
        <v>0</v>
      </c>
      <c r="S448" s="30">
        <f t="shared" si="131"/>
        <v>6</v>
      </c>
      <c r="T448" s="1"/>
      <c r="U448" s="1"/>
      <c r="V448" s="1"/>
      <c r="W448" s="1"/>
      <c r="X448" s="1"/>
      <c r="Y448" s="1"/>
    </row>
    <row r="449" spans="1:25" ht="12" customHeight="1">
      <c r="A449" s="566"/>
      <c r="B449" s="9" t="s">
        <v>206</v>
      </c>
      <c r="C449" s="51"/>
      <c r="D449" s="1"/>
      <c r="E449" s="1"/>
      <c r="F449" s="1"/>
      <c r="G449" s="1"/>
      <c r="H449" s="1"/>
      <c r="I449" s="1"/>
      <c r="J449" s="1"/>
      <c r="K449" s="1"/>
      <c r="L449" s="1"/>
      <c r="M449" s="1"/>
      <c r="N449" s="1"/>
      <c r="O449" s="1"/>
      <c r="P449" s="1"/>
      <c r="Q449" s="1"/>
      <c r="R449" s="1"/>
      <c r="S449" s="28"/>
      <c r="T449" s="1"/>
      <c r="U449" s="1"/>
      <c r="V449" s="1"/>
      <c r="W449" s="1"/>
      <c r="X449" s="1"/>
      <c r="Y449" s="1"/>
    </row>
    <row r="450" spans="1:25" ht="12" customHeight="1">
      <c r="A450" s="566"/>
      <c r="B450" s="9" t="s">
        <v>207</v>
      </c>
      <c r="C450" s="51"/>
      <c r="D450" s="1"/>
      <c r="E450" s="1"/>
      <c r="F450" s="1"/>
      <c r="G450" s="1"/>
      <c r="H450" s="1"/>
      <c r="I450" s="1"/>
      <c r="J450" s="1"/>
      <c r="K450" s="1"/>
      <c r="L450" s="1"/>
      <c r="M450" s="1"/>
      <c r="N450" s="1"/>
      <c r="O450" s="1"/>
      <c r="P450" s="1"/>
      <c r="Q450" s="1"/>
      <c r="R450" s="1"/>
      <c r="S450" s="28"/>
      <c r="T450" s="1"/>
      <c r="U450" s="1"/>
      <c r="V450" s="1"/>
      <c r="W450" s="1"/>
      <c r="X450" s="1"/>
      <c r="Y450" s="1"/>
    </row>
    <row r="451" spans="1:25" ht="12" customHeight="1">
      <c r="A451" s="566"/>
      <c r="B451" s="60" t="s">
        <v>18</v>
      </c>
      <c r="C451" s="61">
        <f t="shared" ref="C451:R451" si="134">SUM(C445,C447,C449)</f>
        <v>0</v>
      </c>
      <c r="D451" s="62">
        <f t="shared" si="134"/>
        <v>2</v>
      </c>
      <c r="E451" s="62">
        <f t="shared" si="134"/>
        <v>0</v>
      </c>
      <c r="F451" s="62">
        <f t="shared" si="134"/>
        <v>2</v>
      </c>
      <c r="G451" s="62">
        <f t="shared" si="134"/>
        <v>0</v>
      </c>
      <c r="H451" s="62">
        <f t="shared" si="134"/>
        <v>3</v>
      </c>
      <c r="I451" s="62">
        <f t="shared" si="134"/>
        <v>0</v>
      </c>
      <c r="J451" s="62">
        <f t="shared" si="134"/>
        <v>0</v>
      </c>
      <c r="K451" s="62">
        <f t="shared" si="134"/>
        <v>0</v>
      </c>
      <c r="L451" s="62">
        <f t="shared" si="134"/>
        <v>0</v>
      </c>
      <c r="M451" s="62">
        <f t="shared" si="134"/>
        <v>0</v>
      </c>
      <c r="N451" s="62">
        <f t="shared" si="134"/>
        <v>0</v>
      </c>
      <c r="O451" s="62">
        <f t="shared" si="134"/>
        <v>0</v>
      </c>
      <c r="P451" s="62">
        <f t="shared" si="134"/>
        <v>0</v>
      </c>
      <c r="Q451" s="62">
        <f t="shared" si="134"/>
        <v>0</v>
      </c>
      <c r="R451" s="62">
        <f t="shared" si="134"/>
        <v>0</v>
      </c>
      <c r="S451" s="63">
        <f t="shared" ref="S451:S457" si="135">SUM(C451:R451)</f>
        <v>7</v>
      </c>
      <c r="T451" s="1"/>
      <c r="U451" s="1"/>
      <c r="V451" s="1"/>
      <c r="W451" s="1"/>
      <c r="X451" s="1"/>
      <c r="Y451" s="1"/>
    </row>
    <row r="452" spans="1:25" ht="12" customHeight="1">
      <c r="A452" s="566"/>
      <c r="B452" s="64" t="s">
        <v>208</v>
      </c>
      <c r="C452" s="65">
        <f t="shared" ref="C452:R452" si="136">SUM(C446,C448,C450)</f>
        <v>0</v>
      </c>
      <c r="D452" s="66">
        <f t="shared" si="136"/>
        <v>2</v>
      </c>
      <c r="E452" s="66">
        <f t="shared" si="136"/>
        <v>0</v>
      </c>
      <c r="F452" s="66">
        <f t="shared" si="136"/>
        <v>2</v>
      </c>
      <c r="G452" s="66">
        <f t="shared" si="136"/>
        <v>0</v>
      </c>
      <c r="H452" s="66">
        <f t="shared" si="136"/>
        <v>3</v>
      </c>
      <c r="I452" s="66">
        <f t="shared" si="136"/>
        <v>0</v>
      </c>
      <c r="J452" s="66">
        <f t="shared" si="136"/>
        <v>0</v>
      </c>
      <c r="K452" s="66">
        <f t="shared" si="136"/>
        <v>0</v>
      </c>
      <c r="L452" s="66">
        <f t="shared" si="136"/>
        <v>0</v>
      </c>
      <c r="M452" s="66">
        <f t="shared" si="136"/>
        <v>0</v>
      </c>
      <c r="N452" s="66">
        <f t="shared" si="136"/>
        <v>0</v>
      </c>
      <c r="O452" s="66">
        <f t="shared" si="136"/>
        <v>0</v>
      </c>
      <c r="P452" s="66">
        <f t="shared" si="136"/>
        <v>0</v>
      </c>
      <c r="Q452" s="66">
        <f t="shared" si="136"/>
        <v>0</v>
      </c>
      <c r="R452" s="66">
        <f t="shared" si="136"/>
        <v>0</v>
      </c>
      <c r="S452" s="68">
        <f t="shared" si="135"/>
        <v>7</v>
      </c>
      <c r="T452" s="1"/>
      <c r="U452" s="1"/>
      <c r="V452" s="1"/>
      <c r="W452" s="1"/>
      <c r="X452" s="1"/>
      <c r="Y452" s="1"/>
    </row>
    <row r="453" spans="1:25" ht="12" customHeight="1">
      <c r="A453" s="566"/>
      <c r="B453" s="60" t="s">
        <v>2</v>
      </c>
      <c r="C453" s="61">
        <f t="shared" ref="C453:R453" si="137">SUM(C443,C451)</f>
        <v>8</v>
      </c>
      <c r="D453" s="62">
        <f t="shared" si="137"/>
        <v>21</v>
      </c>
      <c r="E453" s="62">
        <f t="shared" si="137"/>
        <v>18</v>
      </c>
      <c r="F453" s="62">
        <f t="shared" si="137"/>
        <v>19</v>
      </c>
      <c r="G453" s="62">
        <f t="shared" si="137"/>
        <v>14</v>
      </c>
      <c r="H453" s="62">
        <f t="shared" si="137"/>
        <v>19</v>
      </c>
      <c r="I453" s="62">
        <f t="shared" si="137"/>
        <v>22</v>
      </c>
      <c r="J453" s="62">
        <f t="shared" si="137"/>
        <v>18</v>
      </c>
      <c r="K453" s="62">
        <f t="shared" si="137"/>
        <v>23</v>
      </c>
      <c r="L453" s="62">
        <f t="shared" si="137"/>
        <v>18</v>
      </c>
      <c r="M453" s="62">
        <f t="shared" si="137"/>
        <v>8</v>
      </c>
      <c r="N453" s="62">
        <f t="shared" si="137"/>
        <v>8</v>
      </c>
      <c r="O453" s="62">
        <f t="shared" si="137"/>
        <v>7</v>
      </c>
      <c r="P453" s="62">
        <f t="shared" si="137"/>
        <v>6</v>
      </c>
      <c r="Q453" s="62">
        <f t="shared" si="137"/>
        <v>4</v>
      </c>
      <c r="R453" s="62">
        <f t="shared" si="137"/>
        <v>4</v>
      </c>
      <c r="S453" s="63">
        <f t="shared" si="135"/>
        <v>217</v>
      </c>
      <c r="T453" s="1"/>
      <c r="U453" s="1"/>
      <c r="V453" s="1"/>
      <c r="W453" s="1"/>
      <c r="X453" s="1"/>
      <c r="Y453" s="1"/>
    </row>
    <row r="454" spans="1:25" ht="12" customHeight="1">
      <c r="A454" s="567"/>
      <c r="B454" s="64" t="s">
        <v>25</v>
      </c>
      <c r="C454" s="65">
        <f t="shared" ref="C454:R454" si="138">SUM(C444,C452)</f>
        <v>7</v>
      </c>
      <c r="D454" s="66">
        <f t="shared" si="138"/>
        <v>47</v>
      </c>
      <c r="E454" s="66">
        <f t="shared" si="138"/>
        <v>29</v>
      </c>
      <c r="F454" s="66">
        <f t="shared" si="138"/>
        <v>28</v>
      </c>
      <c r="G454" s="66">
        <f t="shared" si="138"/>
        <v>13</v>
      </c>
      <c r="H454" s="66">
        <f t="shared" si="138"/>
        <v>22</v>
      </c>
      <c r="I454" s="66">
        <f t="shared" si="138"/>
        <v>24</v>
      </c>
      <c r="J454" s="66">
        <f t="shared" si="138"/>
        <v>19</v>
      </c>
      <c r="K454" s="66">
        <f t="shared" si="138"/>
        <v>23</v>
      </c>
      <c r="L454" s="66">
        <f t="shared" si="138"/>
        <v>15</v>
      </c>
      <c r="M454" s="66">
        <f t="shared" si="138"/>
        <v>18</v>
      </c>
      <c r="N454" s="66">
        <f t="shared" si="138"/>
        <v>5</v>
      </c>
      <c r="O454" s="66">
        <f t="shared" si="138"/>
        <v>9</v>
      </c>
      <c r="P454" s="66">
        <f t="shared" si="138"/>
        <v>6</v>
      </c>
      <c r="Q454" s="66">
        <f t="shared" si="138"/>
        <v>1</v>
      </c>
      <c r="R454" s="66">
        <f t="shared" si="138"/>
        <v>0</v>
      </c>
      <c r="S454" s="68">
        <f t="shared" si="135"/>
        <v>266</v>
      </c>
      <c r="T454" s="1"/>
      <c r="U454" s="1"/>
      <c r="V454" s="1"/>
      <c r="W454" s="1"/>
      <c r="X454" s="1"/>
      <c r="Y454" s="1"/>
    </row>
    <row r="455" spans="1:25" ht="12" customHeight="1">
      <c r="A455" s="565" t="s">
        <v>227</v>
      </c>
      <c r="B455" s="9" t="s">
        <v>214</v>
      </c>
      <c r="C455" s="72">
        <f>'PMD Breakdown Entering'!C159</f>
        <v>13</v>
      </c>
      <c r="D455" s="13">
        <f>'PMD Breakdown Entering'!D159</f>
        <v>38</v>
      </c>
      <c r="E455" s="13">
        <f>'PMD Breakdown Entering'!E159</f>
        <v>26</v>
      </c>
      <c r="F455" s="13">
        <f>'PMD Breakdown Entering'!F159</f>
        <v>9</v>
      </c>
      <c r="G455" s="13">
        <f>'PMD Breakdown Entering'!G159</f>
        <v>13</v>
      </c>
      <c r="H455" s="13">
        <f>'PMD Breakdown Entering'!H159</f>
        <v>11</v>
      </c>
      <c r="I455" s="13">
        <f>'PMD Breakdown Entering'!I159</f>
        <v>31</v>
      </c>
      <c r="J455" s="13">
        <f>'PMD Breakdown Entering'!J159</f>
        <v>21</v>
      </c>
      <c r="K455" s="13">
        <f>'PMD Breakdown Entering'!K159</f>
        <v>21</v>
      </c>
      <c r="L455" s="13">
        <f>'PMD Breakdown Entering'!L159</f>
        <v>8</v>
      </c>
      <c r="M455" s="13">
        <f>'PMD Breakdown Entering'!M159</f>
        <v>10</v>
      </c>
      <c r="N455" s="13">
        <f>'PMD Breakdown Entering'!N159</f>
        <v>7</v>
      </c>
      <c r="O455" s="13">
        <f>'PMD Breakdown Entering'!O159</f>
        <v>37</v>
      </c>
      <c r="P455" s="13">
        <f>'PMD Breakdown Entering'!P159</f>
        <v>10</v>
      </c>
      <c r="Q455" s="13">
        <f>'PMD Breakdown Entering'!Q159</f>
        <v>6</v>
      </c>
      <c r="R455" s="13">
        <f>'PMD Breakdown Entering'!R159</f>
        <v>0</v>
      </c>
      <c r="S455" s="28">
        <f t="shared" si="135"/>
        <v>261</v>
      </c>
      <c r="T455" s="1"/>
      <c r="U455" s="1"/>
      <c r="V455" s="1"/>
      <c r="W455" s="1"/>
      <c r="X455" s="1"/>
      <c r="Y455" s="1"/>
    </row>
    <row r="456" spans="1:25" ht="12" customHeight="1">
      <c r="A456" s="566"/>
      <c r="B456" s="53" t="s">
        <v>188</v>
      </c>
      <c r="C456" s="54">
        <f>SUM('Entering 1'!C659:C660)</f>
        <v>0</v>
      </c>
      <c r="D456" s="55">
        <f>SUM('Entering 1'!D659:D660)</f>
        <v>0</v>
      </c>
      <c r="E456" s="55">
        <f>SUM('Entering 1'!E659:E660)</f>
        <v>0</v>
      </c>
      <c r="F456" s="55">
        <f>SUM('Entering 1'!F659:F660)</f>
        <v>1</v>
      </c>
      <c r="G456" s="55">
        <f>SUM('Entering 1'!G659:G660)</f>
        <v>0</v>
      </c>
      <c r="H456" s="55">
        <f>SUM('Entering 1'!H659:H660)</f>
        <v>0</v>
      </c>
      <c r="I456" s="55">
        <f>SUM('Entering 1'!I659:I660)</f>
        <v>0</v>
      </c>
      <c r="J456" s="55">
        <f>SUM('Entering 1'!J659:J660)</f>
        <v>0</v>
      </c>
      <c r="K456" s="55">
        <f>SUM('Entering 1'!K659:K660)</f>
        <v>0</v>
      </c>
      <c r="L456" s="55">
        <f>SUM('Entering 1'!L659:L660)</f>
        <v>0</v>
      </c>
      <c r="M456" s="55">
        <f>SUM('Entering 1'!M659:M660)</f>
        <v>1</v>
      </c>
      <c r="N456" s="55">
        <f>SUM('Entering 1'!N659:N660)</f>
        <v>0</v>
      </c>
      <c r="O456" s="55">
        <f>SUM('Entering 1'!O659:O660)</f>
        <v>0</v>
      </c>
      <c r="P456" s="55">
        <f>SUM('Entering 1'!P659:P660)</f>
        <v>0</v>
      </c>
      <c r="Q456" s="55">
        <f>SUM('Entering 1'!Q659:Q660)</f>
        <v>0</v>
      </c>
      <c r="R456" s="55">
        <f>SUM('Entering 1'!R659:R660)</f>
        <v>0</v>
      </c>
      <c r="S456" s="30">
        <f t="shared" si="135"/>
        <v>2</v>
      </c>
      <c r="T456" s="1"/>
      <c r="U456" s="1"/>
      <c r="V456" s="1"/>
      <c r="W456" s="1"/>
      <c r="X456" s="1"/>
      <c r="Y456" s="1"/>
    </row>
    <row r="457" spans="1:25" ht="12" customHeight="1">
      <c r="A457" s="566"/>
      <c r="B457" s="53" t="s">
        <v>189</v>
      </c>
      <c r="C457" s="54">
        <f>('Entering 1'!C659)+('Entering 1'!C660*2)</f>
        <v>0</v>
      </c>
      <c r="D457" s="55">
        <f>('Entering 1'!D659)+('Entering 1'!D660*2)</f>
        <v>0</v>
      </c>
      <c r="E457" s="55">
        <f>('Entering 1'!E659)+('Entering 1'!E660*2)</f>
        <v>0</v>
      </c>
      <c r="F457" s="55">
        <f>('Entering 1'!F659)+('Entering 1'!F660*2)</f>
        <v>1</v>
      </c>
      <c r="G457" s="55">
        <f>('Entering 1'!G659)+('Entering 1'!G660*2)</f>
        <v>0</v>
      </c>
      <c r="H457" s="55">
        <f>('Entering 1'!H659)+('Entering 1'!H660*2)</f>
        <v>0</v>
      </c>
      <c r="I457" s="55">
        <f>('Entering 1'!I659)+('Entering 1'!I660*2)</f>
        <v>0</v>
      </c>
      <c r="J457" s="55">
        <f>('Entering 1'!J659)+('Entering 1'!J660*2)</f>
        <v>0</v>
      </c>
      <c r="K457" s="55">
        <f>('Entering 1'!K659)+('Entering 1'!K660*2)</f>
        <v>0</v>
      </c>
      <c r="L457" s="55">
        <f>('Entering 1'!L659)+('Entering 1'!L660*2)</f>
        <v>0</v>
      </c>
      <c r="M457" s="55">
        <f>('Entering 1'!M659)+('Entering 1'!M660*2)</f>
        <v>1</v>
      </c>
      <c r="N457" s="55">
        <f>('Entering 1'!N659)+('Entering 1'!N660*2)</f>
        <v>0</v>
      </c>
      <c r="O457" s="55">
        <f>('Entering 1'!O659)+('Entering 1'!O660*2)</f>
        <v>0</v>
      </c>
      <c r="P457" s="55">
        <f>('Entering 1'!P659)+('Entering 1'!P660*2)</f>
        <v>0</v>
      </c>
      <c r="Q457" s="55">
        <f>('Entering 1'!Q659)+('Entering 1'!Q660*2)</f>
        <v>0</v>
      </c>
      <c r="R457" s="55">
        <f>('Entering 1'!R659)+('Entering 1'!R660*2)</f>
        <v>0</v>
      </c>
      <c r="S457" s="30">
        <f t="shared" si="135"/>
        <v>2</v>
      </c>
      <c r="T457" s="1"/>
      <c r="U457" s="1"/>
      <c r="V457" s="1"/>
      <c r="W457" s="1"/>
      <c r="X457" s="1"/>
      <c r="Y457" s="1"/>
    </row>
    <row r="458" spans="1:25" ht="12" customHeight="1">
      <c r="A458" s="566"/>
      <c r="B458" s="9" t="s">
        <v>190</v>
      </c>
      <c r="C458" s="51"/>
      <c r="D458" s="1"/>
      <c r="E458" s="1"/>
      <c r="F458" s="1"/>
      <c r="G458" s="1"/>
      <c r="H458" s="1"/>
      <c r="I458" s="1"/>
      <c r="J458" s="1"/>
      <c r="K458" s="1"/>
      <c r="L458" s="1"/>
      <c r="M458" s="1"/>
      <c r="N458" s="1"/>
      <c r="O458" s="1"/>
      <c r="P458" s="1"/>
      <c r="Q458" s="1"/>
      <c r="R458" s="1"/>
      <c r="S458" s="28"/>
      <c r="T458" s="1"/>
      <c r="U458" s="1"/>
      <c r="V458" s="1"/>
      <c r="W458" s="1"/>
      <c r="X458" s="1"/>
      <c r="Y458" s="1"/>
    </row>
    <row r="459" spans="1:25" ht="12" customHeight="1">
      <c r="A459" s="566"/>
      <c r="B459" s="9" t="s">
        <v>191</v>
      </c>
      <c r="C459" s="51"/>
      <c r="D459" s="1"/>
      <c r="E459" s="1"/>
      <c r="F459" s="1"/>
      <c r="G459" s="1"/>
      <c r="H459" s="1"/>
      <c r="I459" s="1"/>
      <c r="J459" s="1"/>
      <c r="K459" s="1"/>
      <c r="L459" s="1"/>
      <c r="M459" s="1"/>
      <c r="N459" s="1"/>
      <c r="O459" s="1"/>
      <c r="P459" s="1"/>
      <c r="Q459" s="1"/>
      <c r="R459" s="1"/>
      <c r="S459" s="28"/>
      <c r="T459" s="1"/>
      <c r="U459" s="1"/>
      <c r="V459" s="1"/>
      <c r="W459" s="1"/>
      <c r="X459" s="1"/>
      <c r="Y459" s="1"/>
    </row>
    <row r="460" spans="1:25" ht="12" customHeight="1">
      <c r="A460" s="566"/>
      <c r="B460" s="53" t="s">
        <v>7</v>
      </c>
      <c r="C460" s="54"/>
      <c r="D460" s="55"/>
      <c r="E460" s="55"/>
      <c r="F460" s="55"/>
      <c r="G460" s="55"/>
      <c r="H460" s="55"/>
      <c r="I460" s="55"/>
      <c r="J460" s="55"/>
      <c r="K460" s="55"/>
      <c r="L460" s="55"/>
      <c r="M460" s="55"/>
      <c r="N460" s="55"/>
      <c r="O460" s="55"/>
      <c r="P460" s="55"/>
      <c r="Q460" s="55"/>
      <c r="R460" s="55"/>
      <c r="S460" s="30"/>
      <c r="T460" s="1"/>
      <c r="U460" s="1"/>
      <c r="V460" s="1"/>
      <c r="W460" s="1"/>
      <c r="X460" s="1"/>
      <c r="Y460" s="1"/>
    </row>
    <row r="461" spans="1:25" ht="12" customHeight="1">
      <c r="A461" s="566"/>
      <c r="B461" s="53" t="s">
        <v>192</v>
      </c>
      <c r="C461" s="54"/>
      <c r="D461" s="55"/>
      <c r="E461" s="55"/>
      <c r="F461" s="55"/>
      <c r="G461" s="55"/>
      <c r="H461" s="55"/>
      <c r="I461" s="55"/>
      <c r="J461" s="55"/>
      <c r="K461" s="55"/>
      <c r="L461" s="55"/>
      <c r="M461" s="55"/>
      <c r="N461" s="55"/>
      <c r="O461" s="55"/>
      <c r="P461" s="55"/>
      <c r="Q461" s="55"/>
      <c r="R461" s="55"/>
      <c r="S461" s="30"/>
      <c r="T461" s="1"/>
      <c r="U461" s="1"/>
      <c r="V461" s="1"/>
      <c r="W461" s="1"/>
      <c r="X461" s="1"/>
      <c r="Y461" s="1"/>
    </row>
    <row r="462" spans="1:25" ht="12" customHeight="1">
      <c r="A462" s="566"/>
      <c r="B462" s="53" t="s">
        <v>35</v>
      </c>
      <c r="C462" s="54"/>
      <c r="D462" s="55"/>
      <c r="E462" s="55"/>
      <c r="F462" s="55"/>
      <c r="G462" s="55"/>
      <c r="H462" s="55"/>
      <c r="I462" s="55"/>
      <c r="J462" s="55"/>
      <c r="K462" s="55"/>
      <c r="L462" s="55"/>
      <c r="M462" s="55"/>
      <c r="N462" s="55"/>
      <c r="O462" s="55"/>
      <c r="P462" s="55"/>
      <c r="Q462" s="55"/>
      <c r="R462" s="55"/>
      <c r="S462" s="30"/>
      <c r="T462" s="1"/>
      <c r="U462" s="1"/>
      <c r="V462" s="1"/>
      <c r="W462" s="1"/>
      <c r="X462" s="1"/>
      <c r="Y462" s="1"/>
    </row>
    <row r="463" spans="1:25" ht="12" customHeight="1">
      <c r="A463" s="566"/>
      <c r="B463" s="53" t="s">
        <v>193</v>
      </c>
      <c r="C463" s="54"/>
      <c r="D463" s="55"/>
      <c r="E463" s="55"/>
      <c r="F463" s="55"/>
      <c r="G463" s="55"/>
      <c r="H463" s="55"/>
      <c r="I463" s="55"/>
      <c r="J463" s="55"/>
      <c r="K463" s="55"/>
      <c r="L463" s="55"/>
      <c r="M463" s="55"/>
      <c r="N463" s="55"/>
      <c r="O463" s="55"/>
      <c r="P463" s="55"/>
      <c r="Q463" s="55"/>
      <c r="R463" s="55"/>
      <c r="S463" s="30"/>
      <c r="T463" s="1"/>
      <c r="U463" s="1"/>
      <c r="V463" s="1"/>
      <c r="W463" s="1"/>
      <c r="X463" s="1"/>
      <c r="Y463" s="1"/>
    </row>
    <row r="464" spans="1:25" ht="12" customHeight="1">
      <c r="A464" s="566"/>
      <c r="B464" s="53" t="s">
        <v>194</v>
      </c>
      <c r="C464" s="54"/>
      <c r="D464" s="55"/>
      <c r="E464" s="55"/>
      <c r="F464" s="55"/>
      <c r="G464" s="55"/>
      <c r="H464" s="55"/>
      <c r="I464" s="55"/>
      <c r="J464" s="55"/>
      <c r="K464" s="55"/>
      <c r="L464" s="55"/>
      <c r="M464" s="55"/>
      <c r="N464" s="55"/>
      <c r="O464" s="55"/>
      <c r="P464" s="55"/>
      <c r="Q464" s="55"/>
      <c r="R464" s="55"/>
      <c r="S464" s="30"/>
      <c r="T464" s="1"/>
      <c r="U464" s="1"/>
      <c r="V464" s="1"/>
      <c r="W464" s="1"/>
      <c r="X464" s="1"/>
      <c r="Y464" s="1"/>
    </row>
    <row r="465" spans="1:25" ht="12" customHeight="1">
      <c r="A465" s="566"/>
      <c r="B465" s="9" t="s">
        <v>195</v>
      </c>
      <c r="C465" s="51"/>
      <c r="D465" s="1"/>
      <c r="E465" s="1"/>
      <c r="F465" s="1"/>
      <c r="G465" s="1"/>
      <c r="H465" s="1"/>
      <c r="I465" s="1"/>
      <c r="J465" s="1"/>
      <c r="K465" s="1"/>
      <c r="L465" s="1"/>
      <c r="M465" s="1"/>
      <c r="N465" s="1"/>
      <c r="O465" s="1"/>
      <c r="P465" s="1"/>
      <c r="Q465" s="1"/>
      <c r="R465" s="1"/>
      <c r="S465" s="28"/>
      <c r="T465" s="1"/>
      <c r="U465" s="1"/>
      <c r="V465" s="1"/>
      <c r="W465" s="1"/>
      <c r="X465" s="1"/>
      <c r="Y465" s="1"/>
    </row>
    <row r="466" spans="1:25" ht="12" customHeight="1">
      <c r="A466" s="566"/>
      <c r="B466" s="9" t="s">
        <v>196</v>
      </c>
      <c r="C466" s="51"/>
      <c r="D466" s="1"/>
      <c r="E466" s="1"/>
      <c r="F466" s="1"/>
      <c r="G466" s="1"/>
      <c r="H466" s="1"/>
      <c r="I466" s="1"/>
      <c r="J466" s="1"/>
      <c r="K466" s="1"/>
      <c r="L466" s="1"/>
      <c r="M466" s="1"/>
      <c r="N466" s="1"/>
      <c r="O466" s="1"/>
      <c r="P466" s="1"/>
      <c r="Q466" s="1"/>
      <c r="R466" s="1"/>
      <c r="S466" s="28"/>
      <c r="T466" s="1"/>
      <c r="U466" s="1"/>
      <c r="V466" s="1"/>
      <c r="W466" s="1"/>
      <c r="X466" s="1"/>
      <c r="Y466" s="1"/>
    </row>
    <row r="467" spans="1:25" ht="12" customHeight="1">
      <c r="A467" s="566"/>
      <c r="B467" s="53" t="s">
        <v>197</v>
      </c>
      <c r="C467" s="54"/>
      <c r="D467" s="55"/>
      <c r="E467" s="55"/>
      <c r="F467" s="55"/>
      <c r="G467" s="55"/>
      <c r="H467" s="55"/>
      <c r="I467" s="55"/>
      <c r="J467" s="55"/>
      <c r="K467" s="55"/>
      <c r="L467" s="55"/>
      <c r="M467" s="55"/>
      <c r="N467" s="55"/>
      <c r="O467" s="55"/>
      <c r="P467" s="55"/>
      <c r="Q467" s="55"/>
      <c r="R467" s="55"/>
      <c r="S467" s="30"/>
      <c r="T467" s="1"/>
      <c r="U467" s="1"/>
      <c r="V467" s="1"/>
      <c r="W467" s="1"/>
      <c r="X467" s="1"/>
      <c r="Y467" s="1"/>
    </row>
    <row r="468" spans="1:25" ht="12" customHeight="1">
      <c r="A468" s="566"/>
      <c r="B468" s="53" t="s">
        <v>198</v>
      </c>
      <c r="C468" s="54"/>
      <c r="D468" s="55"/>
      <c r="E468" s="55"/>
      <c r="F468" s="55"/>
      <c r="G468" s="55"/>
      <c r="H468" s="55"/>
      <c r="I468" s="55"/>
      <c r="J468" s="55"/>
      <c r="K468" s="55"/>
      <c r="L468" s="55"/>
      <c r="M468" s="55"/>
      <c r="N468" s="55"/>
      <c r="O468" s="55"/>
      <c r="P468" s="55"/>
      <c r="Q468" s="55"/>
      <c r="R468" s="55"/>
      <c r="S468" s="30"/>
      <c r="T468" s="1"/>
      <c r="U468" s="1"/>
      <c r="V468" s="1"/>
      <c r="W468" s="1"/>
      <c r="X468" s="1"/>
      <c r="Y468" s="1"/>
    </row>
    <row r="469" spans="1:25" ht="12" customHeight="1">
      <c r="A469" s="566"/>
      <c r="B469" s="9" t="s">
        <v>199</v>
      </c>
      <c r="C469" s="51"/>
      <c r="D469" s="1"/>
      <c r="E469" s="1"/>
      <c r="F469" s="1"/>
      <c r="G469" s="1"/>
      <c r="H469" s="1"/>
      <c r="I469" s="1"/>
      <c r="J469" s="1"/>
      <c r="K469" s="1"/>
      <c r="L469" s="1"/>
      <c r="M469" s="1"/>
      <c r="N469" s="1"/>
      <c r="O469" s="1"/>
      <c r="P469" s="1"/>
      <c r="Q469" s="1"/>
      <c r="R469" s="1"/>
      <c r="S469" s="28"/>
      <c r="T469" s="1"/>
      <c r="U469" s="1"/>
      <c r="V469" s="1"/>
      <c r="W469" s="1"/>
      <c r="X469" s="1"/>
      <c r="Y469" s="1"/>
    </row>
    <row r="470" spans="1:25" ht="12" customHeight="1">
      <c r="A470" s="566"/>
      <c r="B470" s="9" t="s">
        <v>200</v>
      </c>
      <c r="C470" s="51"/>
      <c r="D470" s="1"/>
      <c r="E470" s="1"/>
      <c r="F470" s="1"/>
      <c r="G470" s="1"/>
      <c r="H470" s="1"/>
      <c r="I470" s="1"/>
      <c r="J470" s="1"/>
      <c r="K470" s="1"/>
      <c r="L470" s="1"/>
      <c r="M470" s="1"/>
      <c r="N470" s="1"/>
      <c r="O470" s="1"/>
      <c r="P470" s="1"/>
      <c r="Q470" s="1"/>
      <c r="R470" s="1"/>
      <c r="S470" s="28"/>
      <c r="T470" s="1"/>
      <c r="U470" s="1"/>
      <c r="V470" s="1"/>
      <c r="W470" s="1"/>
      <c r="X470" s="1"/>
      <c r="Y470" s="1"/>
    </row>
    <row r="471" spans="1:25" ht="12" customHeight="1">
      <c r="A471" s="566"/>
      <c r="B471" s="60" t="s">
        <v>3</v>
      </c>
      <c r="C471" s="61">
        <f t="shared" ref="C471:R471" si="139">SUM(C456,C458,C463,C465,C467,C469)</f>
        <v>0</v>
      </c>
      <c r="D471" s="62">
        <f t="shared" si="139"/>
        <v>0</v>
      </c>
      <c r="E471" s="62">
        <f t="shared" si="139"/>
        <v>0</v>
      </c>
      <c r="F471" s="62">
        <f t="shared" si="139"/>
        <v>1</v>
      </c>
      <c r="G471" s="62">
        <f t="shared" si="139"/>
        <v>0</v>
      </c>
      <c r="H471" s="62">
        <f t="shared" si="139"/>
        <v>0</v>
      </c>
      <c r="I471" s="62">
        <f t="shared" si="139"/>
        <v>0</v>
      </c>
      <c r="J471" s="62">
        <f t="shared" si="139"/>
        <v>0</v>
      </c>
      <c r="K471" s="62">
        <f t="shared" si="139"/>
        <v>0</v>
      </c>
      <c r="L471" s="62">
        <f t="shared" si="139"/>
        <v>0</v>
      </c>
      <c r="M471" s="62">
        <f t="shared" si="139"/>
        <v>1</v>
      </c>
      <c r="N471" s="62">
        <f t="shared" si="139"/>
        <v>0</v>
      </c>
      <c r="O471" s="62">
        <f t="shared" si="139"/>
        <v>0</v>
      </c>
      <c r="P471" s="62">
        <f t="shared" si="139"/>
        <v>0</v>
      </c>
      <c r="Q471" s="62">
        <f t="shared" si="139"/>
        <v>0</v>
      </c>
      <c r="R471" s="62">
        <f t="shared" si="139"/>
        <v>0</v>
      </c>
      <c r="S471" s="63">
        <f t="shared" ref="S471:S476" si="140">SUM(C471:R471)</f>
        <v>2</v>
      </c>
      <c r="T471" s="1"/>
      <c r="U471" s="1"/>
      <c r="V471" s="1"/>
      <c r="W471" s="1"/>
      <c r="X471" s="1"/>
      <c r="Y471" s="1"/>
    </row>
    <row r="472" spans="1:25" ht="12" customHeight="1">
      <c r="A472" s="566"/>
      <c r="B472" s="64" t="s">
        <v>201</v>
      </c>
      <c r="C472" s="65">
        <f t="shared" ref="C472:R472" si="141">SUM(C455,C457,C459,C464,C466,C468,C470)</f>
        <v>13</v>
      </c>
      <c r="D472" s="66">
        <f t="shared" si="141"/>
        <v>38</v>
      </c>
      <c r="E472" s="66">
        <f t="shared" si="141"/>
        <v>26</v>
      </c>
      <c r="F472" s="66">
        <f t="shared" si="141"/>
        <v>10</v>
      </c>
      <c r="G472" s="66">
        <f t="shared" si="141"/>
        <v>13</v>
      </c>
      <c r="H472" s="66">
        <f t="shared" si="141"/>
        <v>11</v>
      </c>
      <c r="I472" s="66">
        <f t="shared" si="141"/>
        <v>31</v>
      </c>
      <c r="J472" s="66">
        <f t="shared" si="141"/>
        <v>21</v>
      </c>
      <c r="K472" s="66">
        <f t="shared" si="141"/>
        <v>21</v>
      </c>
      <c r="L472" s="66">
        <f t="shared" si="141"/>
        <v>8</v>
      </c>
      <c r="M472" s="66">
        <f t="shared" si="141"/>
        <v>11</v>
      </c>
      <c r="N472" s="66">
        <f t="shared" si="141"/>
        <v>7</v>
      </c>
      <c r="O472" s="66">
        <f t="shared" si="141"/>
        <v>37</v>
      </c>
      <c r="P472" s="66">
        <f t="shared" si="141"/>
        <v>10</v>
      </c>
      <c r="Q472" s="66">
        <f t="shared" si="141"/>
        <v>6</v>
      </c>
      <c r="R472" s="66">
        <f t="shared" si="141"/>
        <v>0</v>
      </c>
      <c r="S472" s="68">
        <f t="shared" si="140"/>
        <v>263</v>
      </c>
      <c r="T472" s="1"/>
      <c r="U472" s="1"/>
      <c r="V472" s="1"/>
      <c r="W472" s="1"/>
      <c r="X472" s="1"/>
      <c r="Y472" s="1"/>
    </row>
    <row r="473" spans="1:25" ht="12" customHeight="1">
      <c r="A473" s="566"/>
      <c r="B473" s="9" t="s">
        <v>202</v>
      </c>
      <c r="C473" s="51">
        <f>SUM('Entering 1'!C676:C679)</f>
        <v>0</v>
      </c>
      <c r="D473" s="1">
        <f>SUM('Entering 1'!D676:D679)</f>
        <v>0</v>
      </c>
      <c r="E473" s="1">
        <f>SUM('Entering 1'!E676:E679)</f>
        <v>0</v>
      </c>
      <c r="F473" s="1">
        <f>SUM('Entering 1'!F676:F679)</f>
        <v>0</v>
      </c>
      <c r="G473" s="1">
        <f>SUM('Entering 1'!G676:G679)</f>
        <v>0</v>
      </c>
      <c r="H473" s="1">
        <f>SUM('Entering 1'!H676:H679)</f>
        <v>0</v>
      </c>
      <c r="I473" s="1">
        <f>SUM('Entering 1'!I676:I679)</f>
        <v>0</v>
      </c>
      <c r="J473" s="1">
        <f>SUM('Entering 1'!J676:J679)</f>
        <v>0</v>
      </c>
      <c r="K473" s="1">
        <f>SUM('Entering 1'!K676:K679)</f>
        <v>0</v>
      </c>
      <c r="L473" s="1">
        <f>SUM('Entering 1'!L676:L679)</f>
        <v>0</v>
      </c>
      <c r="M473" s="1">
        <f>SUM('Entering 1'!M676:M679)</f>
        <v>0</v>
      </c>
      <c r="N473" s="1">
        <f>SUM('Entering 1'!N676:N679)</f>
        <v>0</v>
      </c>
      <c r="O473" s="1">
        <f>SUM('Entering 1'!O676:O679)</f>
        <v>0</v>
      </c>
      <c r="P473" s="1">
        <f>SUM('Entering 1'!P676:P679)</f>
        <v>0</v>
      </c>
      <c r="Q473" s="1">
        <f>SUM('Entering 1'!Q676:Q679)</f>
        <v>0</v>
      </c>
      <c r="R473" s="1">
        <f>SUM('Entering 1'!R676:R679)</f>
        <v>0</v>
      </c>
      <c r="S473" s="28">
        <f t="shared" si="140"/>
        <v>0</v>
      </c>
      <c r="T473" s="1"/>
      <c r="U473" s="1"/>
      <c r="V473" s="1"/>
      <c r="W473" s="1"/>
      <c r="X473" s="1"/>
      <c r="Y473" s="1"/>
    </row>
    <row r="474" spans="1:25" ht="12" customHeight="1">
      <c r="A474" s="566"/>
      <c r="B474" s="9" t="s">
        <v>203</v>
      </c>
      <c r="C474" s="51">
        <f>('Entering 1'!C676)+('Entering 1'!C677*2)+('Entering 1'!C678*3)+('Entering 1'!C679*4)</f>
        <v>0</v>
      </c>
      <c r="D474" s="1">
        <f>('Entering 1'!D676)+('Entering 1'!D677*2)+('Entering 1'!D678*3)+('Entering 1'!D679*4)</f>
        <v>0</v>
      </c>
      <c r="E474" s="1">
        <f>('Entering 1'!E676)+('Entering 1'!E677*2)+('Entering 1'!E678*3)+('Entering 1'!E679*4)</f>
        <v>0</v>
      </c>
      <c r="F474" s="1">
        <f>('Entering 1'!F676)+('Entering 1'!F677*2)+('Entering 1'!F678*3)+('Entering 1'!F679*4)</f>
        <v>0</v>
      </c>
      <c r="G474" s="1">
        <f>('Entering 1'!G676)+('Entering 1'!G677*2)+('Entering 1'!G678*3)+('Entering 1'!G679*4)</f>
        <v>0</v>
      </c>
      <c r="H474" s="1">
        <f>('Entering 1'!H676)+('Entering 1'!H677*2)+('Entering 1'!H678*3)+('Entering 1'!H679*4)</f>
        <v>0</v>
      </c>
      <c r="I474" s="1">
        <f>('Entering 1'!I676)+('Entering 1'!I677*2)+('Entering 1'!I678*3)+('Entering 1'!I679*4)</f>
        <v>0</v>
      </c>
      <c r="J474" s="1">
        <f>('Entering 1'!J676)+('Entering 1'!J677*2)+('Entering 1'!J678*3)+('Entering 1'!J679*4)</f>
        <v>0</v>
      </c>
      <c r="K474" s="1">
        <f>('Entering 1'!K676)+('Entering 1'!K677*2)+('Entering 1'!K678*3)+('Entering 1'!K679*4)</f>
        <v>0</v>
      </c>
      <c r="L474" s="1">
        <f>('Entering 1'!L676)+('Entering 1'!L677*2)+('Entering 1'!L678*3)+('Entering 1'!L679*4)</f>
        <v>0</v>
      </c>
      <c r="M474" s="1">
        <f>('Entering 1'!M676)+('Entering 1'!M677*2)+('Entering 1'!M678*3)+('Entering 1'!M679*4)</f>
        <v>0</v>
      </c>
      <c r="N474" s="1">
        <f>('Entering 1'!N676)+('Entering 1'!N677*2)+('Entering 1'!N678*3)+('Entering 1'!N679*4)</f>
        <v>0</v>
      </c>
      <c r="O474" s="1">
        <f>('Entering 1'!O676)+('Entering 1'!O677*2)+('Entering 1'!O678*3)+('Entering 1'!O679*4)</f>
        <v>0</v>
      </c>
      <c r="P474" s="1">
        <f>('Entering 1'!P676)+('Entering 1'!P677*2)+('Entering 1'!P678*3)+('Entering 1'!P679*4)</f>
        <v>0</v>
      </c>
      <c r="Q474" s="1">
        <f>('Entering 1'!Q676)+('Entering 1'!Q677*2)+('Entering 1'!Q678*3)+('Entering 1'!Q679*4)</f>
        <v>0</v>
      </c>
      <c r="R474" s="1">
        <f>('Entering 1'!R676)+('Entering 1'!R677*2)+('Entering 1'!R678*3)+('Entering 1'!R679*4)</f>
        <v>0</v>
      </c>
      <c r="S474" s="28">
        <f t="shared" si="140"/>
        <v>0</v>
      </c>
      <c r="T474" s="1"/>
      <c r="U474" s="1"/>
      <c r="V474" s="1"/>
      <c r="W474" s="1"/>
      <c r="X474" s="1"/>
      <c r="Y474" s="1"/>
    </row>
    <row r="475" spans="1:25" ht="12" customHeight="1">
      <c r="A475" s="566"/>
      <c r="B475" s="53" t="s">
        <v>204</v>
      </c>
      <c r="C475" s="54">
        <f>SUM('Entering 1'!C684:C687)</f>
        <v>0</v>
      </c>
      <c r="D475" s="55">
        <f>SUM('Entering 1'!D684:D687)</f>
        <v>0</v>
      </c>
      <c r="E475" s="55">
        <f>SUM('Entering 1'!E684:E687)</f>
        <v>0</v>
      </c>
      <c r="F475" s="55">
        <f>SUM('Entering 1'!F684:F687)</f>
        <v>0</v>
      </c>
      <c r="G475" s="55">
        <f>SUM('Entering 1'!G684:G687)</f>
        <v>0</v>
      </c>
      <c r="H475" s="55">
        <f>SUM('Entering 1'!H684:H687)</f>
        <v>0</v>
      </c>
      <c r="I475" s="55">
        <f>SUM('Entering 1'!I684:I687)</f>
        <v>0</v>
      </c>
      <c r="J475" s="55">
        <f>SUM('Entering 1'!J684:J687)</f>
        <v>0</v>
      </c>
      <c r="K475" s="55">
        <f>SUM('Entering 1'!K684:K687)</f>
        <v>0</v>
      </c>
      <c r="L475" s="55">
        <f>SUM('Entering 1'!L684:L687)</f>
        <v>0</v>
      </c>
      <c r="M475" s="55">
        <f>SUM('Entering 1'!M684:M687)</f>
        <v>0</v>
      </c>
      <c r="N475" s="55">
        <f>SUM('Entering 1'!N684:N687)</f>
        <v>0</v>
      </c>
      <c r="O475" s="55">
        <f>SUM('Entering 1'!O684:O687)</f>
        <v>0</v>
      </c>
      <c r="P475" s="55">
        <f>SUM('Entering 1'!P684:P687)</f>
        <v>0</v>
      </c>
      <c r="Q475" s="55">
        <f>SUM('Entering 1'!Q684:Q687)</f>
        <v>0</v>
      </c>
      <c r="R475" s="55">
        <f>SUM('Entering 1'!R684:R687)</f>
        <v>0</v>
      </c>
      <c r="S475" s="30">
        <f t="shared" si="140"/>
        <v>0</v>
      </c>
      <c r="T475" s="1"/>
      <c r="U475" s="1"/>
      <c r="V475" s="1"/>
      <c r="W475" s="1"/>
      <c r="X475" s="1"/>
      <c r="Y475" s="1"/>
    </row>
    <row r="476" spans="1:25" ht="12" customHeight="1">
      <c r="A476" s="566"/>
      <c r="B476" s="53" t="s">
        <v>205</v>
      </c>
      <c r="C476" s="54">
        <f>('Entering 1'!C684)+('Entering 1'!C685*2)+('Entering 1'!C686*3)+('Entering 1'!C687*4)</f>
        <v>0</v>
      </c>
      <c r="D476" s="55">
        <f>('Entering 1'!D684)+('Entering 1'!D685*2)+('Entering 1'!D686*3)+('Entering 1'!D687*4)</f>
        <v>0</v>
      </c>
      <c r="E476" s="55">
        <f>('Entering 1'!E684)+('Entering 1'!E685*2)+('Entering 1'!E686*3)+('Entering 1'!E687*4)</f>
        <v>0</v>
      </c>
      <c r="F476" s="55">
        <f>('Entering 1'!F684)+('Entering 1'!F685*2)+('Entering 1'!F686*3)+('Entering 1'!F687*4)</f>
        <v>0</v>
      </c>
      <c r="G476" s="55">
        <f>('Entering 1'!G684)+('Entering 1'!G685*2)+('Entering 1'!G686*3)+('Entering 1'!G687*4)</f>
        <v>0</v>
      </c>
      <c r="H476" s="55">
        <f>('Entering 1'!H684)+('Entering 1'!H685*2)+('Entering 1'!H686*3)+('Entering 1'!H687*4)</f>
        <v>0</v>
      </c>
      <c r="I476" s="55">
        <f>('Entering 1'!I684)+('Entering 1'!I685*2)+('Entering 1'!I686*3)+('Entering 1'!I687*4)</f>
        <v>0</v>
      </c>
      <c r="J476" s="55">
        <f>('Entering 1'!J684)+('Entering 1'!J685*2)+('Entering 1'!J686*3)+('Entering 1'!J687*4)</f>
        <v>0</v>
      </c>
      <c r="K476" s="55">
        <f>('Entering 1'!K684)+('Entering 1'!K685*2)+('Entering 1'!K686*3)+('Entering 1'!K687*4)</f>
        <v>0</v>
      </c>
      <c r="L476" s="55">
        <f>('Entering 1'!L684)+('Entering 1'!L685*2)+('Entering 1'!L686*3)+('Entering 1'!L687*4)</f>
        <v>0</v>
      </c>
      <c r="M476" s="55">
        <f>('Entering 1'!M684)+('Entering 1'!M685*2)+('Entering 1'!M686*3)+('Entering 1'!M687*4)</f>
        <v>0</v>
      </c>
      <c r="N476" s="55">
        <f>('Entering 1'!N684)+('Entering 1'!N685*2)+('Entering 1'!N686*3)+('Entering 1'!N687*4)</f>
        <v>0</v>
      </c>
      <c r="O476" s="55">
        <f>('Entering 1'!O684)+('Entering 1'!O685*2)+('Entering 1'!O686*3)+('Entering 1'!O687*4)</f>
        <v>0</v>
      </c>
      <c r="P476" s="55">
        <f>('Entering 1'!P684)+('Entering 1'!P685*2)+('Entering 1'!P686*3)+('Entering 1'!P687*4)</f>
        <v>0</v>
      </c>
      <c r="Q476" s="55">
        <f>('Entering 1'!Q684)+('Entering 1'!Q685*2)+('Entering 1'!Q686*3)+('Entering 1'!Q687*4)</f>
        <v>0</v>
      </c>
      <c r="R476" s="55">
        <f>('Entering 1'!R684)+('Entering 1'!R685*2)+('Entering 1'!R686*3)+('Entering 1'!R687*4)</f>
        <v>0</v>
      </c>
      <c r="S476" s="30">
        <f t="shared" si="140"/>
        <v>0</v>
      </c>
      <c r="T476" s="1"/>
      <c r="U476" s="1"/>
      <c r="V476" s="1"/>
      <c r="W476" s="1"/>
      <c r="X476" s="1"/>
      <c r="Y476" s="1"/>
    </row>
    <row r="477" spans="1:25" ht="12" customHeight="1">
      <c r="A477" s="566"/>
      <c r="B477" s="9" t="s">
        <v>206</v>
      </c>
      <c r="C477" s="51"/>
      <c r="D477" s="1"/>
      <c r="E477" s="1"/>
      <c r="F477" s="1"/>
      <c r="G477" s="1"/>
      <c r="H477" s="1"/>
      <c r="I477" s="1"/>
      <c r="J477" s="1"/>
      <c r="K477" s="1"/>
      <c r="L477" s="1"/>
      <c r="M477" s="1"/>
      <c r="N477" s="1"/>
      <c r="O477" s="1"/>
      <c r="P477" s="1"/>
      <c r="Q477" s="1"/>
      <c r="R477" s="1"/>
      <c r="S477" s="28"/>
      <c r="T477" s="1"/>
      <c r="U477" s="1"/>
      <c r="V477" s="1"/>
      <c r="W477" s="1"/>
      <c r="X477" s="1"/>
      <c r="Y477" s="1"/>
    </row>
    <row r="478" spans="1:25" ht="12" customHeight="1">
      <c r="A478" s="566"/>
      <c r="B478" s="9" t="s">
        <v>207</v>
      </c>
      <c r="C478" s="51"/>
      <c r="D478" s="1"/>
      <c r="E478" s="1"/>
      <c r="F478" s="1"/>
      <c r="G478" s="1"/>
      <c r="H478" s="1"/>
      <c r="I478" s="1"/>
      <c r="J478" s="1"/>
      <c r="K478" s="1"/>
      <c r="L478" s="1"/>
      <c r="M478" s="1"/>
      <c r="N478" s="1"/>
      <c r="O478" s="1"/>
      <c r="P478" s="1"/>
      <c r="Q478" s="1"/>
      <c r="R478" s="1"/>
      <c r="S478" s="28"/>
      <c r="T478" s="1"/>
      <c r="U478" s="1"/>
      <c r="V478" s="1"/>
      <c r="W478" s="1"/>
      <c r="X478" s="1"/>
      <c r="Y478" s="1"/>
    </row>
    <row r="479" spans="1:25" ht="12" customHeight="1">
      <c r="A479" s="566"/>
      <c r="B479" s="60" t="s">
        <v>18</v>
      </c>
      <c r="C479" s="61">
        <f t="shared" ref="C479:R479" si="142">SUM(C473,C475,C477)</f>
        <v>0</v>
      </c>
      <c r="D479" s="62">
        <f t="shared" si="142"/>
        <v>0</v>
      </c>
      <c r="E479" s="62">
        <f t="shared" si="142"/>
        <v>0</v>
      </c>
      <c r="F479" s="62">
        <f t="shared" si="142"/>
        <v>0</v>
      </c>
      <c r="G479" s="62">
        <f t="shared" si="142"/>
        <v>0</v>
      </c>
      <c r="H479" s="62">
        <f t="shared" si="142"/>
        <v>0</v>
      </c>
      <c r="I479" s="62">
        <f t="shared" si="142"/>
        <v>0</v>
      </c>
      <c r="J479" s="62">
        <f t="shared" si="142"/>
        <v>0</v>
      </c>
      <c r="K479" s="62">
        <f t="shared" si="142"/>
        <v>0</v>
      </c>
      <c r="L479" s="62">
        <f t="shared" si="142"/>
        <v>0</v>
      </c>
      <c r="M479" s="62">
        <f t="shared" si="142"/>
        <v>0</v>
      </c>
      <c r="N479" s="62">
        <f t="shared" si="142"/>
        <v>0</v>
      </c>
      <c r="O479" s="62">
        <f t="shared" si="142"/>
        <v>0</v>
      </c>
      <c r="P479" s="62">
        <f t="shared" si="142"/>
        <v>0</v>
      </c>
      <c r="Q479" s="62">
        <f t="shared" si="142"/>
        <v>0</v>
      </c>
      <c r="R479" s="62">
        <f t="shared" si="142"/>
        <v>0</v>
      </c>
      <c r="S479" s="63">
        <f t="shared" ref="S479:S492" si="143">SUM(C479:R479)</f>
        <v>0</v>
      </c>
      <c r="T479" s="1"/>
      <c r="U479" s="1"/>
      <c r="V479" s="1"/>
      <c r="W479" s="1"/>
      <c r="X479" s="1"/>
      <c r="Y479" s="1"/>
    </row>
    <row r="480" spans="1:25" ht="12" customHeight="1">
      <c r="A480" s="566"/>
      <c r="B480" s="64" t="s">
        <v>208</v>
      </c>
      <c r="C480" s="65">
        <f t="shared" ref="C480:R480" si="144">SUM(C474,C476,C478)</f>
        <v>0</v>
      </c>
      <c r="D480" s="66">
        <f t="shared" si="144"/>
        <v>0</v>
      </c>
      <c r="E480" s="66">
        <f t="shared" si="144"/>
        <v>0</v>
      </c>
      <c r="F480" s="66">
        <f t="shared" si="144"/>
        <v>0</v>
      </c>
      <c r="G480" s="66">
        <f t="shared" si="144"/>
        <v>0</v>
      </c>
      <c r="H480" s="66">
        <f t="shared" si="144"/>
        <v>0</v>
      </c>
      <c r="I480" s="66">
        <f t="shared" si="144"/>
        <v>0</v>
      </c>
      <c r="J480" s="66">
        <f t="shared" si="144"/>
        <v>0</v>
      </c>
      <c r="K480" s="66">
        <f t="shared" si="144"/>
        <v>0</v>
      </c>
      <c r="L480" s="66">
        <f t="shared" si="144"/>
        <v>0</v>
      </c>
      <c r="M480" s="66">
        <f t="shared" si="144"/>
        <v>0</v>
      </c>
      <c r="N480" s="66">
        <f t="shared" si="144"/>
        <v>0</v>
      </c>
      <c r="O480" s="66">
        <f t="shared" si="144"/>
        <v>0</v>
      </c>
      <c r="P480" s="66">
        <f t="shared" si="144"/>
        <v>0</v>
      </c>
      <c r="Q480" s="66">
        <f t="shared" si="144"/>
        <v>0</v>
      </c>
      <c r="R480" s="66">
        <f t="shared" si="144"/>
        <v>0</v>
      </c>
      <c r="S480" s="68">
        <f t="shared" si="143"/>
        <v>0</v>
      </c>
      <c r="T480" s="1"/>
      <c r="U480" s="1"/>
      <c r="V480" s="1"/>
      <c r="W480" s="1"/>
      <c r="X480" s="1"/>
      <c r="Y480" s="1"/>
    </row>
    <row r="481" spans="1:25" ht="12" customHeight="1">
      <c r="A481" s="566"/>
      <c r="B481" s="60" t="s">
        <v>2</v>
      </c>
      <c r="C481" s="61">
        <f t="shared" ref="C481:R481" si="145">SUM(C471,C479)</f>
        <v>0</v>
      </c>
      <c r="D481" s="62">
        <f t="shared" si="145"/>
        <v>0</v>
      </c>
      <c r="E481" s="62">
        <f t="shared" si="145"/>
        <v>0</v>
      </c>
      <c r="F481" s="62">
        <f t="shared" si="145"/>
        <v>1</v>
      </c>
      <c r="G481" s="62">
        <f t="shared" si="145"/>
        <v>0</v>
      </c>
      <c r="H481" s="62">
        <f t="shared" si="145"/>
        <v>0</v>
      </c>
      <c r="I481" s="62">
        <f t="shared" si="145"/>
        <v>0</v>
      </c>
      <c r="J481" s="62">
        <f t="shared" si="145"/>
        <v>0</v>
      </c>
      <c r="K481" s="62">
        <f t="shared" si="145"/>
        <v>0</v>
      </c>
      <c r="L481" s="62">
        <f t="shared" si="145"/>
        <v>0</v>
      </c>
      <c r="M481" s="62">
        <f t="shared" si="145"/>
        <v>1</v>
      </c>
      <c r="N481" s="62">
        <f t="shared" si="145"/>
        <v>0</v>
      </c>
      <c r="O481" s="62">
        <f t="shared" si="145"/>
        <v>0</v>
      </c>
      <c r="P481" s="62">
        <f t="shared" si="145"/>
        <v>0</v>
      </c>
      <c r="Q481" s="62">
        <f t="shared" si="145"/>
        <v>0</v>
      </c>
      <c r="R481" s="62">
        <f t="shared" si="145"/>
        <v>0</v>
      </c>
      <c r="S481" s="63">
        <f t="shared" si="143"/>
        <v>2</v>
      </c>
      <c r="T481" s="1"/>
      <c r="U481" s="1"/>
      <c r="V481" s="1"/>
      <c r="W481" s="1"/>
      <c r="X481" s="1"/>
      <c r="Y481" s="1"/>
    </row>
    <row r="482" spans="1:25" ht="12" customHeight="1">
      <c r="A482" s="567"/>
      <c r="B482" s="64" t="s">
        <v>25</v>
      </c>
      <c r="C482" s="65">
        <f t="shared" ref="C482:R482" si="146">SUM(C472,C480)</f>
        <v>13</v>
      </c>
      <c r="D482" s="66">
        <f t="shared" si="146"/>
        <v>38</v>
      </c>
      <c r="E482" s="66">
        <f t="shared" si="146"/>
        <v>26</v>
      </c>
      <c r="F482" s="66">
        <f t="shared" si="146"/>
        <v>10</v>
      </c>
      <c r="G482" s="66">
        <f t="shared" si="146"/>
        <v>13</v>
      </c>
      <c r="H482" s="66">
        <f t="shared" si="146"/>
        <v>11</v>
      </c>
      <c r="I482" s="66">
        <f t="shared" si="146"/>
        <v>31</v>
      </c>
      <c r="J482" s="66">
        <f t="shared" si="146"/>
        <v>21</v>
      </c>
      <c r="K482" s="66">
        <f t="shared" si="146"/>
        <v>21</v>
      </c>
      <c r="L482" s="66">
        <f t="shared" si="146"/>
        <v>8</v>
      </c>
      <c r="M482" s="66">
        <f t="shared" si="146"/>
        <v>11</v>
      </c>
      <c r="N482" s="66">
        <f t="shared" si="146"/>
        <v>7</v>
      </c>
      <c r="O482" s="66">
        <f t="shared" si="146"/>
        <v>37</v>
      </c>
      <c r="P482" s="66">
        <f t="shared" si="146"/>
        <v>10</v>
      </c>
      <c r="Q482" s="66">
        <f t="shared" si="146"/>
        <v>6</v>
      </c>
      <c r="R482" s="66">
        <f t="shared" si="146"/>
        <v>0</v>
      </c>
      <c r="S482" s="68">
        <f t="shared" si="143"/>
        <v>263</v>
      </c>
      <c r="T482" s="1"/>
      <c r="U482" s="1"/>
      <c r="V482" s="1"/>
      <c r="W482" s="1"/>
      <c r="X482" s="1"/>
      <c r="Y482" s="1"/>
    </row>
    <row r="483" spans="1:25" ht="12" customHeight="1">
      <c r="A483" s="565" t="s">
        <v>155</v>
      </c>
      <c r="B483" s="9" t="s">
        <v>214</v>
      </c>
      <c r="C483" s="72">
        <f>'PMD Breakdown Entering'!C168</f>
        <v>2</v>
      </c>
      <c r="D483" s="13">
        <f>'PMD Breakdown Entering'!D168</f>
        <v>0</v>
      </c>
      <c r="E483" s="13">
        <f>'PMD Breakdown Entering'!E168</f>
        <v>0</v>
      </c>
      <c r="F483" s="13">
        <f>'PMD Breakdown Entering'!F168</f>
        <v>0</v>
      </c>
      <c r="G483" s="13">
        <f>'PMD Breakdown Entering'!G168</f>
        <v>1</v>
      </c>
      <c r="H483" s="13">
        <f>'PMD Breakdown Entering'!H168</f>
        <v>0</v>
      </c>
      <c r="I483" s="13">
        <f>'PMD Breakdown Entering'!I168</f>
        <v>1</v>
      </c>
      <c r="J483" s="13">
        <f>'PMD Breakdown Entering'!J168</f>
        <v>0</v>
      </c>
      <c r="K483" s="13">
        <f>'PMD Breakdown Entering'!K168</f>
        <v>1</v>
      </c>
      <c r="L483" s="13">
        <f>'PMD Breakdown Entering'!L168</f>
        <v>0</v>
      </c>
      <c r="M483" s="13">
        <f>'PMD Breakdown Entering'!M168</f>
        <v>0</v>
      </c>
      <c r="N483" s="13">
        <f>'PMD Breakdown Entering'!N168</f>
        <v>0</v>
      </c>
      <c r="O483" s="13">
        <f>'PMD Breakdown Entering'!O168</f>
        <v>1</v>
      </c>
      <c r="P483" s="13">
        <f>'PMD Breakdown Entering'!P168</f>
        <v>0</v>
      </c>
      <c r="Q483" s="13">
        <f>'PMD Breakdown Entering'!Q168</f>
        <v>0</v>
      </c>
      <c r="R483" s="13">
        <f>'PMD Breakdown Entering'!R168</f>
        <v>0</v>
      </c>
      <c r="S483" s="28">
        <f t="shared" si="143"/>
        <v>6</v>
      </c>
      <c r="T483" s="1"/>
      <c r="U483" s="1"/>
      <c r="V483" s="1"/>
      <c r="W483" s="1"/>
      <c r="X483" s="1"/>
      <c r="Y483" s="1"/>
    </row>
    <row r="484" spans="1:25" ht="12" customHeight="1">
      <c r="A484" s="566"/>
      <c r="B484" s="53" t="s">
        <v>188</v>
      </c>
      <c r="C484" s="54">
        <f>SUM('Entering 1'!C696:C697)</f>
        <v>0</v>
      </c>
      <c r="D484" s="55">
        <f>SUM('Entering 1'!D696:D697)</f>
        <v>0</v>
      </c>
      <c r="E484" s="55">
        <f>SUM('Entering 1'!E696:E697)</f>
        <v>0</v>
      </c>
      <c r="F484" s="55">
        <f>SUM('Entering 1'!F696:F697)</f>
        <v>0</v>
      </c>
      <c r="G484" s="55">
        <f>SUM('Entering 1'!G696:G697)</f>
        <v>0</v>
      </c>
      <c r="H484" s="55">
        <f>SUM('Entering 1'!H696:H697)</f>
        <v>0</v>
      </c>
      <c r="I484" s="55">
        <f>SUM('Entering 1'!I696:I697)</f>
        <v>0</v>
      </c>
      <c r="J484" s="55">
        <f>SUM('Entering 1'!J696:J697)</f>
        <v>0</v>
      </c>
      <c r="K484" s="55">
        <f>SUM('Entering 1'!K696:K697)</f>
        <v>0</v>
      </c>
      <c r="L484" s="55">
        <f>SUM('Entering 1'!L696:L697)</f>
        <v>0</v>
      </c>
      <c r="M484" s="55">
        <f>SUM('Entering 1'!M696:M697)</f>
        <v>0</v>
      </c>
      <c r="N484" s="55">
        <f>SUM('Entering 1'!N696:N697)</f>
        <v>0</v>
      </c>
      <c r="O484" s="55">
        <f>SUM('Entering 1'!O696:O697)</f>
        <v>0</v>
      </c>
      <c r="P484" s="55">
        <f>SUM('Entering 1'!P696:P697)</f>
        <v>0</v>
      </c>
      <c r="Q484" s="55">
        <f>SUM('Entering 1'!Q696:Q697)</f>
        <v>0</v>
      </c>
      <c r="R484" s="55">
        <f>SUM('Entering 1'!R696:R697)</f>
        <v>0</v>
      </c>
      <c r="S484" s="30">
        <f t="shared" si="143"/>
        <v>0</v>
      </c>
      <c r="T484" s="1"/>
      <c r="U484" s="1"/>
      <c r="V484" s="1"/>
      <c r="W484" s="1"/>
      <c r="X484" s="1"/>
      <c r="Y484" s="1"/>
    </row>
    <row r="485" spans="1:25" ht="12" customHeight="1">
      <c r="A485" s="566"/>
      <c r="B485" s="53" t="s">
        <v>189</v>
      </c>
      <c r="C485" s="54">
        <f>('Entering 1'!C696)+('Entering 1'!C697*2)</f>
        <v>0</v>
      </c>
      <c r="D485" s="55">
        <f>('Entering 1'!D696)+('Entering 1'!D697*2)</f>
        <v>0</v>
      </c>
      <c r="E485" s="55">
        <f>('Entering 1'!E696)+('Entering 1'!E697*2)</f>
        <v>0</v>
      </c>
      <c r="F485" s="55">
        <f>('Entering 1'!F696)+('Entering 1'!F697*2)</f>
        <v>0</v>
      </c>
      <c r="G485" s="55">
        <f>('Entering 1'!G696)+('Entering 1'!G697*2)</f>
        <v>0</v>
      </c>
      <c r="H485" s="55">
        <f>('Entering 1'!H696)+('Entering 1'!H697*2)</f>
        <v>0</v>
      </c>
      <c r="I485" s="55">
        <f>('Entering 1'!I696)+('Entering 1'!I697*2)</f>
        <v>0</v>
      </c>
      <c r="J485" s="55">
        <f>('Entering 1'!J696)+('Entering 1'!J697*2)</f>
        <v>0</v>
      </c>
      <c r="K485" s="55">
        <f>('Entering 1'!K696)+('Entering 1'!K697*2)</f>
        <v>0</v>
      </c>
      <c r="L485" s="55">
        <f>('Entering 1'!L696)+('Entering 1'!L697*2)</f>
        <v>0</v>
      </c>
      <c r="M485" s="55">
        <f>('Entering 1'!M696)+('Entering 1'!M697*2)</f>
        <v>0</v>
      </c>
      <c r="N485" s="55">
        <f>('Entering 1'!N696)+('Entering 1'!N697*2)</f>
        <v>0</v>
      </c>
      <c r="O485" s="55">
        <f>('Entering 1'!O696)+('Entering 1'!O697*2)</f>
        <v>0</v>
      </c>
      <c r="P485" s="55">
        <f>('Entering 1'!P696)+('Entering 1'!P697*2)</f>
        <v>0</v>
      </c>
      <c r="Q485" s="55">
        <f>('Entering 1'!Q696)+('Entering 1'!Q697*2)</f>
        <v>0</v>
      </c>
      <c r="R485" s="55">
        <f>('Entering 1'!R696)+('Entering 1'!R697*2)</f>
        <v>0</v>
      </c>
      <c r="S485" s="30">
        <f t="shared" si="143"/>
        <v>0</v>
      </c>
      <c r="T485" s="1"/>
      <c r="U485" s="1"/>
      <c r="V485" s="1"/>
      <c r="W485" s="1"/>
      <c r="X485" s="1"/>
      <c r="Y485" s="1"/>
    </row>
    <row r="486" spans="1:25" ht="12" customHeight="1">
      <c r="A486" s="566"/>
      <c r="B486" s="9" t="s">
        <v>190</v>
      </c>
      <c r="C486" s="51">
        <f>SUM('Entering 1'!C698:C699)</f>
        <v>0</v>
      </c>
      <c r="D486" s="1">
        <f>SUM('Entering 1'!D698:D699)</f>
        <v>0</v>
      </c>
      <c r="E486" s="1">
        <f>SUM('Entering 1'!E698:E699)</f>
        <v>0</v>
      </c>
      <c r="F486" s="1">
        <f>SUM('Entering 1'!F698:F699)</f>
        <v>0</v>
      </c>
      <c r="G486" s="1">
        <f>SUM('Entering 1'!G698:G699)</f>
        <v>0</v>
      </c>
      <c r="H486" s="1">
        <f>SUM('Entering 1'!H698:H699)</f>
        <v>0</v>
      </c>
      <c r="I486" s="1">
        <f>SUM('Entering 1'!I698:I699)</f>
        <v>0</v>
      </c>
      <c r="J486" s="1">
        <f>SUM('Entering 1'!J698:J699)</f>
        <v>0</v>
      </c>
      <c r="K486" s="1">
        <f>SUM('Entering 1'!K698:K699)</f>
        <v>0</v>
      </c>
      <c r="L486" s="1">
        <f>SUM('Entering 1'!L698:L699)</f>
        <v>0</v>
      </c>
      <c r="M486" s="1">
        <f>SUM('Entering 1'!M698:M699)</f>
        <v>0</v>
      </c>
      <c r="N486" s="1">
        <f>SUM('Entering 1'!N698:N699)</f>
        <v>0</v>
      </c>
      <c r="O486" s="1">
        <f>SUM('Entering 1'!O698:O699)</f>
        <v>0</v>
      </c>
      <c r="P486" s="1">
        <f>SUM('Entering 1'!P698:P699)</f>
        <v>0</v>
      </c>
      <c r="Q486" s="1">
        <f>SUM('Entering 1'!Q698:Q699)</f>
        <v>0</v>
      </c>
      <c r="R486" s="1">
        <f>SUM('Entering 1'!R698:R699)</f>
        <v>0</v>
      </c>
      <c r="S486" s="28">
        <f t="shared" si="143"/>
        <v>0</v>
      </c>
      <c r="T486" s="1"/>
      <c r="U486" s="1"/>
      <c r="V486" s="1"/>
      <c r="W486" s="1"/>
      <c r="X486" s="1"/>
      <c r="Y486" s="1"/>
    </row>
    <row r="487" spans="1:25" ht="12" customHeight="1">
      <c r="A487" s="566"/>
      <c r="B487" s="9" t="s">
        <v>191</v>
      </c>
      <c r="C487" s="51">
        <f>('Entering 1'!C698)+('Entering 1'!C699*2)</f>
        <v>0</v>
      </c>
      <c r="D487" s="1">
        <f>('Entering 1'!D698)+('Entering 1'!D699*2)</f>
        <v>0</v>
      </c>
      <c r="E487" s="1">
        <f>('Entering 1'!E698)+('Entering 1'!E699*2)</f>
        <v>0</v>
      </c>
      <c r="F487" s="1">
        <f>('Entering 1'!F698)+('Entering 1'!F699*2)</f>
        <v>0</v>
      </c>
      <c r="G487" s="1">
        <f>('Entering 1'!G698)+('Entering 1'!G699*2)</f>
        <v>0</v>
      </c>
      <c r="H487" s="1">
        <f>('Entering 1'!H698)+('Entering 1'!H699*2)</f>
        <v>0</v>
      </c>
      <c r="I487" s="1">
        <f>('Entering 1'!I698)+('Entering 1'!I699*2)</f>
        <v>0</v>
      </c>
      <c r="J487" s="1">
        <f>('Entering 1'!J698)+('Entering 1'!J699*2)</f>
        <v>0</v>
      </c>
      <c r="K487" s="1">
        <f>('Entering 1'!K698)+('Entering 1'!K699*2)</f>
        <v>0</v>
      </c>
      <c r="L487" s="1">
        <f>('Entering 1'!L698)+('Entering 1'!L699*2)</f>
        <v>0</v>
      </c>
      <c r="M487" s="1">
        <f>('Entering 1'!M698)+('Entering 1'!M699*2)</f>
        <v>0</v>
      </c>
      <c r="N487" s="1">
        <f>('Entering 1'!N698)+('Entering 1'!N699*2)</f>
        <v>0</v>
      </c>
      <c r="O487" s="1">
        <f>('Entering 1'!O698)+('Entering 1'!O699*2)</f>
        <v>0</v>
      </c>
      <c r="P487" s="1">
        <f>('Entering 1'!P698)+('Entering 1'!P699*2)</f>
        <v>0</v>
      </c>
      <c r="Q487" s="1">
        <f>('Entering 1'!Q698)+('Entering 1'!Q699*2)</f>
        <v>0</v>
      </c>
      <c r="R487" s="1">
        <f>('Entering 1'!R698)+('Entering 1'!R699*2)</f>
        <v>0</v>
      </c>
      <c r="S487" s="28">
        <f t="shared" si="143"/>
        <v>0</v>
      </c>
      <c r="T487" s="1"/>
      <c r="U487" s="1"/>
      <c r="V487" s="1"/>
      <c r="W487" s="1"/>
      <c r="X487" s="1"/>
      <c r="Y487" s="1"/>
    </row>
    <row r="488" spans="1:25" ht="12" customHeight="1">
      <c r="A488" s="566"/>
      <c r="B488" s="53" t="s">
        <v>7</v>
      </c>
      <c r="C488" s="54">
        <f>'Entering 1'!C700</f>
        <v>177</v>
      </c>
      <c r="D488" s="55">
        <f>'Entering 1'!D700</f>
        <v>90</v>
      </c>
      <c r="E488" s="55">
        <f>'Entering 1'!E700</f>
        <v>38</v>
      </c>
      <c r="F488" s="55">
        <f>'Entering 1'!F700</f>
        <v>23</v>
      </c>
      <c r="G488" s="55">
        <f>'Entering 1'!G700</f>
        <v>17</v>
      </c>
      <c r="H488" s="55">
        <f>'Entering 1'!H700</f>
        <v>10</v>
      </c>
      <c r="I488" s="55">
        <f>'Entering 1'!I700</f>
        <v>21</v>
      </c>
      <c r="J488" s="55">
        <f>'Entering 1'!J700</f>
        <v>8</v>
      </c>
      <c r="K488" s="55">
        <f>'Entering 1'!K700</f>
        <v>21</v>
      </c>
      <c r="L488" s="55">
        <f>'Entering 1'!L700</f>
        <v>7</v>
      </c>
      <c r="M488" s="55">
        <f>'Entering 1'!M700</f>
        <v>3</v>
      </c>
      <c r="N488" s="55">
        <f>'Entering 1'!N700</f>
        <v>6</v>
      </c>
      <c r="O488" s="55">
        <f>'Entering 1'!O700</f>
        <v>52</v>
      </c>
      <c r="P488" s="55">
        <f>'Entering 1'!P700</f>
        <v>0</v>
      </c>
      <c r="Q488" s="55">
        <f>'Entering 1'!Q700</f>
        <v>2</v>
      </c>
      <c r="R488" s="55">
        <f>'Entering 1'!R700</f>
        <v>1</v>
      </c>
      <c r="S488" s="30">
        <f t="shared" si="143"/>
        <v>476</v>
      </c>
      <c r="T488" s="1"/>
      <c r="U488" s="1"/>
      <c r="V488" s="1"/>
      <c r="W488" s="1"/>
      <c r="X488" s="1"/>
      <c r="Y488" s="1"/>
    </row>
    <row r="489" spans="1:25" ht="12" customHeight="1">
      <c r="A489" s="566"/>
      <c r="B489" s="53" t="s">
        <v>192</v>
      </c>
      <c r="C489" s="54">
        <f>'Carpool Breakdown Entering'!C383</f>
        <v>1</v>
      </c>
      <c r="D489" s="55">
        <f>'Carpool Breakdown Entering'!D383</f>
        <v>0</v>
      </c>
      <c r="E489" s="55">
        <f>'Carpool Breakdown Entering'!E383</f>
        <v>0</v>
      </c>
      <c r="F489" s="55">
        <f>'Carpool Breakdown Entering'!F383</f>
        <v>0</v>
      </c>
      <c r="G489" s="55">
        <f>'Carpool Breakdown Entering'!G383</f>
        <v>0</v>
      </c>
      <c r="H489" s="55">
        <f>'Carpool Breakdown Entering'!H383</f>
        <v>0</v>
      </c>
      <c r="I489" s="55">
        <f>'Carpool Breakdown Entering'!I383</f>
        <v>0</v>
      </c>
      <c r="J489" s="55">
        <f>'Carpool Breakdown Entering'!J383</f>
        <v>0</v>
      </c>
      <c r="K489" s="55">
        <f>'Carpool Breakdown Entering'!K383</f>
        <v>0</v>
      </c>
      <c r="L489" s="55">
        <f>'Carpool Breakdown Entering'!L383</f>
        <v>0</v>
      </c>
      <c r="M489" s="55">
        <f>'Carpool Breakdown Entering'!M383</f>
        <v>0</v>
      </c>
      <c r="N489" s="55">
        <f>'Carpool Breakdown Entering'!N383</f>
        <v>0</v>
      </c>
      <c r="O489" s="55">
        <f>'Carpool Breakdown Entering'!O383</f>
        <v>0</v>
      </c>
      <c r="P489" s="55">
        <f>'Carpool Breakdown Entering'!P383</f>
        <v>0</v>
      </c>
      <c r="Q489" s="55">
        <f>'Carpool Breakdown Entering'!Q383</f>
        <v>0</v>
      </c>
      <c r="R489" s="55">
        <f>'Carpool Breakdown Entering'!R383</f>
        <v>0</v>
      </c>
      <c r="S489" s="30">
        <f t="shared" si="143"/>
        <v>1</v>
      </c>
      <c r="T489" s="1"/>
      <c r="U489" s="1"/>
      <c r="V489" s="1"/>
      <c r="W489" s="1"/>
      <c r="X489" s="1"/>
      <c r="Y489" s="1"/>
    </row>
    <row r="490" spans="1:25" ht="12" customHeight="1">
      <c r="A490" s="566"/>
      <c r="B490" s="53" t="s">
        <v>35</v>
      </c>
      <c r="C490" s="54">
        <f>'Carpool Breakdown Entering'!C384</f>
        <v>2</v>
      </c>
      <c r="D490" s="55">
        <f>'Carpool Breakdown Entering'!D384</f>
        <v>0</v>
      </c>
      <c r="E490" s="55">
        <f>'Carpool Breakdown Entering'!E384</f>
        <v>0</v>
      </c>
      <c r="F490" s="55">
        <f>'Carpool Breakdown Entering'!F384</f>
        <v>0</v>
      </c>
      <c r="G490" s="55">
        <f>'Carpool Breakdown Entering'!G384</f>
        <v>0</v>
      </c>
      <c r="H490" s="55">
        <f>'Carpool Breakdown Entering'!H384</f>
        <v>0</v>
      </c>
      <c r="I490" s="55">
        <f>'Carpool Breakdown Entering'!I384</f>
        <v>0</v>
      </c>
      <c r="J490" s="55">
        <f>'Carpool Breakdown Entering'!J384</f>
        <v>0</v>
      </c>
      <c r="K490" s="55">
        <f>'Carpool Breakdown Entering'!K384</f>
        <v>0</v>
      </c>
      <c r="L490" s="55">
        <f>'Carpool Breakdown Entering'!L384</f>
        <v>0</v>
      </c>
      <c r="M490" s="55">
        <f>'Carpool Breakdown Entering'!M384</f>
        <v>0</v>
      </c>
      <c r="N490" s="55">
        <f>'Carpool Breakdown Entering'!N384</f>
        <v>0</v>
      </c>
      <c r="O490" s="55">
        <f>'Carpool Breakdown Entering'!O384</f>
        <v>0</v>
      </c>
      <c r="P490" s="55">
        <f>'Carpool Breakdown Entering'!P384</f>
        <v>0</v>
      </c>
      <c r="Q490" s="55">
        <f>'Carpool Breakdown Entering'!Q384</f>
        <v>0</v>
      </c>
      <c r="R490" s="55">
        <f>'Carpool Breakdown Entering'!R384</f>
        <v>0</v>
      </c>
      <c r="S490" s="30">
        <f t="shared" si="143"/>
        <v>2</v>
      </c>
      <c r="T490" s="1"/>
      <c r="U490" s="1"/>
      <c r="V490" s="1"/>
      <c r="W490" s="1"/>
      <c r="X490" s="1"/>
      <c r="Y490" s="1"/>
    </row>
    <row r="491" spans="1:25" ht="12" customHeight="1">
      <c r="A491" s="566"/>
      <c r="B491" s="53" t="s">
        <v>193</v>
      </c>
      <c r="C491" s="54">
        <f t="shared" ref="C491:R491" si="147">SUM(C488:C489)</f>
        <v>178</v>
      </c>
      <c r="D491" s="55">
        <f t="shared" si="147"/>
        <v>90</v>
      </c>
      <c r="E491" s="55">
        <f t="shared" si="147"/>
        <v>38</v>
      </c>
      <c r="F491" s="55">
        <f t="shared" si="147"/>
        <v>23</v>
      </c>
      <c r="G491" s="55">
        <f t="shared" si="147"/>
        <v>17</v>
      </c>
      <c r="H491" s="55">
        <f t="shared" si="147"/>
        <v>10</v>
      </c>
      <c r="I491" s="55">
        <f t="shared" si="147"/>
        <v>21</v>
      </c>
      <c r="J491" s="55">
        <f t="shared" si="147"/>
        <v>8</v>
      </c>
      <c r="K491" s="55">
        <f t="shared" si="147"/>
        <v>21</v>
      </c>
      <c r="L491" s="55">
        <f t="shared" si="147"/>
        <v>7</v>
      </c>
      <c r="M491" s="55">
        <f t="shared" si="147"/>
        <v>3</v>
      </c>
      <c r="N491" s="55">
        <f t="shared" si="147"/>
        <v>6</v>
      </c>
      <c r="O491" s="55">
        <f t="shared" si="147"/>
        <v>52</v>
      </c>
      <c r="P491" s="55">
        <f t="shared" si="147"/>
        <v>0</v>
      </c>
      <c r="Q491" s="55">
        <f t="shared" si="147"/>
        <v>2</v>
      </c>
      <c r="R491" s="55">
        <f t="shared" si="147"/>
        <v>1</v>
      </c>
      <c r="S491" s="30">
        <f t="shared" si="143"/>
        <v>477</v>
      </c>
      <c r="T491" s="1"/>
      <c r="U491" s="1"/>
      <c r="V491" s="1"/>
      <c r="W491" s="1"/>
      <c r="X491" s="1"/>
      <c r="Y491" s="1"/>
    </row>
    <row r="492" spans="1:25" ht="12" customHeight="1">
      <c r="A492" s="566"/>
      <c r="B492" s="53" t="s">
        <v>194</v>
      </c>
      <c r="C492" s="54">
        <f t="shared" ref="C492:R492" si="148">SUM(C488,C490)</f>
        <v>179</v>
      </c>
      <c r="D492" s="55">
        <f t="shared" si="148"/>
        <v>90</v>
      </c>
      <c r="E492" s="55">
        <f t="shared" si="148"/>
        <v>38</v>
      </c>
      <c r="F492" s="55">
        <f t="shared" si="148"/>
        <v>23</v>
      </c>
      <c r="G492" s="55">
        <f t="shared" si="148"/>
        <v>17</v>
      </c>
      <c r="H492" s="55">
        <f t="shared" si="148"/>
        <v>10</v>
      </c>
      <c r="I492" s="55">
        <f t="shared" si="148"/>
        <v>21</v>
      </c>
      <c r="J492" s="55">
        <f t="shared" si="148"/>
        <v>8</v>
      </c>
      <c r="K492" s="55">
        <f t="shared" si="148"/>
        <v>21</v>
      </c>
      <c r="L492" s="55">
        <f t="shared" si="148"/>
        <v>7</v>
      </c>
      <c r="M492" s="55">
        <f t="shared" si="148"/>
        <v>3</v>
      </c>
      <c r="N492" s="55">
        <f t="shared" si="148"/>
        <v>6</v>
      </c>
      <c r="O492" s="55">
        <f t="shared" si="148"/>
        <v>52</v>
      </c>
      <c r="P492" s="55">
        <f t="shared" si="148"/>
        <v>0</v>
      </c>
      <c r="Q492" s="55">
        <f t="shared" si="148"/>
        <v>2</v>
      </c>
      <c r="R492" s="55">
        <f t="shared" si="148"/>
        <v>1</v>
      </c>
      <c r="S492" s="30">
        <f t="shared" si="143"/>
        <v>478</v>
      </c>
      <c r="T492" s="1"/>
      <c r="U492" s="1"/>
      <c r="V492" s="1"/>
      <c r="W492" s="1"/>
      <c r="X492" s="1"/>
      <c r="Y492" s="1"/>
    </row>
    <row r="493" spans="1:25" ht="12" customHeight="1">
      <c r="A493" s="566"/>
      <c r="B493" s="9" t="s">
        <v>195</v>
      </c>
      <c r="C493" s="51"/>
      <c r="D493" s="1"/>
      <c r="E493" s="1"/>
      <c r="F493" s="1"/>
      <c r="G493" s="1"/>
      <c r="H493" s="1"/>
      <c r="I493" s="1"/>
      <c r="J493" s="1"/>
      <c r="K493" s="1"/>
      <c r="L493" s="1"/>
      <c r="M493" s="1"/>
      <c r="N493" s="1"/>
      <c r="O493" s="1"/>
      <c r="P493" s="1"/>
      <c r="Q493" s="1"/>
      <c r="R493" s="1"/>
      <c r="S493" s="28"/>
      <c r="T493" s="1"/>
      <c r="U493" s="1"/>
      <c r="V493" s="1"/>
      <c r="W493" s="1"/>
      <c r="X493" s="1"/>
      <c r="Y493" s="1"/>
    </row>
    <row r="494" spans="1:25" ht="12" customHeight="1">
      <c r="A494" s="566"/>
      <c r="B494" s="9" t="s">
        <v>196</v>
      </c>
      <c r="C494" s="51"/>
      <c r="D494" s="1"/>
      <c r="E494" s="1"/>
      <c r="F494" s="1"/>
      <c r="G494" s="1"/>
      <c r="H494" s="1"/>
      <c r="I494" s="1"/>
      <c r="J494" s="1"/>
      <c r="K494" s="1"/>
      <c r="L494" s="1"/>
      <c r="M494" s="1"/>
      <c r="N494" s="1"/>
      <c r="O494" s="1"/>
      <c r="P494" s="1"/>
      <c r="Q494" s="1"/>
      <c r="R494" s="1"/>
      <c r="S494" s="28"/>
      <c r="T494" s="1"/>
      <c r="U494" s="1"/>
      <c r="V494" s="1"/>
      <c r="W494" s="1"/>
      <c r="X494" s="1"/>
      <c r="Y494" s="1"/>
    </row>
    <row r="495" spans="1:25" ht="12" customHeight="1">
      <c r="A495" s="566"/>
      <c r="B495" s="53" t="s">
        <v>197</v>
      </c>
      <c r="C495" s="54"/>
      <c r="D495" s="55"/>
      <c r="E495" s="55"/>
      <c r="F495" s="55"/>
      <c r="G495" s="55"/>
      <c r="H495" s="55"/>
      <c r="I495" s="55"/>
      <c r="J495" s="55"/>
      <c r="K495" s="55"/>
      <c r="L495" s="55"/>
      <c r="M495" s="55"/>
      <c r="N495" s="55"/>
      <c r="O495" s="55"/>
      <c r="P495" s="55"/>
      <c r="Q495" s="55"/>
      <c r="R495" s="55"/>
      <c r="S495" s="30"/>
      <c r="T495" s="1"/>
      <c r="U495" s="1"/>
      <c r="V495" s="1"/>
      <c r="W495" s="1"/>
      <c r="X495" s="1"/>
      <c r="Y495" s="1"/>
    </row>
    <row r="496" spans="1:25" ht="12" customHeight="1">
      <c r="A496" s="566"/>
      <c r="B496" s="53" t="s">
        <v>198</v>
      </c>
      <c r="C496" s="54"/>
      <c r="D496" s="55"/>
      <c r="E496" s="55"/>
      <c r="F496" s="55"/>
      <c r="G496" s="55"/>
      <c r="H496" s="55"/>
      <c r="I496" s="55"/>
      <c r="J496" s="55"/>
      <c r="K496" s="55"/>
      <c r="L496" s="55"/>
      <c r="M496" s="55"/>
      <c r="N496" s="55"/>
      <c r="O496" s="55"/>
      <c r="P496" s="55"/>
      <c r="Q496" s="55"/>
      <c r="R496" s="55"/>
      <c r="S496" s="30"/>
      <c r="T496" s="1"/>
      <c r="U496" s="1"/>
      <c r="V496" s="1"/>
      <c r="W496" s="1"/>
      <c r="X496" s="1"/>
      <c r="Y496" s="1"/>
    </row>
    <row r="497" spans="1:25" ht="12" customHeight="1">
      <c r="A497" s="566"/>
      <c r="B497" s="9" t="s">
        <v>199</v>
      </c>
      <c r="C497" s="51"/>
      <c r="D497" s="1"/>
      <c r="E497" s="1"/>
      <c r="F497" s="1"/>
      <c r="G497" s="1"/>
      <c r="H497" s="1"/>
      <c r="I497" s="1"/>
      <c r="J497" s="1"/>
      <c r="K497" s="1"/>
      <c r="L497" s="1"/>
      <c r="M497" s="1"/>
      <c r="N497" s="1"/>
      <c r="O497" s="1"/>
      <c r="P497" s="1"/>
      <c r="Q497" s="1"/>
      <c r="R497" s="1"/>
      <c r="S497" s="28"/>
      <c r="T497" s="1"/>
      <c r="U497" s="1"/>
      <c r="V497" s="1"/>
      <c r="W497" s="1"/>
      <c r="X497" s="1"/>
      <c r="Y497" s="1"/>
    </row>
    <row r="498" spans="1:25" ht="12" customHeight="1">
      <c r="A498" s="566"/>
      <c r="B498" s="9" t="s">
        <v>200</v>
      </c>
      <c r="C498" s="51"/>
      <c r="D498" s="1"/>
      <c r="E498" s="1"/>
      <c r="F498" s="1"/>
      <c r="G498" s="1"/>
      <c r="H498" s="1"/>
      <c r="I498" s="1"/>
      <c r="J498" s="1"/>
      <c r="K498" s="1"/>
      <c r="L498" s="1"/>
      <c r="M498" s="1"/>
      <c r="N498" s="1"/>
      <c r="O498" s="1"/>
      <c r="P498" s="1"/>
      <c r="Q498" s="1"/>
      <c r="R498" s="1"/>
      <c r="S498" s="28"/>
      <c r="T498" s="1"/>
      <c r="U498" s="1"/>
      <c r="V498" s="1"/>
      <c r="W498" s="1"/>
      <c r="X498" s="1"/>
      <c r="Y498" s="1"/>
    </row>
    <row r="499" spans="1:25" ht="12" customHeight="1">
      <c r="A499" s="566"/>
      <c r="B499" s="60" t="s">
        <v>3</v>
      </c>
      <c r="C499" s="61">
        <f t="shared" ref="C499:R499" si="149">SUM(C484,C486,C491,C493,C495,C497)</f>
        <v>178</v>
      </c>
      <c r="D499" s="62">
        <f t="shared" si="149"/>
        <v>90</v>
      </c>
      <c r="E499" s="62">
        <f t="shared" si="149"/>
        <v>38</v>
      </c>
      <c r="F499" s="62">
        <f t="shared" si="149"/>
        <v>23</v>
      </c>
      <c r="G499" s="62">
        <f t="shared" si="149"/>
        <v>17</v>
      </c>
      <c r="H499" s="62">
        <f t="shared" si="149"/>
        <v>10</v>
      </c>
      <c r="I499" s="62">
        <f t="shared" si="149"/>
        <v>21</v>
      </c>
      <c r="J499" s="62">
        <f t="shared" si="149"/>
        <v>8</v>
      </c>
      <c r="K499" s="62">
        <f t="shared" si="149"/>
        <v>21</v>
      </c>
      <c r="L499" s="62">
        <f t="shared" si="149"/>
        <v>7</v>
      </c>
      <c r="M499" s="62">
        <f t="shared" si="149"/>
        <v>3</v>
      </c>
      <c r="N499" s="62">
        <f t="shared" si="149"/>
        <v>6</v>
      </c>
      <c r="O499" s="62">
        <f t="shared" si="149"/>
        <v>52</v>
      </c>
      <c r="P499" s="62">
        <f t="shared" si="149"/>
        <v>0</v>
      </c>
      <c r="Q499" s="62">
        <f t="shared" si="149"/>
        <v>2</v>
      </c>
      <c r="R499" s="62">
        <f t="shared" si="149"/>
        <v>1</v>
      </c>
      <c r="S499" s="63">
        <f t="shared" ref="S499:S504" si="150">SUM(C499:R499)</f>
        <v>477</v>
      </c>
      <c r="T499" s="1"/>
      <c r="U499" s="1"/>
      <c r="V499" s="1"/>
      <c r="W499" s="1"/>
      <c r="X499" s="1"/>
      <c r="Y499" s="1"/>
    </row>
    <row r="500" spans="1:25" ht="12" customHeight="1">
      <c r="A500" s="566"/>
      <c r="B500" s="64" t="s">
        <v>201</v>
      </c>
      <c r="C500" s="65">
        <f t="shared" ref="C500:R500" si="151">SUM(C483,C485,C487,C492,C494,C496,C498)</f>
        <v>181</v>
      </c>
      <c r="D500" s="66">
        <f t="shared" si="151"/>
        <v>90</v>
      </c>
      <c r="E500" s="66">
        <f t="shared" si="151"/>
        <v>38</v>
      </c>
      <c r="F500" s="66">
        <f t="shared" si="151"/>
        <v>23</v>
      </c>
      <c r="G500" s="66">
        <f t="shared" si="151"/>
        <v>18</v>
      </c>
      <c r="H500" s="66">
        <f t="shared" si="151"/>
        <v>10</v>
      </c>
      <c r="I500" s="66">
        <f t="shared" si="151"/>
        <v>22</v>
      </c>
      <c r="J500" s="66">
        <f t="shared" si="151"/>
        <v>8</v>
      </c>
      <c r="K500" s="66">
        <f t="shared" si="151"/>
        <v>22</v>
      </c>
      <c r="L500" s="66">
        <f t="shared" si="151"/>
        <v>7</v>
      </c>
      <c r="M500" s="66">
        <f t="shared" si="151"/>
        <v>3</v>
      </c>
      <c r="N500" s="66">
        <f t="shared" si="151"/>
        <v>6</v>
      </c>
      <c r="O500" s="66">
        <f t="shared" si="151"/>
        <v>53</v>
      </c>
      <c r="P500" s="66">
        <f t="shared" si="151"/>
        <v>0</v>
      </c>
      <c r="Q500" s="66">
        <f t="shared" si="151"/>
        <v>2</v>
      </c>
      <c r="R500" s="66">
        <f t="shared" si="151"/>
        <v>1</v>
      </c>
      <c r="S500" s="68">
        <f t="shared" si="150"/>
        <v>484</v>
      </c>
      <c r="T500" s="1"/>
      <c r="U500" s="1"/>
      <c r="V500" s="1"/>
      <c r="W500" s="1"/>
      <c r="X500" s="1"/>
      <c r="Y500" s="1"/>
    </row>
    <row r="501" spans="1:25" ht="12" customHeight="1">
      <c r="A501" s="566"/>
      <c r="B501" s="9" t="s">
        <v>202</v>
      </c>
      <c r="C501" s="51">
        <f>SUM('Entering 1'!C713:C716)</f>
        <v>0</v>
      </c>
      <c r="D501" s="1">
        <f>SUM('Entering 1'!D713:D716)</f>
        <v>0</v>
      </c>
      <c r="E501" s="1">
        <f>SUM('Entering 1'!E713:E716)</f>
        <v>0</v>
      </c>
      <c r="F501" s="1">
        <f>SUM('Entering 1'!F713:F716)</f>
        <v>0</v>
      </c>
      <c r="G501" s="1">
        <f>SUM('Entering 1'!G713:G716)</f>
        <v>0</v>
      </c>
      <c r="H501" s="1">
        <f>SUM('Entering 1'!H713:H716)</f>
        <v>0</v>
      </c>
      <c r="I501" s="1">
        <f>SUM('Entering 1'!I713:I716)</f>
        <v>0</v>
      </c>
      <c r="J501" s="1">
        <f>SUM('Entering 1'!J713:J716)</f>
        <v>0</v>
      </c>
      <c r="K501" s="1">
        <f>SUM('Entering 1'!K713:K716)</f>
        <v>0</v>
      </c>
      <c r="L501" s="1">
        <f>SUM('Entering 1'!L713:L716)</f>
        <v>0</v>
      </c>
      <c r="M501" s="1">
        <f>SUM('Entering 1'!M713:M716)</f>
        <v>0</v>
      </c>
      <c r="N501" s="1">
        <f>SUM('Entering 1'!N713:N716)</f>
        <v>0</v>
      </c>
      <c r="O501" s="1">
        <f>SUM('Entering 1'!O713:O716)</f>
        <v>0</v>
      </c>
      <c r="P501" s="1">
        <f>SUM('Entering 1'!P713:P716)</f>
        <v>0</v>
      </c>
      <c r="Q501" s="1">
        <f>SUM('Entering 1'!Q713:Q716)</f>
        <v>0</v>
      </c>
      <c r="R501" s="1">
        <f>SUM('Entering 1'!R713:R716)</f>
        <v>0</v>
      </c>
      <c r="S501" s="28">
        <f t="shared" si="150"/>
        <v>0</v>
      </c>
      <c r="T501" s="1"/>
      <c r="U501" s="1"/>
      <c r="V501" s="1"/>
      <c r="W501" s="1"/>
      <c r="X501" s="1"/>
      <c r="Y501" s="1"/>
    </row>
    <row r="502" spans="1:25" ht="12" customHeight="1">
      <c r="A502" s="566"/>
      <c r="B502" s="9" t="s">
        <v>203</v>
      </c>
      <c r="C502" s="51">
        <f>('Entering 1'!C713)+('Entering 1'!C714*2)+('Entering 1'!C715*3)+('Entering 1'!C716*4)</f>
        <v>0</v>
      </c>
      <c r="D502" s="1">
        <f>('Entering 1'!D713)+('Entering 1'!D714*2)+('Entering 1'!D715*3)+('Entering 1'!D716*4)</f>
        <v>0</v>
      </c>
      <c r="E502" s="1">
        <f>('Entering 1'!E713)+('Entering 1'!E714*2)+('Entering 1'!E715*3)+('Entering 1'!E716*4)</f>
        <v>0</v>
      </c>
      <c r="F502" s="1">
        <f>('Entering 1'!F713)+('Entering 1'!F714*2)+('Entering 1'!F715*3)+('Entering 1'!F716*4)</f>
        <v>0</v>
      </c>
      <c r="G502" s="1">
        <f>('Entering 1'!G713)+('Entering 1'!G714*2)+('Entering 1'!G715*3)+('Entering 1'!G716*4)</f>
        <v>0</v>
      </c>
      <c r="H502" s="1">
        <f>('Entering 1'!H713)+('Entering 1'!H714*2)+('Entering 1'!H715*3)+('Entering 1'!H716*4)</f>
        <v>0</v>
      </c>
      <c r="I502" s="1">
        <f>('Entering 1'!I713)+('Entering 1'!I714*2)+('Entering 1'!I715*3)+('Entering 1'!I716*4)</f>
        <v>0</v>
      </c>
      <c r="J502" s="1">
        <f>('Entering 1'!J713)+('Entering 1'!J714*2)+('Entering 1'!J715*3)+('Entering 1'!J716*4)</f>
        <v>0</v>
      </c>
      <c r="K502" s="1">
        <f>('Entering 1'!K713)+('Entering 1'!K714*2)+('Entering 1'!K715*3)+('Entering 1'!K716*4)</f>
        <v>0</v>
      </c>
      <c r="L502" s="1">
        <f>('Entering 1'!L713)+('Entering 1'!L714*2)+('Entering 1'!L715*3)+('Entering 1'!L716*4)</f>
        <v>0</v>
      </c>
      <c r="M502" s="1">
        <f>('Entering 1'!M713)+('Entering 1'!M714*2)+('Entering 1'!M715*3)+('Entering 1'!M716*4)</f>
        <v>0</v>
      </c>
      <c r="N502" s="1">
        <f>('Entering 1'!N713)+('Entering 1'!N714*2)+('Entering 1'!N715*3)+('Entering 1'!N716*4)</f>
        <v>0</v>
      </c>
      <c r="O502" s="1">
        <f>('Entering 1'!O713)+('Entering 1'!O714*2)+('Entering 1'!O715*3)+('Entering 1'!O716*4)</f>
        <v>0</v>
      </c>
      <c r="P502" s="1">
        <f>('Entering 1'!P713)+('Entering 1'!P714*2)+('Entering 1'!P715*3)+('Entering 1'!P716*4)</f>
        <v>0</v>
      </c>
      <c r="Q502" s="1">
        <f>('Entering 1'!Q713)+('Entering 1'!Q714*2)+('Entering 1'!Q715*3)+('Entering 1'!Q716*4)</f>
        <v>0</v>
      </c>
      <c r="R502" s="1">
        <f>('Entering 1'!R713)+('Entering 1'!R714*2)+('Entering 1'!R715*3)+('Entering 1'!R716*4)</f>
        <v>0</v>
      </c>
      <c r="S502" s="28">
        <f t="shared" si="150"/>
        <v>0</v>
      </c>
      <c r="T502" s="1"/>
      <c r="U502" s="1"/>
      <c r="V502" s="1"/>
      <c r="W502" s="1"/>
      <c r="X502" s="1"/>
      <c r="Y502" s="1"/>
    </row>
    <row r="503" spans="1:25" ht="12" customHeight="1">
      <c r="A503" s="566"/>
      <c r="B503" s="53" t="s">
        <v>204</v>
      </c>
      <c r="C503" s="54">
        <f>SUM('Entering 1'!C721:C724)</f>
        <v>0</v>
      </c>
      <c r="D503" s="55">
        <f>SUM('Entering 1'!D721:D724)</f>
        <v>0</v>
      </c>
      <c r="E503" s="55">
        <f>SUM('Entering 1'!E721:E724)</f>
        <v>0</v>
      </c>
      <c r="F503" s="55">
        <f>SUM('Entering 1'!F721:F724)</f>
        <v>0</v>
      </c>
      <c r="G503" s="55">
        <f>SUM('Entering 1'!G721:G724)</f>
        <v>0</v>
      </c>
      <c r="H503" s="55">
        <f>SUM('Entering 1'!H721:H724)</f>
        <v>0</v>
      </c>
      <c r="I503" s="55">
        <f>SUM('Entering 1'!I721:I724)</f>
        <v>0</v>
      </c>
      <c r="J503" s="55">
        <f>SUM('Entering 1'!J721:J724)</f>
        <v>0</v>
      </c>
      <c r="K503" s="55">
        <f>SUM('Entering 1'!K721:K724)</f>
        <v>0</v>
      </c>
      <c r="L503" s="55">
        <f>SUM('Entering 1'!L721:L724)</f>
        <v>0</v>
      </c>
      <c r="M503" s="55">
        <f>SUM('Entering 1'!M721:M724)</f>
        <v>0</v>
      </c>
      <c r="N503" s="55">
        <f>SUM('Entering 1'!N721:N724)</f>
        <v>0</v>
      </c>
      <c r="O503" s="55">
        <f>SUM('Entering 1'!O721:O724)</f>
        <v>0</v>
      </c>
      <c r="P503" s="55">
        <f>SUM('Entering 1'!P721:P724)</f>
        <v>0</v>
      </c>
      <c r="Q503" s="55">
        <f>SUM('Entering 1'!Q721:Q724)</f>
        <v>0</v>
      </c>
      <c r="R503" s="55">
        <f>SUM('Entering 1'!R721:R724)</f>
        <v>0</v>
      </c>
      <c r="S503" s="30">
        <f t="shared" si="150"/>
        <v>0</v>
      </c>
      <c r="T503" s="1"/>
      <c r="U503" s="1"/>
      <c r="V503" s="1"/>
      <c r="W503" s="1"/>
      <c r="X503" s="1"/>
      <c r="Y503" s="1"/>
    </row>
    <row r="504" spans="1:25" ht="12" customHeight="1">
      <c r="A504" s="566"/>
      <c r="B504" s="53" t="s">
        <v>205</v>
      </c>
      <c r="C504" s="54">
        <f>('Entering 1'!C721)+('Entering 1'!C722*2)+('Entering 1'!C723*3)+('Entering 1'!C724*4)</f>
        <v>0</v>
      </c>
      <c r="D504" s="55">
        <f>('Entering 1'!D721)+('Entering 1'!D722*2)+('Entering 1'!D723*3)+('Entering 1'!D724*4)</f>
        <v>0</v>
      </c>
      <c r="E504" s="55">
        <f>('Entering 1'!E721)+('Entering 1'!E722*2)+('Entering 1'!E723*3)+('Entering 1'!E724*4)</f>
        <v>0</v>
      </c>
      <c r="F504" s="55">
        <f>('Entering 1'!F721)+('Entering 1'!F722*2)+('Entering 1'!F723*3)+('Entering 1'!F724*4)</f>
        <v>0</v>
      </c>
      <c r="G504" s="55">
        <f>('Entering 1'!G721)+('Entering 1'!G722*2)+('Entering 1'!G723*3)+('Entering 1'!G724*4)</f>
        <v>0</v>
      </c>
      <c r="H504" s="55">
        <f>('Entering 1'!H721)+('Entering 1'!H722*2)+('Entering 1'!H723*3)+('Entering 1'!H724*4)</f>
        <v>0</v>
      </c>
      <c r="I504" s="55">
        <f>('Entering 1'!I721)+('Entering 1'!I722*2)+('Entering 1'!I723*3)+('Entering 1'!I724*4)</f>
        <v>0</v>
      </c>
      <c r="J504" s="55">
        <f>('Entering 1'!J721)+('Entering 1'!J722*2)+('Entering 1'!J723*3)+('Entering 1'!J724*4)</f>
        <v>0</v>
      </c>
      <c r="K504" s="55">
        <f>('Entering 1'!K721)+('Entering 1'!K722*2)+('Entering 1'!K723*3)+('Entering 1'!K724*4)</f>
        <v>0</v>
      </c>
      <c r="L504" s="55">
        <f>('Entering 1'!L721)+('Entering 1'!L722*2)+('Entering 1'!L723*3)+('Entering 1'!L724*4)</f>
        <v>0</v>
      </c>
      <c r="M504" s="55">
        <f>('Entering 1'!M721)+('Entering 1'!M722*2)+('Entering 1'!M723*3)+('Entering 1'!M724*4)</f>
        <v>0</v>
      </c>
      <c r="N504" s="55">
        <f>('Entering 1'!N721)+('Entering 1'!N722*2)+('Entering 1'!N723*3)+('Entering 1'!N724*4)</f>
        <v>0</v>
      </c>
      <c r="O504" s="55">
        <f>('Entering 1'!O721)+('Entering 1'!O722*2)+('Entering 1'!O723*3)+('Entering 1'!O724*4)</f>
        <v>0</v>
      </c>
      <c r="P504" s="55">
        <f>('Entering 1'!P721)+('Entering 1'!P722*2)+('Entering 1'!P723*3)+('Entering 1'!P724*4)</f>
        <v>0</v>
      </c>
      <c r="Q504" s="55">
        <f>('Entering 1'!Q721)+('Entering 1'!Q722*2)+('Entering 1'!Q723*3)+('Entering 1'!Q724*4)</f>
        <v>0</v>
      </c>
      <c r="R504" s="55">
        <f>('Entering 1'!R721)+('Entering 1'!R722*2)+('Entering 1'!R723*3)+('Entering 1'!R724*4)</f>
        <v>0</v>
      </c>
      <c r="S504" s="30">
        <f t="shared" si="150"/>
        <v>0</v>
      </c>
      <c r="T504" s="1"/>
      <c r="U504" s="1"/>
      <c r="V504" s="1"/>
      <c r="W504" s="1"/>
      <c r="X504" s="1"/>
      <c r="Y504" s="1"/>
    </row>
    <row r="505" spans="1:25" ht="12" customHeight="1">
      <c r="A505" s="566"/>
      <c r="B505" s="9" t="s">
        <v>206</v>
      </c>
      <c r="C505" s="51"/>
      <c r="D505" s="1"/>
      <c r="E505" s="1"/>
      <c r="F505" s="1"/>
      <c r="G505" s="1"/>
      <c r="H505" s="1"/>
      <c r="I505" s="1"/>
      <c r="J505" s="1"/>
      <c r="K505" s="1"/>
      <c r="L505" s="1"/>
      <c r="M505" s="1"/>
      <c r="N505" s="1"/>
      <c r="O505" s="1"/>
      <c r="P505" s="1"/>
      <c r="Q505" s="1"/>
      <c r="R505" s="1"/>
      <c r="S505" s="28"/>
      <c r="T505" s="1"/>
      <c r="U505" s="1"/>
      <c r="V505" s="1"/>
      <c r="W505" s="1"/>
      <c r="X505" s="1"/>
      <c r="Y505" s="1"/>
    </row>
    <row r="506" spans="1:25" ht="12" customHeight="1">
      <c r="A506" s="566"/>
      <c r="B506" s="9" t="s">
        <v>207</v>
      </c>
      <c r="C506" s="51"/>
      <c r="D506" s="1"/>
      <c r="E506" s="1"/>
      <c r="F506" s="1"/>
      <c r="G506" s="1"/>
      <c r="H506" s="1"/>
      <c r="I506" s="1"/>
      <c r="J506" s="1"/>
      <c r="K506" s="1"/>
      <c r="L506" s="1"/>
      <c r="M506" s="1"/>
      <c r="N506" s="1"/>
      <c r="O506" s="1"/>
      <c r="P506" s="1"/>
      <c r="Q506" s="1"/>
      <c r="R506" s="1"/>
      <c r="S506" s="28"/>
      <c r="T506" s="1"/>
      <c r="U506" s="1"/>
      <c r="V506" s="1"/>
      <c r="W506" s="1"/>
      <c r="X506" s="1"/>
      <c r="Y506" s="1"/>
    </row>
    <row r="507" spans="1:25" ht="12" customHeight="1">
      <c r="A507" s="566"/>
      <c r="B507" s="60" t="s">
        <v>18</v>
      </c>
      <c r="C507" s="61">
        <f t="shared" ref="C507:R507" si="152">SUM(C501,C503,C505)</f>
        <v>0</v>
      </c>
      <c r="D507" s="62">
        <f t="shared" si="152"/>
        <v>0</v>
      </c>
      <c r="E507" s="62">
        <f t="shared" si="152"/>
        <v>0</v>
      </c>
      <c r="F507" s="62">
        <f t="shared" si="152"/>
        <v>0</v>
      </c>
      <c r="G507" s="62">
        <f t="shared" si="152"/>
        <v>0</v>
      </c>
      <c r="H507" s="62">
        <f t="shared" si="152"/>
        <v>0</v>
      </c>
      <c r="I507" s="62">
        <f t="shared" si="152"/>
        <v>0</v>
      </c>
      <c r="J507" s="62">
        <f t="shared" si="152"/>
        <v>0</v>
      </c>
      <c r="K507" s="62">
        <f t="shared" si="152"/>
        <v>0</v>
      </c>
      <c r="L507" s="62">
        <f t="shared" si="152"/>
        <v>0</v>
      </c>
      <c r="M507" s="62">
        <f t="shared" si="152"/>
        <v>0</v>
      </c>
      <c r="N507" s="62">
        <f t="shared" si="152"/>
        <v>0</v>
      </c>
      <c r="O507" s="62">
        <f t="shared" si="152"/>
        <v>0</v>
      </c>
      <c r="P507" s="62">
        <f t="shared" si="152"/>
        <v>0</v>
      </c>
      <c r="Q507" s="62">
        <f t="shared" si="152"/>
        <v>0</v>
      </c>
      <c r="R507" s="62">
        <f t="shared" si="152"/>
        <v>0</v>
      </c>
      <c r="S507" s="63">
        <f t="shared" ref="S507:S520" si="153">SUM(C507:R507)</f>
        <v>0</v>
      </c>
      <c r="T507" s="1"/>
      <c r="U507" s="1"/>
      <c r="V507" s="1"/>
      <c r="W507" s="1"/>
      <c r="X507" s="1"/>
      <c r="Y507" s="1"/>
    </row>
    <row r="508" spans="1:25" ht="12" customHeight="1">
      <c r="A508" s="566"/>
      <c r="B508" s="64" t="s">
        <v>208</v>
      </c>
      <c r="C508" s="65">
        <f t="shared" ref="C508:R508" si="154">SUM(C502,C504,C506)</f>
        <v>0</v>
      </c>
      <c r="D508" s="66">
        <f t="shared" si="154"/>
        <v>0</v>
      </c>
      <c r="E508" s="66">
        <f t="shared" si="154"/>
        <v>0</v>
      </c>
      <c r="F508" s="66">
        <f t="shared" si="154"/>
        <v>0</v>
      </c>
      <c r="G508" s="66">
        <f t="shared" si="154"/>
        <v>0</v>
      </c>
      <c r="H508" s="66">
        <f t="shared" si="154"/>
        <v>0</v>
      </c>
      <c r="I508" s="66">
        <f t="shared" si="154"/>
        <v>0</v>
      </c>
      <c r="J508" s="66">
        <f t="shared" si="154"/>
        <v>0</v>
      </c>
      <c r="K508" s="66">
        <f t="shared" si="154"/>
        <v>0</v>
      </c>
      <c r="L508" s="66">
        <f t="shared" si="154"/>
        <v>0</v>
      </c>
      <c r="M508" s="66">
        <f t="shared" si="154"/>
        <v>0</v>
      </c>
      <c r="N508" s="66">
        <f t="shared" si="154"/>
        <v>0</v>
      </c>
      <c r="O508" s="66">
        <f t="shared" si="154"/>
        <v>0</v>
      </c>
      <c r="P508" s="66">
        <f t="shared" si="154"/>
        <v>0</v>
      </c>
      <c r="Q508" s="66">
        <f t="shared" si="154"/>
        <v>0</v>
      </c>
      <c r="R508" s="66">
        <f t="shared" si="154"/>
        <v>0</v>
      </c>
      <c r="S508" s="68">
        <f t="shared" si="153"/>
        <v>0</v>
      </c>
      <c r="T508" s="1"/>
      <c r="U508" s="1"/>
      <c r="V508" s="1"/>
      <c r="W508" s="1"/>
      <c r="X508" s="1"/>
      <c r="Y508" s="1"/>
    </row>
    <row r="509" spans="1:25" ht="12" customHeight="1">
      <c r="A509" s="566"/>
      <c r="B509" s="60" t="s">
        <v>2</v>
      </c>
      <c r="C509" s="61">
        <f t="shared" ref="C509:R509" si="155">SUM(C499,C507)</f>
        <v>178</v>
      </c>
      <c r="D509" s="62">
        <f t="shared" si="155"/>
        <v>90</v>
      </c>
      <c r="E509" s="62">
        <f t="shared" si="155"/>
        <v>38</v>
      </c>
      <c r="F509" s="62">
        <f t="shared" si="155"/>
        <v>23</v>
      </c>
      <c r="G509" s="62">
        <f t="shared" si="155"/>
        <v>17</v>
      </c>
      <c r="H509" s="62">
        <f t="shared" si="155"/>
        <v>10</v>
      </c>
      <c r="I509" s="62">
        <f t="shared" si="155"/>
        <v>21</v>
      </c>
      <c r="J509" s="62">
        <f t="shared" si="155"/>
        <v>8</v>
      </c>
      <c r="K509" s="62">
        <f t="shared" si="155"/>
        <v>21</v>
      </c>
      <c r="L509" s="62">
        <f t="shared" si="155"/>
        <v>7</v>
      </c>
      <c r="M509" s="62">
        <f t="shared" si="155"/>
        <v>3</v>
      </c>
      <c r="N509" s="62">
        <f t="shared" si="155"/>
        <v>6</v>
      </c>
      <c r="O509" s="62">
        <f t="shared" si="155"/>
        <v>52</v>
      </c>
      <c r="P509" s="62">
        <f t="shared" si="155"/>
        <v>0</v>
      </c>
      <c r="Q509" s="62">
        <f t="shared" si="155"/>
        <v>2</v>
      </c>
      <c r="R509" s="62">
        <f t="shared" si="155"/>
        <v>1</v>
      </c>
      <c r="S509" s="63">
        <f t="shared" si="153"/>
        <v>477</v>
      </c>
      <c r="T509" s="1"/>
      <c r="U509" s="1"/>
      <c r="V509" s="1"/>
      <c r="W509" s="1"/>
      <c r="X509" s="1"/>
      <c r="Y509" s="1"/>
    </row>
    <row r="510" spans="1:25" ht="12" customHeight="1">
      <c r="A510" s="567"/>
      <c r="B510" s="64" t="s">
        <v>25</v>
      </c>
      <c r="C510" s="65">
        <f t="shared" ref="C510:R510" si="156">SUM(C500,C508)</f>
        <v>181</v>
      </c>
      <c r="D510" s="66">
        <f t="shared" si="156"/>
        <v>90</v>
      </c>
      <c r="E510" s="66">
        <f t="shared" si="156"/>
        <v>38</v>
      </c>
      <c r="F510" s="66">
        <f t="shared" si="156"/>
        <v>23</v>
      </c>
      <c r="G510" s="66">
        <f t="shared" si="156"/>
        <v>18</v>
      </c>
      <c r="H510" s="66">
        <f t="shared" si="156"/>
        <v>10</v>
      </c>
      <c r="I510" s="66">
        <f t="shared" si="156"/>
        <v>22</v>
      </c>
      <c r="J510" s="66">
        <f t="shared" si="156"/>
        <v>8</v>
      </c>
      <c r="K510" s="66">
        <f t="shared" si="156"/>
        <v>22</v>
      </c>
      <c r="L510" s="66">
        <f t="shared" si="156"/>
        <v>7</v>
      </c>
      <c r="M510" s="66">
        <f t="shared" si="156"/>
        <v>3</v>
      </c>
      <c r="N510" s="66">
        <f t="shared" si="156"/>
        <v>6</v>
      </c>
      <c r="O510" s="66">
        <f t="shared" si="156"/>
        <v>53</v>
      </c>
      <c r="P510" s="66">
        <f t="shared" si="156"/>
        <v>0</v>
      </c>
      <c r="Q510" s="66">
        <f t="shared" si="156"/>
        <v>2</v>
      </c>
      <c r="R510" s="66">
        <f t="shared" si="156"/>
        <v>1</v>
      </c>
      <c r="S510" s="68">
        <f t="shared" si="153"/>
        <v>484</v>
      </c>
      <c r="T510" s="1"/>
      <c r="U510" s="1"/>
      <c r="V510" s="1"/>
      <c r="W510" s="1"/>
      <c r="X510" s="1"/>
      <c r="Y510" s="1"/>
    </row>
    <row r="511" spans="1:25" ht="12" customHeight="1">
      <c r="A511" s="565" t="s">
        <v>158</v>
      </c>
      <c r="B511" s="9" t="s">
        <v>214</v>
      </c>
      <c r="C511" s="72">
        <f>'PMD Breakdown Entering'!C177</f>
        <v>0</v>
      </c>
      <c r="D511" s="13">
        <f>'PMD Breakdown Entering'!D177</f>
        <v>0</v>
      </c>
      <c r="E511" s="13">
        <f>'PMD Breakdown Entering'!E177</f>
        <v>1</v>
      </c>
      <c r="F511" s="13">
        <f>'PMD Breakdown Entering'!F177</f>
        <v>0</v>
      </c>
      <c r="G511" s="13">
        <f>'PMD Breakdown Entering'!G177</f>
        <v>0</v>
      </c>
      <c r="H511" s="13">
        <f>'PMD Breakdown Entering'!H177</f>
        <v>0</v>
      </c>
      <c r="I511" s="13">
        <f>'PMD Breakdown Entering'!I177</f>
        <v>0</v>
      </c>
      <c r="J511" s="13">
        <f>'PMD Breakdown Entering'!J177</f>
        <v>0</v>
      </c>
      <c r="K511" s="13">
        <f>'PMD Breakdown Entering'!K177</f>
        <v>0</v>
      </c>
      <c r="L511" s="13">
        <f>'PMD Breakdown Entering'!L177</f>
        <v>0</v>
      </c>
      <c r="M511" s="13">
        <f>'PMD Breakdown Entering'!M177</f>
        <v>0</v>
      </c>
      <c r="N511" s="13">
        <f>'PMD Breakdown Entering'!N177</f>
        <v>0</v>
      </c>
      <c r="O511" s="13">
        <f>'PMD Breakdown Entering'!O177</f>
        <v>0</v>
      </c>
      <c r="P511" s="13">
        <f>'PMD Breakdown Entering'!P177</f>
        <v>0</v>
      </c>
      <c r="Q511" s="13">
        <f>'PMD Breakdown Entering'!Q177</f>
        <v>0</v>
      </c>
      <c r="R511" s="13">
        <f>'PMD Breakdown Entering'!R177</f>
        <v>0</v>
      </c>
      <c r="S511" s="28">
        <f t="shared" si="153"/>
        <v>1</v>
      </c>
      <c r="T511" s="1"/>
      <c r="U511" s="1"/>
      <c r="V511" s="1"/>
      <c r="W511" s="1"/>
      <c r="X511" s="1"/>
      <c r="Y511" s="1"/>
    </row>
    <row r="512" spans="1:25" ht="12" customHeight="1">
      <c r="A512" s="566"/>
      <c r="B512" s="53" t="s">
        <v>188</v>
      </c>
      <c r="C512" s="54">
        <f>SUM('Entering 1'!C733:C734)</f>
        <v>0</v>
      </c>
      <c r="D512" s="55">
        <f>SUM('Entering 1'!D733:D734)</f>
        <v>0</v>
      </c>
      <c r="E512" s="55">
        <f>SUM('Entering 1'!E733:E734)</f>
        <v>0</v>
      </c>
      <c r="F512" s="55">
        <f>SUM('Entering 1'!F733:F734)</f>
        <v>0</v>
      </c>
      <c r="G512" s="55">
        <f>SUM('Entering 1'!G733:G734)</f>
        <v>0</v>
      </c>
      <c r="H512" s="55">
        <f>SUM('Entering 1'!H733:H734)</f>
        <v>0</v>
      </c>
      <c r="I512" s="55">
        <f>SUM('Entering 1'!I733:I734)</f>
        <v>0</v>
      </c>
      <c r="J512" s="55">
        <f>SUM('Entering 1'!J733:J734)</f>
        <v>0</v>
      </c>
      <c r="K512" s="55">
        <f>SUM('Entering 1'!K733:K734)</f>
        <v>0</v>
      </c>
      <c r="L512" s="55">
        <f>SUM('Entering 1'!L733:L734)</f>
        <v>0</v>
      </c>
      <c r="M512" s="55">
        <f>SUM('Entering 1'!M733:M734)</f>
        <v>0</v>
      </c>
      <c r="N512" s="55">
        <f>SUM('Entering 1'!N733:N734)</f>
        <v>0</v>
      </c>
      <c r="O512" s="55">
        <f>SUM('Entering 1'!O733:O734)</f>
        <v>0</v>
      </c>
      <c r="P512" s="55">
        <f>SUM('Entering 1'!P733:P734)</f>
        <v>0</v>
      </c>
      <c r="Q512" s="55">
        <f>SUM('Entering 1'!Q733:Q734)</f>
        <v>0</v>
      </c>
      <c r="R512" s="55">
        <f>SUM('Entering 1'!R733:R734)</f>
        <v>0</v>
      </c>
      <c r="S512" s="30">
        <f t="shared" si="153"/>
        <v>0</v>
      </c>
      <c r="T512" s="1"/>
      <c r="U512" s="1"/>
      <c r="V512" s="1"/>
      <c r="W512" s="1"/>
      <c r="X512" s="1"/>
      <c r="Y512" s="1"/>
    </row>
    <row r="513" spans="1:25" ht="12" customHeight="1">
      <c r="A513" s="566"/>
      <c r="B513" s="53" t="s">
        <v>189</v>
      </c>
      <c r="C513" s="54">
        <f>('Entering 1'!C733)+('Entering 1'!C734*2)</f>
        <v>0</v>
      </c>
      <c r="D513" s="55">
        <f>('Entering 1'!D733)+('Entering 1'!D734*2)</f>
        <v>0</v>
      </c>
      <c r="E513" s="55">
        <f>('Entering 1'!E733)+('Entering 1'!E734*2)</f>
        <v>0</v>
      </c>
      <c r="F513" s="55">
        <f>('Entering 1'!F733)+('Entering 1'!F734*2)</f>
        <v>0</v>
      </c>
      <c r="G513" s="55">
        <f>('Entering 1'!G733)+('Entering 1'!G734*2)</f>
        <v>0</v>
      </c>
      <c r="H513" s="55">
        <f>('Entering 1'!H733)+('Entering 1'!H734*2)</f>
        <v>0</v>
      </c>
      <c r="I513" s="55">
        <f>('Entering 1'!I733)+('Entering 1'!I734*2)</f>
        <v>0</v>
      </c>
      <c r="J513" s="55">
        <f>('Entering 1'!J733)+('Entering 1'!J734*2)</f>
        <v>0</v>
      </c>
      <c r="K513" s="55">
        <f>('Entering 1'!K733)+('Entering 1'!K734*2)</f>
        <v>0</v>
      </c>
      <c r="L513" s="55">
        <f>('Entering 1'!L733)+('Entering 1'!L734*2)</f>
        <v>0</v>
      </c>
      <c r="M513" s="55">
        <f>('Entering 1'!M733)+('Entering 1'!M734*2)</f>
        <v>0</v>
      </c>
      <c r="N513" s="55">
        <f>('Entering 1'!N733)+('Entering 1'!N734*2)</f>
        <v>0</v>
      </c>
      <c r="O513" s="55">
        <f>('Entering 1'!O733)+('Entering 1'!O734*2)</f>
        <v>0</v>
      </c>
      <c r="P513" s="55">
        <f>('Entering 1'!P733)+('Entering 1'!P734*2)</f>
        <v>0</v>
      </c>
      <c r="Q513" s="55">
        <f>('Entering 1'!Q733)+('Entering 1'!Q734*2)</f>
        <v>0</v>
      </c>
      <c r="R513" s="55">
        <f>('Entering 1'!R733)+('Entering 1'!R734*2)</f>
        <v>0</v>
      </c>
      <c r="S513" s="30">
        <f t="shared" si="153"/>
        <v>0</v>
      </c>
      <c r="T513" s="1"/>
      <c r="U513" s="1"/>
      <c r="V513" s="1"/>
      <c r="W513" s="1"/>
      <c r="X513" s="1"/>
      <c r="Y513" s="1"/>
    </row>
    <row r="514" spans="1:25" ht="12" customHeight="1">
      <c r="A514" s="566"/>
      <c r="B514" s="9" t="s">
        <v>190</v>
      </c>
      <c r="C514" s="51">
        <f>SUM('Entering 1'!C735:C736)</f>
        <v>1</v>
      </c>
      <c r="D514" s="1">
        <f>SUM('Entering 1'!D735:D736)</f>
        <v>0</v>
      </c>
      <c r="E514" s="1">
        <f>SUM('Entering 1'!E735:E736)</f>
        <v>0</v>
      </c>
      <c r="F514" s="1">
        <f>SUM('Entering 1'!F735:F736)</f>
        <v>0</v>
      </c>
      <c r="G514" s="1">
        <f>SUM('Entering 1'!G735:G736)</f>
        <v>0</v>
      </c>
      <c r="H514" s="1">
        <f>SUM('Entering 1'!H735:H736)</f>
        <v>0</v>
      </c>
      <c r="I514" s="1">
        <f>SUM('Entering 1'!I735:I736)</f>
        <v>0</v>
      </c>
      <c r="J514" s="1">
        <f>SUM('Entering 1'!J735:J736)</f>
        <v>0</v>
      </c>
      <c r="K514" s="1">
        <f>SUM('Entering 1'!K735:K736)</f>
        <v>0</v>
      </c>
      <c r="L514" s="1">
        <f>SUM('Entering 1'!L735:L736)</f>
        <v>0</v>
      </c>
      <c r="M514" s="1">
        <f>SUM('Entering 1'!M735:M736)</f>
        <v>0</v>
      </c>
      <c r="N514" s="1">
        <f>SUM('Entering 1'!N735:N736)</f>
        <v>0</v>
      </c>
      <c r="O514" s="1">
        <f>SUM('Entering 1'!O735:O736)</f>
        <v>0</v>
      </c>
      <c r="P514" s="1">
        <f>SUM('Entering 1'!P735:P736)</f>
        <v>0</v>
      </c>
      <c r="Q514" s="1">
        <f>SUM('Entering 1'!Q735:Q736)</f>
        <v>0</v>
      </c>
      <c r="R514" s="1">
        <f>SUM('Entering 1'!R735:R736)</f>
        <v>0</v>
      </c>
      <c r="S514" s="28">
        <f t="shared" si="153"/>
        <v>1</v>
      </c>
      <c r="T514" s="1"/>
      <c r="U514" s="1"/>
      <c r="V514" s="1"/>
      <c r="W514" s="1"/>
      <c r="X514" s="1"/>
      <c r="Y514" s="1"/>
    </row>
    <row r="515" spans="1:25" ht="12" customHeight="1">
      <c r="A515" s="566"/>
      <c r="B515" s="9" t="s">
        <v>191</v>
      </c>
      <c r="C515" s="51">
        <f>('Entering 1'!C735)+('Entering 1'!C736*2)</f>
        <v>1</v>
      </c>
      <c r="D515" s="1">
        <f>('Entering 1'!D735)+('Entering 1'!D736*2)</f>
        <v>0</v>
      </c>
      <c r="E515" s="1">
        <f>('Entering 1'!E735)+('Entering 1'!E736*2)</f>
        <v>0</v>
      </c>
      <c r="F515" s="1">
        <f>('Entering 1'!F735)+('Entering 1'!F736*2)</f>
        <v>0</v>
      </c>
      <c r="G515" s="1">
        <f>('Entering 1'!G735)+('Entering 1'!G736*2)</f>
        <v>0</v>
      </c>
      <c r="H515" s="1">
        <f>('Entering 1'!H735)+('Entering 1'!H736*2)</f>
        <v>0</v>
      </c>
      <c r="I515" s="1">
        <f>('Entering 1'!I735)+('Entering 1'!I736*2)</f>
        <v>0</v>
      </c>
      <c r="J515" s="1">
        <f>('Entering 1'!J735)+('Entering 1'!J736*2)</f>
        <v>0</v>
      </c>
      <c r="K515" s="1">
        <f>('Entering 1'!K735)+('Entering 1'!K736*2)</f>
        <v>0</v>
      </c>
      <c r="L515" s="1">
        <f>('Entering 1'!L735)+('Entering 1'!L736*2)</f>
        <v>0</v>
      </c>
      <c r="M515" s="1">
        <f>('Entering 1'!M735)+('Entering 1'!M736*2)</f>
        <v>0</v>
      </c>
      <c r="N515" s="1">
        <f>('Entering 1'!N735)+('Entering 1'!N736*2)</f>
        <v>0</v>
      </c>
      <c r="O515" s="1">
        <f>('Entering 1'!O735)+('Entering 1'!O736*2)</f>
        <v>0</v>
      </c>
      <c r="P515" s="1">
        <f>('Entering 1'!P735)+('Entering 1'!P736*2)</f>
        <v>0</v>
      </c>
      <c r="Q515" s="1">
        <f>('Entering 1'!Q735)+('Entering 1'!Q736*2)</f>
        <v>0</v>
      </c>
      <c r="R515" s="1">
        <f>('Entering 1'!R735)+('Entering 1'!R736*2)</f>
        <v>0</v>
      </c>
      <c r="S515" s="28">
        <f t="shared" si="153"/>
        <v>1</v>
      </c>
      <c r="T515" s="1"/>
      <c r="U515" s="1"/>
      <c r="V515" s="1"/>
      <c r="W515" s="1"/>
      <c r="X515" s="1"/>
      <c r="Y515" s="1"/>
    </row>
    <row r="516" spans="1:25" ht="12" customHeight="1">
      <c r="A516" s="566"/>
      <c r="B516" s="53" t="s">
        <v>7</v>
      </c>
      <c r="C516" s="54">
        <f>'Entering 1'!C737</f>
        <v>75</v>
      </c>
      <c r="D516" s="55">
        <f>'Entering 1'!D737</f>
        <v>45</v>
      </c>
      <c r="E516" s="55">
        <f>'Entering 1'!E737</f>
        <v>19</v>
      </c>
      <c r="F516" s="55">
        <f>'Entering 1'!F737</f>
        <v>15</v>
      </c>
      <c r="G516" s="55">
        <f>'Entering 1'!G737</f>
        <v>13</v>
      </c>
      <c r="H516" s="55">
        <f>'Entering 1'!H737</f>
        <v>11</v>
      </c>
      <c r="I516" s="55">
        <f>'Entering 1'!I737</f>
        <v>9</v>
      </c>
      <c r="J516" s="55">
        <f>'Entering 1'!J737</f>
        <v>14</v>
      </c>
      <c r="K516" s="55">
        <f>'Entering 1'!K737</f>
        <v>9</v>
      </c>
      <c r="L516" s="55">
        <f>'Entering 1'!L737</f>
        <v>0</v>
      </c>
      <c r="M516" s="55">
        <f>'Entering 1'!M737</f>
        <v>2</v>
      </c>
      <c r="N516" s="55">
        <f>'Entering 1'!N737</f>
        <v>6</v>
      </c>
      <c r="O516" s="55">
        <f>'Entering 1'!O737</f>
        <v>14</v>
      </c>
      <c r="P516" s="55">
        <f>'Entering 1'!P737</f>
        <v>1</v>
      </c>
      <c r="Q516" s="55">
        <f>'Entering 1'!Q737</f>
        <v>1</v>
      </c>
      <c r="R516" s="55">
        <f>'Entering 1'!R737</f>
        <v>1</v>
      </c>
      <c r="S516" s="30">
        <f t="shared" si="153"/>
        <v>235</v>
      </c>
      <c r="T516" s="1"/>
      <c r="U516" s="1"/>
      <c r="V516" s="1"/>
      <c r="W516" s="1"/>
      <c r="X516" s="1"/>
      <c r="Y516" s="1"/>
    </row>
    <row r="517" spans="1:25" ht="12" customHeight="1">
      <c r="A517" s="566"/>
      <c r="B517" s="53" t="s">
        <v>192</v>
      </c>
      <c r="C517" s="54">
        <f>'Carpool Breakdown Entering'!C404</f>
        <v>1</v>
      </c>
      <c r="D517" s="55">
        <f>'Carpool Breakdown Entering'!D404</f>
        <v>1</v>
      </c>
      <c r="E517" s="55">
        <f>'Carpool Breakdown Entering'!E404</f>
        <v>0</v>
      </c>
      <c r="F517" s="55">
        <f>'Carpool Breakdown Entering'!F404</f>
        <v>0</v>
      </c>
      <c r="G517" s="55">
        <f>'Carpool Breakdown Entering'!G404</f>
        <v>0</v>
      </c>
      <c r="H517" s="55">
        <f>'Carpool Breakdown Entering'!H404</f>
        <v>0</v>
      </c>
      <c r="I517" s="55">
        <f>'Carpool Breakdown Entering'!I404</f>
        <v>3</v>
      </c>
      <c r="J517" s="55">
        <f>'Carpool Breakdown Entering'!J404</f>
        <v>0</v>
      </c>
      <c r="K517" s="55">
        <f>'Carpool Breakdown Entering'!K404</f>
        <v>0</v>
      </c>
      <c r="L517" s="55">
        <f>'Carpool Breakdown Entering'!L404</f>
        <v>0</v>
      </c>
      <c r="M517" s="55">
        <f>'Carpool Breakdown Entering'!M404</f>
        <v>0</v>
      </c>
      <c r="N517" s="55">
        <f>'Carpool Breakdown Entering'!N404</f>
        <v>2</v>
      </c>
      <c r="O517" s="55">
        <f>'Carpool Breakdown Entering'!O404</f>
        <v>0</v>
      </c>
      <c r="P517" s="55">
        <f>'Carpool Breakdown Entering'!P404</f>
        <v>0</v>
      </c>
      <c r="Q517" s="55">
        <f>'Carpool Breakdown Entering'!Q404</f>
        <v>0</v>
      </c>
      <c r="R517" s="55">
        <f>'Carpool Breakdown Entering'!R404</f>
        <v>0</v>
      </c>
      <c r="S517" s="30">
        <f t="shared" si="153"/>
        <v>7</v>
      </c>
      <c r="T517" s="1"/>
      <c r="U517" s="1"/>
      <c r="V517" s="1"/>
      <c r="W517" s="1"/>
      <c r="X517" s="1"/>
      <c r="Y517" s="1"/>
    </row>
    <row r="518" spans="1:25" ht="12" customHeight="1">
      <c r="A518" s="566"/>
      <c r="B518" s="53" t="s">
        <v>35</v>
      </c>
      <c r="C518" s="54">
        <f>'Carpool Breakdown Entering'!C405</f>
        <v>2</v>
      </c>
      <c r="D518" s="55">
        <f>'Carpool Breakdown Entering'!D405</f>
        <v>2</v>
      </c>
      <c r="E518" s="55">
        <f>'Carpool Breakdown Entering'!E405</f>
        <v>0</v>
      </c>
      <c r="F518" s="55">
        <f>'Carpool Breakdown Entering'!F405</f>
        <v>0</v>
      </c>
      <c r="G518" s="55">
        <f>'Carpool Breakdown Entering'!G405</f>
        <v>0</v>
      </c>
      <c r="H518" s="55">
        <f>'Carpool Breakdown Entering'!H405</f>
        <v>0</v>
      </c>
      <c r="I518" s="55">
        <f>'Carpool Breakdown Entering'!I405</f>
        <v>6</v>
      </c>
      <c r="J518" s="55">
        <f>'Carpool Breakdown Entering'!J405</f>
        <v>0</v>
      </c>
      <c r="K518" s="55">
        <f>'Carpool Breakdown Entering'!K405</f>
        <v>0</v>
      </c>
      <c r="L518" s="55">
        <f>'Carpool Breakdown Entering'!L405</f>
        <v>0</v>
      </c>
      <c r="M518" s="55">
        <f>'Carpool Breakdown Entering'!M405</f>
        <v>0</v>
      </c>
      <c r="N518" s="55">
        <f>'Carpool Breakdown Entering'!N405</f>
        <v>4</v>
      </c>
      <c r="O518" s="55">
        <f>'Carpool Breakdown Entering'!O405</f>
        <v>0</v>
      </c>
      <c r="P518" s="55">
        <f>'Carpool Breakdown Entering'!P405</f>
        <v>0</v>
      </c>
      <c r="Q518" s="55">
        <f>'Carpool Breakdown Entering'!Q405</f>
        <v>0</v>
      </c>
      <c r="R518" s="55">
        <f>'Carpool Breakdown Entering'!R405</f>
        <v>0</v>
      </c>
      <c r="S518" s="30">
        <f t="shared" si="153"/>
        <v>14</v>
      </c>
      <c r="T518" s="1"/>
      <c r="U518" s="1"/>
      <c r="V518" s="1"/>
      <c r="W518" s="1"/>
      <c r="X518" s="1"/>
      <c r="Y518" s="1"/>
    </row>
    <row r="519" spans="1:25" ht="12" customHeight="1">
      <c r="A519" s="566"/>
      <c r="B519" s="53" t="s">
        <v>193</v>
      </c>
      <c r="C519" s="54">
        <f t="shared" ref="C519:R519" si="157">SUM(C516:C517)</f>
        <v>76</v>
      </c>
      <c r="D519" s="55">
        <f t="shared" si="157"/>
        <v>46</v>
      </c>
      <c r="E519" s="55">
        <f t="shared" si="157"/>
        <v>19</v>
      </c>
      <c r="F519" s="55">
        <f t="shared" si="157"/>
        <v>15</v>
      </c>
      <c r="G519" s="55">
        <f t="shared" si="157"/>
        <v>13</v>
      </c>
      <c r="H519" s="55">
        <f t="shared" si="157"/>
        <v>11</v>
      </c>
      <c r="I519" s="55">
        <f t="shared" si="157"/>
        <v>12</v>
      </c>
      <c r="J519" s="55">
        <f t="shared" si="157"/>
        <v>14</v>
      </c>
      <c r="K519" s="55">
        <f t="shared" si="157"/>
        <v>9</v>
      </c>
      <c r="L519" s="55">
        <f t="shared" si="157"/>
        <v>0</v>
      </c>
      <c r="M519" s="55">
        <f t="shared" si="157"/>
        <v>2</v>
      </c>
      <c r="N519" s="55">
        <f t="shared" si="157"/>
        <v>8</v>
      </c>
      <c r="O519" s="55">
        <f t="shared" si="157"/>
        <v>14</v>
      </c>
      <c r="P519" s="55">
        <f t="shared" si="157"/>
        <v>1</v>
      </c>
      <c r="Q519" s="55">
        <f t="shared" si="157"/>
        <v>1</v>
      </c>
      <c r="R519" s="55">
        <f t="shared" si="157"/>
        <v>1</v>
      </c>
      <c r="S519" s="30">
        <f t="shared" si="153"/>
        <v>242</v>
      </c>
      <c r="T519" s="1"/>
      <c r="U519" s="1"/>
      <c r="V519" s="1"/>
      <c r="W519" s="1"/>
      <c r="X519" s="1"/>
      <c r="Y519" s="1"/>
    </row>
    <row r="520" spans="1:25" ht="12" customHeight="1">
      <c r="A520" s="566"/>
      <c r="B520" s="53" t="s">
        <v>194</v>
      </c>
      <c r="C520" s="54">
        <f t="shared" ref="C520:R520" si="158">SUM(C516,C518)</f>
        <v>77</v>
      </c>
      <c r="D520" s="55">
        <f t="shared" si="158"/>
        <v>47</v>
      </c>
      <c r="E520" s="55">
        <f t="shared" si="158"/>
        <v>19</v>
      </c>
      <c r="F520" s="55">
        <f t="shared" si="158"/>
        <v>15</v>
      </c>
      <c r="G520" s="55">
        <f t="shared" si="158"/>
        <v>13</v>
      </c>
      <c r="H520" s="55">
        <f t="shared" si="158"/>
        <v>11</v>
      </c>
      <c r="I520" s="55">
        <f t="shared" si="158"/>
        <v>15</v>
      </c>
      <c r="J520" s="55">
        <f t="shared" si="158"/>
        <v>14</v>
      </c>
      <c r="K520" s="55">
        <f t="shared" si="158"/>
        <v>9</v>
      </c>
      <c r="L520" s="55">
        <f t="shared" si="158"/>
        <v>0</v>
      </c>
      <c r="M520" s="55">
        <f t="shared" si="158"/>
        <v>2</v>
      </c>
      <c r="N520" s="55">
        <f t="shared" si="158"/>
        <v>10</v>
      </c>
      <c r="O520" s="55">
        <f t="shared" si="158"/>
        <v>14</v>
      </c>
      <c r="P520" s="55">
        <f t="shared" si="158"/>
        <v>1</v>
      </c>
      <c r="Q520" s="55">
        <f t="shared" si="158"/>
        <v>1</v>
      </c>
      <c r="R520" s="55">
        <f t="shared" si="158"/>
        <v>1</v>
      </c>
      <c r="S520" s="30">
        <f t="shared" si="153"/>
        <v>249</v>
      </c>
      <c r="T520" s="1"/>
      <c r="U520" s="1"/>
      <c r="V520" s="1"/>
      <c r="W520" s="1"/>
      <c r="X520" s="1"/>
      <c r="Y520" s="1"/>
    </row>
    <row r="521" spans="1:25" ht="12" customHeight="1">
      <c r="A521" s="566"/>
      <c r="B521" s="9" t="s">
        <v>195</v>
      </c>
      <c r="C521" s="51"/>
      <c r="D521" s="1"/>
      <c r="E521" s="1"/>
      <c r="F521" s="1"/>
      <c r="G521" s="1"/>
      <c r="H521" s="1"/>
      <c r="I521" s="1"/>
      <c r="J521" s="1"/>
      <c r="K521" s="1"/>
      <c r="L521" s="1"/>
      <c r="M521" s="1"/>
      <c r="N521" s="1"/>
      <c r="O521" s="1"/>
      <c r="P521" s="1"/>
      <c r="Q521" s="1"/>
      <c r="R521" s="1"/>
      <c r="S521" s="28"/>
      <c r="T521" s="1"/>
      <c r="U521" s="1"/>
      <c r="V521" s="1"/>
      <c r="W521" s="1"/>
      <c r="X521" s="1"/>
      <c r="Y521" s="1"/>
    </row>
    <row r="522" spans="1:25" ht="12" customHeight="1">
      <c r="A522" s="566"/>
      <c r="B522" s="9" t="s">
        <v>196</v>
      </c>
      <c r="C522" s="51"/>
      <c r="D522" s="1"/>
      <c r="E522" s="1"/>
      <c r="F522" s="1"/>
      <c r="G522" s="1"/>
      <c r="H522" s="1"/>
      <c r="I522" s="1"/>
      <c r="J522" s="1"/>
      <c r="K522" s="1"/>
      <c r="L522" s="1"/>
      <c r="M522" s="1"/>
      <c r="N522" s="1"/>
      <c r="O522" s="1"/>
      <c r="P522" s="1"/>
      <c r="Q522" s="1"/>
      <c r="R522" s="1"/>
      <c r="S522" s="28"/>
      <c r="T522" s="1"/>
      <c r="U522" s="1"/>
      <c r="V522" s="1"/>
      <c r="W522" s="1"/>
      <c r="X522" s="1"/>
      <c r="Y522" s="1"/>
    </row>
    <row r="523" spans="1:25" ht="12" customHeight="1">
      <c r="A523" s="566"/>
      <c r="B523" s="53" t="s">
        <v>197</v>
      </c>
      <c r="C523" s="54"/>
      <c r="D523" s="55"/>
      <c r="E523" s="55"/>
      <c r="F523" s="55"/>
      <c r="G523" s="55"/>
      <c r="H523" s="55"/>
      <c r="I523" s="55"/>
      <c r="J523" s="55"/>
      <c r="K523" s="55"/>
      <c r="L523" s="55"/>
      <c r="M523" s="55"/>
      <c r="N523" s="55"/>
      <c r="O523" s="55"/>
      <c r="P523" s="55"/>
      <c r="Q523" s="55"/>
      <c r="R523" s="55"/>
      <c r="S523" s="30"/>
      <c r="T523" s="1"/>
      <c r="U523" s="1"/>
      <c r="V523" s="1"/>
      <c r="W523" s="1"/>
      <c r="X523" s="1"/>
      <c r="Y523" s="1"/>
    </row>
    <row r="524" spans="1:25" ht="12" customHeight="1">
      <c r="A524" s="566"/>
      <c r="B524" s="53" t="s">
        <v>198</v>
      </c>
      <c r="C524" s="54"/>
      <c r="D524" s="55"/>
      <c r="E524" s="55"/>
      <c r="F524" s="55"/>
      <c r="G524" s="55"/>
      <c r="H524" s="55"/>
      <c r="I524" s="55"/>
      <c r="J524" s="55"/>
      <c r="K524" s="55"/>
      <c r="L524" s="55"/>
      <c r="M524" s="55"/>
      <c r="N524" s="55"/>
      <c r="O524" s="55"/>
      <c r="P524" s="55"/>
      <c r="Q524" s="55"/>
      <c r="R524" s="55"/>
      <c r="S524" s="30"/>
      <c r="T524" s="1"/>
      <c r="U524" s="1"/>
      <c r="V524" s="1"/>
      <c r="W524" s="1"/>
      <c r="X524" s="1"/>
      <c r="Y524" s="1"/>
    </row>
    <row r="525" spans="1:25" ht="12" customHeight="1">
      <c r="A525" s="566"/>
      <c r="B525" s="9" t="s">
        <v>199</v>
      </c>
      <c r="C525" s="51"/>
      <c r="D525" s="1"/>
      <c r="E525" s="1"/>
      <c r="F525" s="1"/>
      <c r="G525" s="1"/>
      <c r="H525" s="1"/>
      <c r="I525" s="1"/>
      <c r="J525" s="1"/>
      <c r="K525" s="1"/>
      <c r="L525" s="1"/>
      <c r="M525" s="1"/>
      <c r="N525" s="1"/>
      <c r="O525" s="1"/>
      <c r="P525" s="1"/>
      <c r="Q525" s="1"/>
      <c r="R525" s="1"/>
      <c r="S525" s="28"/>
      <c r="T525" s="1"/>
      <c r="U525" s="1"/>
      <c r="V525" s="1"/>
      <c r="W525" s="1"/>
      <c r="X525" s="1"/>
      <c r="Y525" s="1"/>
    </row>
    <row r="526" spans="1:25" ht="12" customHeight="1">
      <c r="A526" s="566"/>
      <c r="B526" s="9" t="s">
        <v>200</v>
      </c>
      <c r="C526" s="51"/>
      <c r="D526" s="1"/>
      <c r="E526" s="1"/>
      <c r="F526" s="1"/>
      <c r="G526" s="1"/>
      <c r="H526" s="1"/>
      <c r="I526" s="1"/>
      <c r="J526" s="1"/>
      <c r="K526" s="1"/>
      <c r="L526" s="1"/>
      <c r="M526" s="1"/>
      <c r="N526" s="1"/>
      <c r="O526" s="1"/>
      <c r="P526" s="1"/>
      <c r="Q526" s="1"/>
      <c r="R526" s="1"/>
      <c r="S526" s="28"/>
      <c r="T526" s="1"/>
      <c r="U526" s="1"/>
      <c r="V526" s="1"/>
      <c r="W526" s="1"/>
      <c r="X526" s="1"/>
      <c r="Y526" s="1"/>
    </row>
    <row r="527" spans="1:25" ht="12" customHeight="1">
      <c r="A527" s="566"/>
      <c r="B527" s="60" t="s">
        <v>3</v>
      </c>
      <c r="C527" s="61">
        <f t="shared" ref="C527:R527" si="159">SUM(C512,C514,C519,C521,C523,C525)</f>
        <v>77</v>
      </c>
      <c r="D527" s="62">
        <f t="shared" si="159"/>
        <v>46</v>
      </c>
      <c r="E527" s="62">
        <f t="shared" si="159"/>
        <v>19</v>
      </c>
      <c r="F527" s="62">
        <f t="shared" si="159"/>
        <v>15</v>
      </c>
      <c r="G527" s="62">
        <f t="shared" si="159"/>
        <v>13</v>
      </c>
      <c r="H527" s="62">
        <f t="shared" si="159"/>
        <v>11</v>
      </c>
      <c r="I527" s="62">
        <f t="shared" si="159"/>
        <v>12</v>
      </c>
      <c r="J527" s="62">
        <f t="shared" si="159"/>
        <v>14</v>
      </c>
      <c r="K527" s="62">
        <f t="shared" si="159"/>
        <v>9</v>
      </c>
      <c r="L527" s="62">
        <f t="shared" si="159"/>
        <v>0</v>
      </c>
      <c r="M527" s="62">
        <f t="shared" si="159"/>
        <v>2</v>
      </c>
      <c r="N527" s="62">
        <f t="shared" si="159"/>
        <v>8</v>
      </c>
      <c r="O527" s="62">
        <f t="shared" si="159"/>
        <v>14</v>
      </c>
      <c r="P527" s="62">
        <f t="shared" si="159"/>
        <v>1</v>
      </c>
      <c r="Q527" s="62">
        <f t="shared" si="159"/>
        <v>1</v>
      </c>
      <c r="R527" s="62">
        <f t="shared" si="159"/>
        <v>1</v>
      </c>
      <c r="S527" s="63">
        <f t="shared" ref="S527:S532" si="160">SUM(C527:R527)</f>
        <v>243</v>
      </c>
      <c r="T527" s="1"/>
      <c r="U527" s="1"/>
      <c r="V527" s="1"/>
      <c r="W527" s="1"/>
      <c r="X527" s="1"/>
      <c r="Y527" s="1"/>
    </row>
    <row r="528" spans="1:25" ht="12" customHeight="1">
      <c r="A528" s="566"/>
      <c r="B528" s="64" t="s">
        <v>201</v>
      </c>
      <c r="C528" s="65">
        <f t="shared" ref="C528:R528" si="161">SUM(C511,C513,C515,C520,C522,C524,C526)</f>
        <v>78</v>
      </c>
      <c r="D528" s="66">
        <f t="shared" si="161"/>
        <v>47</v>
      </c>
      <c r="E528" s="66">
        <f t="shared" si="161"/>
        <v>20</v>
      </c>
      <c r="F528" s="66">
        <f t="shared" si="161"/>
        <v>15</v>
      </c>
      <c r="G528" s="66">
        <f t="shared" si="161"/>
        <v>13</v>
      </c>
      <c r="H528" s="66">
        <f t="shared" si="161"/>
        <v>11</v>
      </c>
      <c r="I528" s="66">
        <f t="shared" si="161"/>
        <v>15</v>
      </c>
      <c r="J528" s="66">
        <f t="shared" si="161"/>
        <v>14</v>
      </c>
      <c r="K528" s="66">
        <f t="shared" si="161"/>
        <v>9</v>
      </c>
      <c r="L528" s="66">
        <f t="shared" si="161"/>
        <v>0</v>
      </c>
      <c r="M528" s="66">
        <f t="shared" si="161"/>
        <v>2</v>
      </c>
      <c r="N528" s="66">
        <f t="shared" si="161"/>
        <v>10</v>
      </c>
      <c r="O528" s="66">
        <f t="shared" si="161"/>
        <v>14</v>
      </c>
      <c r="P528" s="66">
        <f t="shared" si="161"/>
        <v>1</v>
      </c>
      <c r="Q528" s="66">
        <f t="shared" si="161"/>
        <v>1</v>
      </c>
      <c r="R528" s="66">
        <f t="shared" si="161"/>
        <v>1</v>
      </c>
      <c r="S528" s="68">
        <f t="shared" si="160"/>
        <v>251</v>
      </c>
      <c r="T528" s="1"/>
      <c r="U528" s="1"/>
      <c r="V528" s="1"/>
      <c r="W528" s="1"/>
      <c r="X528" s="1"/>
      <c r="Y528" s="1"/>
    </row>
    <row r="529" spans="1:25" ht="12" customHeight="1">
      <c r="A529" s="566"/>
      <c r="B529" s="9" t="s">
        <v>202</v>
      </c>
      <c r="C529" s="51">
        <f>SUM('Entering 1'!C750:C753)</f>
        <v>0</v>
      </c>
      <c r="D529" s="1">
        <f>SUM('Entering 1'!D750:D753)</f>
        <v>0</v>
      </c>
      <c r="E529" s="1">
        <f>SUM('Entering 1'!E750:E753)</f>
        <v>0</v>
      </c>
      <c r="F529" s="1">
        <f>SUM('Entering 1'!F750:F753)</f>
        <v>0</v>
      </c>
      <c r="G529" s="1">
        <f>SUM('Entering 1'!G750:G753)</f>
        <v>0</v>
      </c>
      <c r="H529" s="1">
        <f>SUM('Entering 1'!H750:H753)</f>
        <v>0</v>
      </c>
      <c r="I529" s="1">
        <f>SUM('Entering 1'!I750:I753)</f>
        <v>0</v>
      </c>
      <c r="J529" s="1">
        <f>SUM('Entering 1'!J750:J753)</f>
        <v>0</v>
      </c>
      <c r="K529" s="1">
        <f>SUM('Entering 1'!K750:K753)</f>
        <v>0</v>
      </c>
      <c r="L529" s="1">
        <f>SUM('Entering 1'!L750:L753)</f>
        <v>0</v>
      </c>
      <c r="M529" s="1">
        <f>SUM('Entering 1'!M750:M753)</f>
        <v>0</v>
      </c>
      <c r="N529" s="1">
        <f>SUM('Entering 1'!N750:N753)</f>
        <v>0</v>
      </c>
      <c r="O529" s="1">
        <f>SUM('Entering 1'!O750:O753)</f>
        <v>0</v>
      </c>
      <c r="P529" s="1">
        <f>SUM('Entering 1'!P750:P753)</f>
        <v>0</v>
      </c>
      <c r="Q529" s="1">
        <f>SUM('Entering 1'!Q750:Q753)</f>
        <v>0</v>
      </c>
      <c r="R529" s="1">
        <f>SUM('Entering 1'!R750:R753)</f>
        <v>0</v>
      </c>
      <c r="S529" s="28">
        <f t="shared" si="160"/>
        <v>0</v>
      </c>
      <c r="T529" s="1"/>
      <c r="U529" s="1"/>
      <c r="V529" s="1"/>
      <c r="W529" s="1"/>
      <c r="X529" s="1"/>
      <c r="Y529" s="1"/>
    </row>
    <row r="530" spans="1:25" ht="12" customHeight="1">
      <c r="A530" s="566"/>
      <c r="B530" s="9" t="s">
        <v>203</v>
      </c>
      <c r="C530" s="51">
        <f>('Entering 1'!C750)+('Entering 1'!C751*2)+('Entering 1'!C752*3)+('Entering 1'!C753*4)</f>
        <v>0</v>
      </c>
      <c r="D530" s="1">
        <f>('Entering 1'!D750)+('Entering 1'!D751*2)+('Entering 1'!D752*3)+('Entering 1'!D753*4)</f>
        <v>0</v>
      </c>
      <c r="E530" s="1">
        <f>('Entering 1'!E750)+('Entering 1'!E751*2)+('Entering 1'!E752*3)+('Entering 1'!E753*4)</f>
        <v>0</v>
      </c>
      <c r="F530" s="1">
        <f>('Entering 1'!F750)+('Entering 1'!F751*2)+('Entering 1'!F752*3)+('Entering 1'!F753*4)</f>
        <v>0</v>
      </c>
      <c r="G530" s="1">
        <f>('Entering 1'!G750)+('Entering 1'!G751*2)+('Entering 1'!G752*3)+('Entering 1'!G753*4)</f>
        <v>0</v>
      </c>
      <c r="H530" s="1">
        <f>('Entering 1'!H750)+('Entering 1'!H751*2)+('Entering 1'!H752*3)+('Entering 1'!H753*4)</f>
        <v>0</v>
      </c>
      <c r="I530" s="1">
        <f>('Entering 1'!I750)+('Entering 1'!I751*2)+('Entering 1'!I752*3)+('Entering 1'!I753*4)</f>
        <v>0</v>
      </c>
      <c r="J530" s="1">
        <f>('Entering 1'!J750)+('Entering 1'!J751*2)+('Entering 1'!J752*3)+('Entering 1'!J753*4)</f>
        <v>0</v>
      </c>
      <c r="K530" s="1">
        <f>('Entering 1'!K750)+('Entering 1'!K751*2)+('Entering 1'!K752*3)+('Entering 1'!K753*4)</f>
        <v>0</v>
      </c>
      <c r="L530" s="1">
        <f>('Entering 1'!L750)+('Entering 1'!L751*2)+('Entering 1'!L752*3)+('Entering 1'!L753*4)</f>
        <v>0</v>
      </c>
      <c r="M530" s="1">
        <f>('Entering 1'!M750)+('Entering 1'!M751*2)+('Entering 1'!M752*3)+('Entering 1'!M753*4)</f>
        <v>0</v>
      </c>
      <c r="N530" s="1">
        <f>('Entering 1'!N750)+('Entering 1'!N751*2)+('Entering 1'!N752*3)+('Entering 1'!N753*4)</f>
        <v>0</v>
      </c>
      <c r="O530" s="1">
        <f>('Entering 1'!O750)+('Entering 1'!O751*2)+('Entering 1'!O752*3)+('Entering 1'!O753*4)</f>
        <v>0</v>
      </c>
      <c r="P530" s="1">
        <f>('Entering 1'!P750)+('Entering 1'!P751*2)+('Entering 1'!P752*3)+('Entering 1'!P753*4)</f>
        <v>0</v>
      </c>
      <c r="Q530" s="1">
        <f>('Entering 1'!Q750)+('Entering 1'!Q751*2)+('Entering 1'!Q752*3)+('Entering 1'!Q753*4)</f>
        <v>0</v>
      </c>
      <c r="R530" s="1">
        <f>('Entering 1'!R750)+('Entering 1'!R751*2)+('Entering 1'!R752*3)+('Entering 1'!R753*4)</f>
        <v>0</v>
      </c>
      <c r="S530" s="28">
        <f t="shared" si="160"/>
        <v>0</v>
      </c>
      <c r="T530" s="1"/>
      <c r="U530" s="1"/>
      <c r="V530" s="1"/>
      <c r="W530" s="1"/>
      <c r="X530" s="1"/>
      <c r="Y530" s="1"/>
    </row>
    <row r="531" spans="1:25" ht="12" customHeight="1">
      <c r="A531" s="566"/>
      <c r="B531" s="53" t="s">
        <v>204</v>
      </c>
      <c r="C531" s="54">
        <f>SUM('Entering 1'!C758:C761)</f>
        <v>0</v>
      </c>
      <c r="D531" s="55">
        <f>SUM('Entering 1'!D758:D761)</f>
        <v>0</v>
      </c>
      <c r="E531" s="55">
        <f>SUM('Entering 1'!E758:E761)</f>
        <v>0</v>
      </c>
      <c r="F531" s="55">
        <f>SUM('Entering 1'!F758:F761)</f>
        <v>0</v>
      </c>
      <c r="G531" s="55">
        <f>SUM('Entering 1'!G758:G761)</f>
        <v>2</v>
      </c>
      <c r="H531" s="55">
        <f>SUM('Entering 1'!H758:H761)</f>
        <v>0</v>
      </c>
      <c r="I531" s="55">
        <f>SUM('Entering 1'!I758:I761)</f>
        <v>0</v>
      </c>
      <c r="J531" s="55">
        <f>SUM('Entering 1'!J758:J761)</f>
        <v>0</v>
      </c>
      <c r="K531" s="55">
        <f>SUM('Entering 1'!K758:K761)</f>
        <v>1</v>
      </c>
      <c r="L531" s="55">
        <f>SUM('Entering 1'!L758:L761)</f>
        <v>0</v>
      </c>
      <c r="M531" s="55">
        <f>SUM('Entering 1'!M758:M761)</f>
        <v>0</v>
      </c>
      <c r="N531" s="55">
        <f>SUM('Entering 1'!N758:N761)</f>
        <v>0</v>
      </c>
      <c r="O531" s="55">
        <f>SUM('Entering 1'!O758:O761)</f>
        <v>0</v>
      </c>
      <c r="P531" s="55">
        <f>SUM('Entering 1'!P758:P761)</f>
        <v>0</v>
      </c>
      <c r="Q531" s="55">
        <f>SUM('Entering 1'!Q758:Q761)</f>
        <v>0</v>
      </c>
      <c r="R531" s="55">
        <f>SUM('Entering 1'!R758:R761)</f>
        <v>0</v>
      </c>
      <c r="S531" s="30">
        <f t="shared" si="160"/>
        <v>3</v>
      </c>
      <c r="T531" s="1"/>
      <c r="U531" s="1"/>
      <c r="V531" s="1"/>
      <c r="W531" s="1"/>
      <c r="X531" s="1"/>
      <c r="Y531" s="1"/>
    </row>
    <row r="532" spans="1:25" ht="12" customHeight="1">
      <c r="A532" s="566"/>
      <c r="B532" s="53" t="s">
        <v>205</v>
      </c>
      <c r="C532" s="54">
        <f>('Entering 1'!C758)+('Entering 1'!C759*2)+('Entering 1'!C760*3)+('Entering 1'!C761*4)</f>
        <v>0</v>
      </c>
      <c r="D532" s="55">
        <f>('Entering 1'!D758)+('Entering 1'!D759*2)+('Entering 1'!D760*3)+('Entering 1'!D761*4)</f>
        <v>0</v>
      </c>
      <c r="E532" s="55">
        <f>('Entering 1'!E758)+('Entering 1'!E759*2)+('Entering 1'!E760*3)+('Entering 1'!E761*4)</f>
        <v>0</v>
      </c>
      <c r="F532" s="55">
        <f>('Entering 1'!F758)+('Entering 1'!F759*2)+('Entering 1'!F760*3)+('Entering 1'!F761*4)</f>
        <v>0</v>
      </c>
      <c r="G532" s="55">
        <f>('Entering 1'!G758)+('Entering 1'!G759*2)+('Entering 1'!G760*3)+('Entering 1'!G761*4)</f>
        <v>2</v>
      </c>
      <c r="H532" s="55">
        <f>('Entering 1'!H758)+('Entering 1'!H759*2)+('Entering 1'!H760*3)+('Entering 1'!H761*4)</f>
        <v>0</v>
      </c>
      <c r="I532" s="55">
        <f>('Entering 1'!I758)+('Entering 1'!I759*2)+('Entering 1'!I760*3)+('Entering 1'!I761*4)</f>
        <v>0</v>
      </c>
      <c r="J532" s="55">
        <f>('Entering 1'!J758)+('Entering 1'!J759*2)+('Entering 1'!J760*3)+('Entering 1'!J761*4)</f>
        <v>0</v>
      </c>
      <c r="K532" s="55">
        <f>('Entering 1'!K758)+('Entering 1'!K759*2)+('Entering 1'!K760*3)+('Entering 1'!K761*4)</f>
        <v>1</v>
      </c>
      <c r="L532" s="55">
        <f>('Entering 1'!L758)+('Entering 1'!L759*2)+('Entering 1'!L760*3)+('Entering 1'!L761*4)</f>
        <v>0</v>
      </c>
      <c r="M532" s="55">
        <f>('Entering 1'!M758)+('Entering 1'!M759*2)+('Entering 1'!M760*3)+('Entering 1'!M761*4)</f>
        <v>0</v>
      </c>
      <c r="N532" s="55">
        <f>('Entering 1'!N758)+('Entering 1'!N759*2)+('Entering 1'!N760*3)+('Entering 1'!N761*4)</f>
        <v>0</v>
      </c>
      <c r="O532" s="55">
        <f>('Entering 1'!O758)+('Entering 1'!O759*2)+('Entering 1'!O760*3)+('Entering 1'!O761*4)</f>
        <v>0</v>
      </c>
      <c r="P532" s="55">
        <f>('Entering 1'!P758)+('Entering 1'!P759*2)+('Entering 1'!P760*3)+('Entering 1'!P761*4)</f>
        <v>0</v>
      </c>
      <c r="Q532" s="55">
        <f>('Entering 1'!Q758)+('Entering 1'!Q759*2)+('Entering 1'!Q760*3)+('Entering 1'!Q761*4)</f>
        <v>0</v>
      </c>
      <c r="R532" s="55">
        <f>('Entering 1'!R758)+('Entering 1'!R759*2)+('Entering 1'!R760*3)+('Entering 1'!R761*4)</f>
        <v>0</v>
      </c>
      <c r="S532" s="30">
        <f t="shared" si="160"/>
        <v>3</v>
      </c>
      <c r="T532" s="1"/>
      <c r="U532" s="1"/>
      <c r="V532" s="1"/>
      <c r="W532" s="1"/>
      <c r="X532" s="1"/>
      <c r="Y532" s="1"/>
    </row>
    <row r="533" spans="1:25" ht="12" customHeight="1">
      <c r="A533" s="566"/>
      <c r="B533" s="9" t="s">
        <v>206</v>
      </c>
      <c r="C533" s="51"/>
      <c r="D533" s="1"/>
      <c r="E533" s="1"/>
      <c r="F533" s="1"/>
      <c r="G533" s="1"/>
      <c r="H533" s="1"/>
      <c r="I533" s="1"/>
      <c r="J533" s="1"/>
      <c r="K533" s="1"/>
      <c r="L533" s="1"/>
      <c r="M533" s="1"/>
      <c r="N533" s="1"/>
      <c r="O533" s="1"/>
      <c r="P533" s="1"/>
      <c r="Q533" s="1"/>
      <c r="R533" s="1"/>
      <c r="S533" s="28"/>
      <c r="T533" s="1"/>
      <c r="U533" s="1"/>
      <c r="V533" s="1"/>
      <c r="W533" s="1"/>
      <c r="X533" s="1"/>
      <c r="Y533" s="1"/>
    </row>
    <row r="534" spans="1:25" ht="12" customHeight="1">
      <c r="A534" s="566"/>
      <c r="B534" s="9" t="s">
        <v>207</v>
      </c>
      <c r="C534" s="51"/>
      <c r="D534" s="1"/>
      <c r="E534" s="1"/>
      <c r="F534" s="1"/>
      <c r="G534" s="1"/>
      <c r="H534" s="1"/>
      <c r="I534" s="1"/>
      <c r="J534" s="1"/>
      <c r="K534" s="1"/>
      <c r="L534" s="1"/>
      <c r="M534" s="1"/>
      <c r="N534" s="1"/>
      <c r="O534" s="1"/>
      <c r="P534" s="1"/>
      <c r="Q534" s="1"/>
      <c r="R534" s="1"/>
      <c r="S534" s="28"/>
      <c r="T534" s="1"/>
      <c r="U534" s="1"/>
      <c r="V534" s="1"/>
      <c r="W534" s="1"/>
      <c r="X534" s="1"/>
      <c r="Y534" s="1"/>
    </row>
    <row r="535" spans="1:25" ht="12" customHeight="1">
      <c r="A535" s="566"/>
      <c r="B535" s="60" t="s">
        <v>18</v>
      </c>
      <c r="C535" s="61">
        <f t="shared" ref="C535:R535" si="162">SUM(C529,C531,C533)</f>
        <v>0</v>
      </c>
      <c r="D535" s="62">
        <f t="shared" si="162"/>
        <v>0</v>
      </c>
      <c r="E535" s="62">
        <f t="shared" si="162"/>
        <v>0</v>
      </c>
      <c r="F535" s="62">
        <f t="shared" si="162"/>
        <v>0</v>
      </c>
      <c r="G535" s="62">
        <f t="shared" si="162"/>
        <v>2</v>
      </c>
      <c r="H535" s="62">
        <f t="shared" si="162"/>
        <v>0</v>
      </c>
      <c r="I535" s="62">
        <f t="shared" si="162"/>
        <v>0</v>
      </c>
      <c r="J535" s="62">
        <f t="shared" si="162"/>
        <v>0</v>
      </c>
      <c r="K535" s="62">
        <f t="shared" si="162"/>
        <v>1</v>
      </c>
      <c r="L535" s="62">
        <f t="shared" si="162"/>
        <v>0</v>
      </c>
      <c r="M535" s="62">
        <f t="shared" si="162"/>
        <v>0</v>
      </c>
      <c r="N535" s="62">
        <f t="shared" si="162"/>
        <v>0</v>
      </c>
      <c r="O535" s="62">
        <f t="shared" si="162"/>
        <v>0</v>
      </c>
      <c r="P535" s="62">
        <f t="shared" si="162"/>
        <v>0</v>
      </c>
      <c r="Q535" s="62">
        <f t="shared" si="162"/>
        <v>0</v>
      </c>
      <c r="R535" s="62">
        <f t="shared" si="162"/>
        <v>0</v>
      </c>
      <c r="S535" s="63">
        <f t="shared" ref="S535:S548" si="163">SUM(C535:R535)</f>
        <v>3</v>
      </c>
      <c r="T535" s="1"/>
      <c r="U535" s="1"/>
      <c r="V535" s="1"/>
      <c r="W535" s="1"/>
      <c r="X535" s="1"/>
      <c r="Y535" s="1"/>
    </row>
    <row r="536" spans="1:25" ht="12" customHeight="1">
      <c r="A536" s="566"/>
      <c r="B536" s="64" t="s">
        <v>208</v>
      </c>
      <c r="C536" s="65">
        <f t="shared" ref="C536:R536" si="164">SUM(C530,C532,C534)</f>
        <v>0</v>
      </c>
      <c r="D536" s="66">
        <f t="shared" si="164"/>
        <v>0</v>
      </c>
      <c r="E536" s="66">
        <f t="shared" si="164"/>
        <v>0</v>
      </c>
      <c r="F536" s="66">
        <f t="shared" si="164"/>
        <v>0</v>
      </c>
      <c r="G536" s="66">
        <f t="shared" si="164"/>
        <v>2</v>
      </c>
      <c r="H536" s="66">
        <f t="shared" si="164"/>
        <v>0</v>
      </c>
      <c r="I536" s="66">
        <f t="shared" si="164"/>
        <v>0</v>
      </c>
      <c r="J536" s="66">
        <f t="shared" si="164"/>
        <v>0</v>
      </c>
      <c r="K536" s="66">
        <f t="shared" si="164"/>
        <v>1</v>
      </c>
      <c r="L536" s="66">
        <f t="shared" si="164"/>
        <v>0</v>
      </c>
      <c r="M536" s="66">
        <f t="shared" si="164"/>
        <v>0</v>
      </c>
      <c r="N536" s="66">
        <f t="shared" si="164"/>
        <v>0</v>
      </c>
      <c r="O536" s="66">
        <f t="shared" si="164"/>
        <v>0</v>
      </c>
      <c r="P536" s="66">
        <f t="shared" si="164"/>
        <v>0</v>
      </c>
      <c r="Q536" s="66">
        <f t="shared" si="164"/>
        <v>0</v>
      </c>
      <c r="R536" s="66">
        <f t="shared" si="164"/>
        <v>0</v>
      </c>
      <c r="S536" s="68">
        <f t="shared" si="163"/>
        <v>3</v>
      </c>
      <c r="T536" s="1"/>
      <c r="U536" s="1"/>
      <c r="V536" s="1"/>
      <c r="W536" s="1"/>
      <c r="X536" s="1"/>
      <c r="Y536" s="1"/>
    </row>
    <row r="537" spans="1:25" ht="12" customHeight="1">
      <c r="A537" s="566"/>
      <c r="B537" s="60" t="s">
        <v>2</v>
      </c>
      <c r="C537" s="61">
        <f t="shared" ref="C537:R537" si="165">SUM(C527,C535)</f>
        <v>77</v>
      </c>
      <c r="D537" s="62">
        <f t="shared" si="165"/>
        <v>46</v>
      </c>
      <c r="E537" s="62">
        <f t="shared" si="165"/>
        <v>19</v>
      </c>
      <c r="F537" s="62">
        <f t="shared" si="165"/>
        <v>15</v>
      </c>
      <c r="G537" s="62">
        <f t="shared" si="165"/>
        <v>15</v>
      </c>
      <c r="H537" s="62">
        <f t="shared" si="165"/>
        <v>11</v>
      </c>
      <c r="I537" s="62">
        <f t="shared" si="165"/>
        <v>12</v>
      </c>
      <c r="J537" s="62">
        <f t="shared" si="165"/>
        <v>14</v>
      </c>
      <c r="K537" s="62">
        <f t="shared" si="165"/>
        <v>10</v>
      </c>
      <c r="L537" s="62">
        <f t="shared" si="165"/>
        <v>0</v>
      </c>
      <c r="M537" s="62">
        <f t="shared" si="165"/>
        <v>2</v>
      </c>
      <c r="N537" s="62">
        <f t="shared" si="165"/>
        <v>8</v>
      </c>
      <c r="O537" s="62">
        <f t="shared" si="165"/>
        <v>14</v>
      </c>
      <c r="P537" s="62">
        <f t="shared" si="165"/>
        <v>1</v>
      </c>
      <c r="Q537" s="62">
        <f t="shared" si="165"/>
        <v>1</v>
      </c>
      <c r="R537" s="62">
        <f t="shared" si="165"/>
        <v>1</v>
      </c>
      <c r="S537" s="63">
        <f t="shared" si="163"/>
        <v>246</v>
      </c>
      <c r="T537" s="1"/>
      <c r="U537" s="1"/>
      <c r="V537" s="1"/>
      <c r="W537" s="1"/>
      <c r="X537" s="1"/>
      <c r="Y537" s="1"/>
    </row>
    <row r="538" spans="1:25" ht="12" customHeight="1">
      <c r="A538" s="567"/>
      <c r="B538" s="64" t="s">
        <v>25</v>
      </c>
      <c r="C538" s="65">
        <f t="shared" ref="C538:R538" si="166">SUM(C528,C536)</f>
        <v>78</v>
      </c>
      <c r="D538" s="66">
        <f t="shared" si="166"/>
        <v>47</v>
      </c>
      <c r="E538" s="66">
        <f t="shared" si="166"/>
        <v>20</v>
      </c>
      <c r="F538" s="66">
        <f t="shared" si="166"/>
        <v>15</v>
      </c>
      <c r="G538" s="66">
        <f t="shared" si="166"/>
        <v>15</v>
      </c>
      <c r="H538" s="66">
        <f t="shared" si="166"/>
        <v>11</v>
      </c>
      <c r="I538" s="66">
        <f t="shared" si="166"/>
        <v>15</v>
      </c>
      <c r="J538" s="66">
        <f t="shared" si="166"/>
        <v>14</v>
      </c>
      <c r="K538" s="66">
        <f t="shared" si="166"/>
        <v>10</v>
      </c>
      <c r="L538" s="66">
        <f t="shared" si="166"/>
        <v>0</v>
      </c>
      <c r="M538" s="66">
        <f t="shared" si="166"/>
        <v>2</v>
      </c>
      <c r="N538" s="66">
        <f t="shared" si="166"/>
        <v>10</v>
      </c>
      <c r="O538" s="66">
        <f t="shared" si="166"/>
        <v>14</v>
      </c>
      <c r="P538" s="66">
        <f t="shared" si="166"/>
        <v>1</v>
      </c>
      <c r="Q538" s="66">
        <f t="shared" si="166"/>
        <v>1</v>
      </c>
      <c r="R538" s="66">
        <f t="shared" si="166"/>
        <v>1</v>
      </c>
      <c r="S538" s="68">
        <f t="shared" si="163"/>
        <v>254</v>
      </c>
      <c r="T538" s="1"/>
      <c r="U538" s="1"/>
      <c r="V538" s="1"/>
      <c r="W538" s="1"/>
      <c r="X538" s="1"/>
      <c r="Y538" s="1"/>
    </row>
    <row r="539" spans="1:25" ht="12" customHeight="1">
      <c r="A539" s="565" t="s">
        <v>228</v>
      </c>
      <c r="B539" s="9" t="s">
        <v>214</v>
      </c>
      <c r="C539" s="72">
        <f>'PMD Breakdown Entering'!C186</f>
        <v>0</v>
      </c>
      <c r="D539" s="13">
        <f>'PMD Breakdown Entering'!D186</f>
        <v>0</v>
      </c>
      <c r="E539" s="13">
        <f>'PMD Breakdown Entering'!E186</f>
        <v>0</v>
      </c>
      <c r="F539" s="13">
        <f>'PMD Breakdown Entering'!F186</f>
        <v>0</v>
      </c>
      <c r="G539" s="13">
        <f>'PMD Breakdown Entering'!G186</f>
        <v>0</v>
      </c>
      <c r="H539" s="13">
        <f>'PMD Breakdown Entering'!H186</f>
        <v>0</v>
      </c>
      <c r="I539" s="13">
        <f>'PMD Breakdown Entering'!I186</f>
        <v>0</v>
      </c>
      <c r="J539" s="13">
        <f>'PMD Breakdown Entering'!J186</f>
        <v>0</v>
      </c>
      <c r="K539" s="13">
        <f>'PMD Breakdown Entering'!K186</f>
        <v>0</v>
      </c>
      <c r="L539" s="13">
        <f>'PMD Breakdown Entering'!L186</f>
        <v>0</v>
      </c>
      <c r="M539" s="13">
        <f>'PMD Breakdown Entering'!M186</f>
        <v>0</v>
      </c>
      <c r="N539" s="13">
        <f>'PMD Breakdown Entering'!N186</f>
        <v>0</v>
      </c>
      <c r="O539" s="13">
        <f>'PMD Breakdown Entering'!O186</f>
        <v>0</v>
      </c>
      <c r="P539" s="13">
        <f>'PMD Breakdown Entering'!P186</f>
        <v>0</v>
      </c>
      <c r="Q539" s="13">
        <f>'PMD Breakdown Entering'!Q186</f>
        <v>0</v>
      </c>
      <c r="R539" s="13">
        <f>'PMD Breakdown Entering'!R186</f>
        <v>0</v>
      </c>
      <c r="S539" s="28">
        <f t="shared" si="163"/>
        <v>0</v>
      </c>
      <c r="T539" s="1"/>
      <c r="U539" s="1"/>
      <c r="V539" s="1"/>
      <c r="W539" s="1"/>
      <c r="X539" s="1"/>
      <c r="Y539" s="1"/>
    </row>
    <row r="540" spans="1:25" ht="12" customHeight="1">
      <c r="A540" s="566"/>
      <c r="B540" s="53" t="s">
        <v>188</v>
      </c>
      <c r="C540" s="54">
        <f>SUM('Entering 1'!C770:C771)</f>
        <v>0</v>
      </c>
      <c r="D540" s="55">
        <f>SUM('Entering 1'!D770:D771)</f>
        <v>0</v>
      </c>
      <c r="E540" s="55">
        <f>SUM('Entering 1'!E770:E771)</f>
        <v>0</v>
      </c>
      <c r="F540" s="55">
        <f>SUM('Entering 1'!F770:F771)</f>
        <v>0</v>
      </c>
      <c r="G540" s="55">
        <f>SUM('Entering 1'!G770:G771)</f>
        <v>0</v>
      </c>
      <c r="H540" s="55">
        <f>SUM('Entering 1'!H770:H771)</f>
        <v>0</v>
      </c>
      <c r="I540" s="55">
        <f>SUM('Entering 1'!I770:I771)</f>
        <v>0</v>
      </c>
      <c r="J540" s="55">
        <f>SUM('Entering 1'!J770:J771)</f>
        <v>0</v>
      </c>
      <c r="K540" s="55">
        <f>SUM('Entering 1'!K770:K771)</f>
        <v>0</v>
      </c>
      <c r="L540" s="55">
        <f>SUM('Entering 1'!L770:L771)</f>
        <v>0</v>
      </c>
      <c r="M540" s="55">
        <f>SUM('Entering 1'!M770:M771)</f>
        <v>0</v>
      </c>
      <c r="N540" s="55">
        <f>SUM('Entering 1'!N770:N771)</f>
        <v>0</v>
      </c>
      <c r="O540" s="55">
        <f>SUM('Entering 1'!O770:O771)</f>
        <v>0</v>
      </c>
      <c r="P540" s="55">
        <f>SUM('Entering 1'!P770:P771)</f>
        <v>0</v>
      </c>
      <c r="Q540" s="55">
        <f>SUM('Entering 1'!Q770:Q771)</f>
        <v>0</v>
      </c>
      <c r="R540" s="55">
        <f>SUM('Entering 1'!R770:R771)</f>
        <v>0</v>
      </c>
      <c r="S540" s="30">
        <f t="shared" si="163"/>
        <v>0</v>
      </c>
      <c r="T540" s="1"/>
      <c r="U540" s="1"/>
      <c r="V540" s="1"/>
      <c r="W540" s="1"/>
      <c r="X540" s="1"/>
      <c r="Y540" s="1"/>
    </row>
    <row r="541" spans="1:25" ht="12" customHeight="1">
      <c r="A541" s="566"/>
      <c r="B541" s="53" t="s">
        <v>189</v>
      </c>
      <c r="C541" s="54">
        <f>('Entering 1'!C770)+('Entering 1'!C771*2)</f>
        <v>0</v>
      </c>
      <c r="D541" s="55">
        <f>('Entering 1'!D770)+('Entering 1'!D771*2)</f>
        <v>0</v>
      </c>
      <c r="E541" s="55">
        <f>('Entering 1'!E770)+('Entering 1'!E771*2)</f>
        <v>0</v>
      </c>
      <c r="F541" s="55">
        <f>('Entering 1'!F770)+('Entering 1'!F771*2)</f>
        <v>0</v>
      </c>
      <c r="G541" s="55">
        <f>('Entering 1'!G770)+('Entering 1'!G771*2)</f>
        <v>0</v>
      </c>
      <c r="H541" s="55">
        <f>('Entering 1'!H770)+('Entering 1'!H771*2)</f>
        <v>0</v>
      </c>
      <c r="I541" s="55">
        <f>('Entering 1'!I770)+('Entering 1'!I771*2)</f>
        <v>0</v>
      </c>
      <c r="J541" s="55">
        <f>('Entering 1'!J770)+('Entering 1'!J771*2)</f>
        <v>0</v>
      </c>
      <c r="K541" s="55">
        <f>('Entering 1'!K770)+('Entering 1'!K771*2)</f>
        <v>0</v>
      </c>
      <c r="L541" s="55">
        <f>('Entering 1'!L770)+('Entering 1'!L771*2)</f>
        <v>0</v>
      </c>
      <c r="M541" s="55">
        <f>('Entering 1'!M770)+('Entering 1'!M771*2)</f>
        <v>0</v>
      </c>
      <c r="N541" s="55">
        <f>('Entering 1'!N770)+('Entering 1'!N771*2)</f>
        <v>0</v>
      </c>
      <c r="O541" s="55">
        <f>('Entering 1'!O770)+('Entering 1'!O771*2)</f>
        <v>0</v>
      </c>
      <c r="P541" s="55">
        <f>('Entering 1'!P770)+('Entering 1'!P771*2)</f>
        <v>0</v>
      </c>
      <c r="Q541" s="55">
        <f>('Entering 1'!Q770)+('Entering 1'!Q771*2)</f>
        <v>0</v>
      </c>
      <c r="R541" s="55">
        <f>('Entering 1'!R770)+('Entering 1'!R771*2)</f>
        <v>0</v>
      </c>
      <c r="S541" s="30">
        <f t="shared" si="163"/>
        <v>0</v>
      </c>
      <c r="T541" s="1"/>
      <c r="U541" s="1"/>
      <c r="V541" s="1"/>
      <c r="W541" s="1"/>
      <c r="X541" s="1"/>
      <c r="Y541" s="1"/>
    </row>
    <row r="542" spans="1:25" ht="12" customHeight="1">
      <c r="A542" s="566"/>
      <c r="B542" s="9" t="s">
        <v>190</v>
      </c>
      <c r="C542" s="51">
        <f>SUM('Entering 1'!C772:C773)</f>
        <v>0</v>
      </c>
      <c r="D542" s="1">
        <f>SUM('Entering 1'!D772:D773)</f>
        <v>0</v>
      </c>
      <c r="E542" s="1">
        <f>SUM('Entering 1'!E772:E773)</f>
        <v>0</v>
      </c>
      <c r="F542" s="1">
        <f>SUM('Entering 1'!F772:F773)</f>
        <v>0</v>
      </c>
      <c r="G542" s="1">
        <f>SUM('Entering 1'!G772:G773)</f>
        <v>0</v>
      </c>
      <c r="H542" s="1">
        <f>SUM('Entering 1'!H772:H773)</f>
        <v>0</v>
      </c>
      <c r="I542" s="1">
        <f>SUM('Entering 1'!I772:I773)</f>
        <v>0</v>
      </c>
      <c r="J542" s="1">
        <f>SUM('Entering 1'!J772:J773)</f>
        <v>0</v>
      </c>
      <c r="K542" s="1">
        <f>SUM('Entering 1'!K772:K773)</f>
        <v>0</v>
      </c>
      <c r="L542" s="1">
        <f>SUM('Entering 1'!L772:L773)</f>
        <v>0</v>
      </c>
      <c r="M542" s="1">
        <f>SUM('Entering 1'!M772:M773)</f>
        <v>0</v>
      </c>
      <c r="N542" s="1">
        <f>SUM('Entering 1'!N772:N773)</f>
        <v>0</v>
      </c>
      <c r="O542" s="1">
        <f>SUM('Entering 1'!O772:O773)</f>
        <v>0</v>
      </c>
      <c r="P542" s="1">
        <f>SUM('Entering 1'!P772:P773)</f>
        <v>0</v>
      </c>
      <c r="Q542" s="1">
        <f>SUM('Entering 1'!Q772:Q773)</f>
        <v>0</v>
      </c>
      <c r="R542" s="1">
        <f>SUM('Entering 1'!R772:R773)</f>
        <v>0</v>
      </c>
      <c r="S542" s="28">
        <f t="shared" si="163"/>
        <v>0</v>
      </c>
      <c r="T542" s="1"/>
      <c r="U542" s="1"/>
      <c r="V542" s="1"/>
      <c r="W542" s="1"/>
      <c r="X542" s="1"/>
      <c r="Y542" s="1"/>
    </row>
    <row r="543" spans="1:25" ht="12" customHeight="1">
      <c r="A543" s="566"/>
      <c r="B543" s="9" t="s">
        <v>191</v>
      </c>
      <c r="C543" s="51">
        <f>('Entering 1'!C772)+('Entering 1'!C773*2)</f>
        <v>0</v>
      </c>
      <c r="D543" s="1">
        <f>('Entering 1'!D772)+('Entering 1'!D773*2)</f>
        <v>0</v>
      </c>
      <c r="E543" s="1">
        <f>('Entering 1'!E772)+('Entering 1'!E773*2)</f>
        <v>0</v>
      </c>
      <c r="F543" s="1">
        <f>('Entering 1'!F772)+('Entering 1'!F773*2)</f>
        <v>0</v>
      </c>
      <c r="G543" s="1">
        <f>('Entering 1'!G772)+('Entering 1'!G773*2)</f>
        <v>0</v>
      </c>
      <c r="H543" s="1">
        <f>('Entering 1'!H772)+('Entering 1'!H773*2)</f>
        <v>0</v>
      </c>
      <c r="I543" s="1">
        <f>('Entering 1'!I772)+('Entering 1'!I773*2)</f>
        <v>0</v>
      </c>
      <c r="J543" s="1">
        <f>('Entering 1'!J772)+('Entering 1'!J773*2)</f>
        <v>0</v>
      </c>
      <c r="K543" s="1">
        <f>('Entering 1'!K772)+('Entering 1'!K773*2)</f>
        <v>0</v>
      </c>
      <c r="L543" s="1">
        <f>('Entering 1'!L772)+('Entering 1'!L773*2)</f>
        <v>0</v>
      </c>
      <c r="M543" s="1">
        <f>('Entering 1'!M772)+('Entering 1'!M773*2)</f>
        <v>0</v>
      </c>
      <c r="N543" s="1">
        <f>('Entering 1'!N772)+('Entering 1'!N773*2)</f>
        <v>0</v>
      </c>
      <c r="O543" s="1">
        <f>('Entering 1'!O772)+('Entering 1'!O773*2)</f>
        <v>0</v>
      </c>
      <c r="P543" s="1">
        <f>('Entering 1'!P772)+('Entering 1'!P773*2)</f>
        <v>0</v>
      </c>
      <c r="Q543" s="1">
        <f>('Entering 1'!Q772)+('Entering 1'!Q773*2)</f>
        <v>0</v>
      </c>
      <c r="R543" s="1">
        <f>('Entering 1'!R772)+('Entering 1'!R773*2)</f>
        <v>0</v>
      </c>
      <c r="S543" s="28">
        <f t="shared" si="163"/>
        <v>0</v>
      </c>
      <c r="T543" s="1"/>
      <c r="U543" s="1"/>
      <c r="V543" s="1"/>
      <c r="W543" s="1"/>
      <c r="X543" s="1"/>
      <c r="Y543" s="1"/>
    </row>
    <row r="544" spans="1:25" ht="12" customHeight="1">
      <c r="A544" s="566"/>
      <c r="B544" s="53" t="s">
        <v>7</v>
      </c>
      <c r="C544" s="54">
        <f>'Entering 1'!C774</f>
        <v>10</v>
      </c>
      <c r="D544" s="55">
        <f>'Entering 1'!D774</f>
        <v>11</v>
      </c>
      <c r="E544" s="55">
        <f>'Entering 1'!E774</f>
        <v>7</v>
      </c>
      <c r="F544" s="55">
        <f>'Entering 1'!F774</f>
        <v>3</v>
      </c>
      <c r="G544" s="55">
        <f>'Entering 1'!G774</f>
        <v>3</v>
      </c>
      <c r="H544" s="55">
        <f>'Entering 1'!H774</f>
        <v>6</v>
      </c>
      <c r="I544" s="55">
        <f>'Entering 1'!I774</f>
        <v>2</v>
      </c>
      <c r="J544" s="55">
        <f>'Entering 1'!J774</f>
        <v>3</v>
      </c>
      <c r="K544" s="55">
        <f>'Entering 1'!K774</f>
        <v>4</v>
      </c>
      <c r="L544" s="55">
        <f>'Entering 1'!L774</f>
        <v>0</v>
      </c>
      <c r="M544" s="55">
        <f>'Entering 1'!M774</f>
        <v>0</v>
      </c>
      <c r="N544" s="55">
        <f>'Entering 1'!N774</f>
        <v>0</v>
      </c>
      <c r="O544" s="55">
        <f>'Entering 1'!O774</f>
        <v>2</v>
      </c>
      <c r="P544" s="55">
        <f>'Entering 1'!P774</f>
        <v>0</v>
      </c>
      <c r="Q544" s="55">
        <f>'Entering 1'!Q774</f>
        <v>0</v>
      </c>
      <c r="R544" s="55">
        <f>'Entering 1'!R774</f>
        <v>0</v>
      </c>
      <c r="S544" s="30">
        <f t="shared" si="163"/>
        <v>51</v>
      </c>
      <c r="T544" s="1"/>
      <c r="U544" s="1"/>
      <c r="V544" s="1"/>
      <c r="W544" s="1"/>
      <c r="X544" s="1"/>
      <c r="Y544" s="1"/>
    </row>
    <row r="545" spans="1:25" ht="12" customHeight="1">
      <c r="A545" s="566"/>
      <c r="B545" s="53" t="s">
        <v>192</v>
      </c>
      <c r="C545" s="54">
        <f>'Carpool Breakdown Entering'!C425</f>
        <v>0</v>
      </c>
      <c r="D545" s="55">
        <f>'Carpool Breakdown Entering'!D425</f>
        <v>0</v>
      </c>
      <c r="E545" s="55">
        <f>'Carpool Breakdown Entering'!E425</f>
        <v>0</v>
      </c>
      <c r="F545" s="55">
        <f>'Carpool Breakdown Entering'!F425</f>
        <v>0</v>
      </c>
      <c r="G545" s="55">
        <f>'Carpool Breakdown Entering'!G425</f>
        <v>0</v>
      </c>
      <c r="H545" s="55">
        <f>'Carpool Breakdown Entering'!H425</f>
        <v>0</v>
      </c>
      <c r="I545" s="55">
        <f>'Carpool Breakdown Entering'!I425</f>
        <v>0</v>
      </c>
      <c r="J545" s="55">
        <f>'Carpool Breakdown Entering'!J425</f>
        <v>0</v>
      </c>
      <c r="K545" s="55">
        <f>'Carpool Breakdown Entering'!K425</f>
        <v>0</v>
      </c>
      <c r="L545" s="55">
        <f>'Carpool Breakdown Entering'!L425</f>
        <v>0</v>
      </c>
      <c r="M545" s="55">
        <f>'Carpool Breakdown Entering'!M425</f>
        <v>0</v>
      </c>
      <c r="N545" s="55">
        <f>'Carpool Breakdown Entering'!N425</f>
        <v>0</v>
      </c>
      <c r="O545" s="55">
        <f>'Carpool Breakdown Entering'!O425</f>
        <v>0</v>
      </c>
      <c r="P545" s="55">
        <f>'Carpool Breakdown Entering'!P425</f>
        <v>0</v>
      </c>
      <c r="Q545" s="55">
        <f>'Carpool Breakdown Entering'!Q425</f>
        <v>0</v>
      </c>
      <c r="R545" s="55">
        <f>'Carpool Breakdown Entering'!R425</f>
        <v>0</v>
      </c>
      <c r="S545" s="30">
        <f t="shared" si="163"/>
        <v>0</v>
      </c>
      <c r="T545" s="1"/>
      <c r="U545" s="1"/>
      <c r="V545" s="1"/>
      <c r="W545" s="1"/>
      <c r="X545" s="1"/>
      <c r="Y545" s="1"/>
    </row>
    <row r="546" spans="1:25" ht="12" customHeight="1">
      <c r="A546" s="566"/>
      <c r="B546" s="53" t="s">
        <v>35</v>
      </c>
      <c r="C546" s="54">
        <f>'Carpool Breakdown Entering'!C426</f>
        <v>0</v>
      </c>
      <c r="D546" s="55">
        <f>'Carpool Breakdown Entering'!D426</f>
        <v>0</v>
      </c>
      <c r="E546" s="55">
        <f>'Carpool Breakdown Entering'!E426</f>
        <v>0</v>
      </c>
      <c r="F546" s="55">
        <f>'Carpool Breakdown Entering'!F426</f>
        <v>0</v>
      </c>
      <c r="G546" s="55">
        <f>'Carpool Breakdown Entering'!G426</f>
        <v>0</v>
      </c>
      <c r="H546" s="55">
        <f>'Carpool Breakdown Entering'!H426</f>
        <v>0</v>
      </c>
      <c r="I546" s="55">
        <f>'Carpool Breakdown Entering'!I426</f>
        <v>0</v>
      </c>
      <c r="J546" s="55">
        <f>'Carpool Breakdown Entering'!J426</f>
        <v>0</v>
      </c>
      <c r="K546" s="55">
        <f>'Carpool Breakdown Entering'!K426</f>
        <v>2</v>
      </c>
      <c r="L546" s="55">
        <f>'Carpool Breakdown Entering'!L426</f>
        <v>0</v>
      </c>
      <c r="M546" s="55">
        <f>'Carpool Breakdown Entering'!M426</f>
        <v>0</v>
      </c>
      <c r="N546" s="55">
        <f>'Carpool Breakdown Entering'!N426</f>
        <v>0</v>
      </c>
      <c r="O546" s="55">
        <f>'Carpool Breakdown Entering'!O426</f>
        <v>0</v>
      </c>
      <c r="P546" s="55">
        <f>'Carpool Breakdown Entering'!P426</f>
        <v>0</v>
      </c>
      <c r="Q546" s="55">
        <f>'Carpool Breakdown Entering'!Q426</f>
        <v>0</v>
      </c>
      <c r="R546" s="55">
        <f>'Carpool Breakdown Entering'!R426</f>
        <v>0</v>
      </c>
      <c r="S546" s="30">
        <f t="shared" si="163"/>
        <v>2</v>
      </c>
      <c r="T546" s="1"/>
      <c r="U546" s="1"/>
      <c r="V546" s="1"/>
      <c r="W546" s="1"/>
      <c r="X546" s="1"/>
      <c r="Y546" s="1"/>
    </row>
    <row r="547" spans="1:25" ht="12" customHeight="1">
      <c r="A547" s="566"/>
      <c r="B547" s="53" t="s">
        <v>193</v>
      </c>
      <c r="C547" s="54">
        <f t="shared" ref="C547:R547" si="167">SUM(C544:C545)</f>
        <v>10</v>
      </c>
      <c r="D547" s="55">
        <f t="shared" si="167"/>
        <v>11</v>
      </c>
      <c r="E547" s="55">
        <f t="shared" si="167"/>
        <v>7</v>
      </c>
      <c r="F547" s="55">
        <f t="shared" si="167"/>
        <v>3</v>
      </c>
      <c r="G547" s="55">
        <f t="shared" si="167"/>
        <v>3</v>
      </c>
      <c r="H547" s="55">
        <f t="shared" si="167"/>
        <v>6</v>
      </c>
      <c r="I547" s="55">
        <f t="shared" si="167"/>
        <v>2</v>
      </c>
      <c r="J547" s="55">
        <f t="shared" si="167"/>
        <v>3</v>
      </c>
      <c r="K547" s="55">
        <f t="shared" si="167"/>
        <v>4</v>
      </c>
      <c r="L547" s="55">
        <f t="shared" si="167"/>
        <v>0</v>
      </c>
      <c r="M547" s="55">
        <f t="shared" si="167"/>
        <v>0</v>
      </c>
      <c r="N547" s="55">
        <f t="shared" si="167"/>
        <v>0</v>
      </c>
      <c r="O547" s="55">
        <f t="shared" si="167"/>
        <v>2</v>
      </c>
      <c r="P547" s="55">
        <f t="shared" si="167"/>
        <v>0</v>
      </c>
      <c r="Q547" s="55">
        <f t="shared" si="167"/>
        <v>0</v>
      </c>
      <c r="R547" s="55">
        <f t="shared" si="167"/>
        <v>0</v>
      </c>
      <c r="S547" s="30">
        <f t="shared" si="163"/>
        <v>51</v>
      </c>
      <c r="T547" s="1"/>
      <c r="U547" s="1"/>
      <c r="V547" s="1"/>
      <c r="W547" s="1"/>
      <c r="X547" s="1"/>
      <c r="Y547" s="1"/>
    </row>
    <row r="548" spans="1:25" ht="12" customHeight="1">
      <c r="A548" s="566"/>
      <c r="B548" s="53" t="s">
        <v>194</v>
      </c>
      <c r="C548" s="54">
        <f t="shared" ref="C548:R548" si="168">SUM(C544,C546)</f>
        <v>10</v>
      </c>
      <c r="D548" s="55">
        <f t="shared" si="168"/>
        <v>11</v>
      </c>
      <c r="E548" s="55">
        <f t="shared" si="168"/>
        <v>7</v>
      </c>
      <c r="F548" s="55">
        <f t="shared" si="168"/>
        <v>3</v>
      </c>
      <c r="G548" s="55">
        <f t="shared" si="168"/>
        <v>3</v>
      </c>
      <c r="H548" s="55">
        <f t="shared" si="168"/>
        <v>6</v>
      </c>
      <c r="I548" s="55">
        <f t="shared" si="168"/>
        <v>2</v>
      </c>
      <c r="J548" s="55">
        <f t="shared" si="168"/>
        <v>3</v>
      </c>
      <c r="K548" s="55">
        <f t="shared" si="168"/>
        <v>6</v>
      </c>
      <c r="L548" s="55">
        <f t="shared" si="168"/>
        <v>0</v>
      </c>
      <c r="M548" s="55">
        <f t="shared" si="168"/>
        <v>0</v>
      </c>
      <c r="N548" s="55">
        <f t="shared" si="168"/>
        <v>0</v>
      </c>
      <c r="O548" s="55">
        <f t="shared" si="168"/>
        <v>2</v>
      </c>
      <c r="P548" s="55">
        <f t="shared" si="168"/>
        <v>0</v>
      </c>
      <c r="Q548" s="55">
        <f t="shared" si="168"/>
        <v>0</v>
      </c>
      <c r="R548" s="55">
        <f t="shared" si="168"/>
        <v>0</v>
      </c>
      <c r="S548" s="30">
        <f t="shared" si="163"/>
        <v>53</v>
      </c>
      <c r="T548" s="1"/>
      <c r="U548" s="1"/>
      <c r="V548" s="1"/>
      <c r="W548" s="1"/>
      <c r="X548" s="1"/>
      <c r="Y548" s="1"/>
    </row>
    <row r="549" spans="1:25" ht="12" customHeight="1">
      <c r="A549" s="566"/>
      <c r="B549" s="9" t="s">
        <v>195</v>
      </c>
      <c r="C549" s="51"/>
      <c r="D549" s="1"/>
      <c r="E549" s="1"/>
      <c r="F549" s="1"/>
      <c r="G549" s="1"/>
      <c r="H549" s="1"/>
      <c r="I549" s="1"/>
      <c r="J549" s="1"/>
      <c r="K549" s="1"/>
      <c r="L549" s="1"/>
      <c r="M549" s="1"/>
      <c r="N549" s="1"/>
      <c r="O549" s="1"/>
      <c r="P549" s="1"/>
      <c r="Q549" s="1"/>
      <c r="R549" s="1"/>
      <c r="S549" s="28"/>
      <c r="T549" s="1"/>
      <c r="U549" s="1"/>
      <c r="V549" s="1"/>
      <c r="W549" s="1"/>
      <c r="X549" s="1"/>
      <c r="Y549" s="1"/>
    </row>
    <row r="550" spans="1:25" ht="12" customHeight="1">
      <c r="A550" s="566"/>
      <c r="B550" s="9" t="s">
        <v>196</v>
      </c>
      <c r="C550" s="51"/>
      <c r="D550" s="1"/>
      <c r="E550" s="1"/>
      <c r="F550" s="1"/>
      <c r="G550" s="1"/>
      <c r="H550" s="1"/>
      <c r="I550" s="1"/>
      <c r="J550" s="1"/>
      <c r="K550" s="1"/>
      <c r="L550" s="1"/>
      <c r="M550" s="1"/>
      <c r="N550" s="1"/>
      <c r="O550" s="1"/>
      <c r="P550" s="1"/>
      <c r="Q550" s="1"/>
      <c r="R550" s="1"/>
      <c r="S550" s="28"/>
      <c r="T550" s="1"/>
      <c r="U550" s="1"/>
      <c r="V550" s="1"/>
      <c r="W550" s="1"/>
      <c r="X550" s="1"/>
      <c r="Y550" s="1"/>
    </row>
    <row r="551" spans="1:25" ht="12" customHeight="1">
      <c r="A551" s="566"/>
      <c r="B551" s="53" t="s">
        <v>197</v>
      </c>
      <c r="C551" s="54"/>
      <c r="D551" s="55"/>
      <c r="E551" s="55"/>
      <c r="F551" s="55"/>
      <c r="G551" s="55"/>
      <c r="H551" s="55"/>
      <c r="I551" s="55"/>
      <c r="J551" s="55"/>
      <c r="K551" s="55"/>
      <c r="L551" s="55"/>
      <c r="M551" s="55"/>
      <c r="N551" s="55"/>
      <c r="O551" s="55"/>
      <c r="P551" s="55"/>
      <c r="Q551" s="55"/>
      <c r="R551" s="55"/>
      <c r="S551" s="30"/>
      <c r="T551" s="1"/>
      <c r="U551" s="1"/>
      <c r="V551" s="1"/>
      <c r="W551" s="1"/>
      <c r="X551" s="1"/>
      <c r="Y551" s="1"/>
    </row>
    <row r="552" spans="1:25" ht="12" customHeight="1">
      <c r="A552" s="566"/>
      <c r="B552" s="53" t="s">
        <v>198</v>
      </c>
      <c r="C552" s="54"/>
      <c r="D552" s="55"/>
      <c r="E552" s="55"/>
      <c r="F552" s="55"/>
      <c r="G552" s="55"/>
      <c r="H552" s="55"/>
      <c r="I552" s="55"/>
      <c r="J552" s="55"/>
      <c r="K552" s="55"/>
      <c r="L552" s="55"/>
      <c r="M552" s="55"/>
      <c r="N552" s="55"/>
      <c r="O552" s="55"/>
      <c r="P552" s="55"/>
      <c r="Q552" s="55"/>
      <c r="R552" s="55"/>
      <c r="S552" s="30"/>
      <c r="T552" s="1"/>
      <c r="U552" s="1"/>
      <c r="V552" s="1"/>
      <c r="W552" s="1"/>
      <c r="X552" s="1"/>
      <c r="Y552" s="1"/>
    </row>
    <row r="553" spans="1:25" ht="12" customHeight="1">
      <c r="A553" s="566"/>
      <c r="B553" s="9" t="s">
        <v>199</v>
      </c>
      <c r="C553" s="51"/>
      <c r="D553" s="1"/>
      <c r="E553" s="1"/>
      <c r="F553" s="1"/>
      <c r="G553" s="1"/>
      <c r="H553" s="1"/>
      <c r="I553" s="1"/>
      <c r="J553" s="1"/>
      <c r="K553" s="1"/>
      <c r="L553" s="1"/>
      <c r="M553" s="1"/>
      <c r="N553" s="1"/>
      <c r="O553" s="1"/>
      <c r="P553" s="1"/>
      <c r="Q553" s="1"/>
      <c r="R553" s="1"/>
      <c r="S553" s="28"/>
      <c r="T553" s="1"/>
      <c r="U553" s="1"/>
      <c r="V553" s="1"/>
      <c r="W553" s="1"/>
      <c r="X553" s="1"/>
      <c r="Y553" s="1"/>
    </row>
    <row r="554" spans="1:25" ht="12" customHeight="1">
      <c r="A554" s="566"/>
      <c r="B554" s="9" t="s">
        <v>200</v>
      </c>
      <c r="C554" s="51"/>
      <c r="D554" s="1"/>
      <c r="E554" s="1"/>
      <c r="F554" s="1"/>
      <c r="G554" s="1"/>
      <c r="H554" s="1"/>
      <c r="I554" s="1"/>
      <c r="J554" s="1"/>
      <c r="K554" s="1"/>
      <c r="L554" s="1"/>
      <c r="M554" s="1"/>
      <c r="N554" s="1"/>
      <c r="O554" s="1"/>
      <c r="P554" s="1"/>
      <c r="Q554" s="1"/>
      <c r="R554" s="1"/>
      <c r="S554" s="28"/>
      <c r="T554" s="1"/>
      <c r="U554" s="1"/>
      <c r="V554" s="1"/>
      <c r="W554" s="1"/>
      <c r="X554" s="1"/>
      <c r="Y554" s="1"/>
    </row>
    <row r="555" spans="1:25" ht="12" customHeight="1">
      <c r="A555" s="566"/>
      <c r="B555" s="60" t="s">
        <v>3</v>
      </c>
      <c r="C555" s="61">
        <f t="shared" ref="C555:R555" si="169">SUM(C540,C542,C547,C549,C551,C553)</f>
        <v>10</v>
      </c>
      <c r="D555" s="62">
        <f t="shared" si="169"/>
        <v>11</v>
      </c>
      <c r="E555" s="62">
        <f t="shared" si="169"/>
        <v>7</v>
      </c>
      <c r="F555" s="62">
        <f t="shared" si="169"/>
        <v>3</v>
      </c>
      <c r="G555" s="62">
        <f t="shared" si="169"/>
        <v>3</v>
      </c>
      <c r="H555" s="62">
        <f t="shared" si="169"/>
        <v>6</v>
      </c>
      <c r="I555" s="62">
        <f t="shared" si="169"/>
        <v>2</v>
      </c>
      <c r="J555" s="62">
        <f t="shared" si="169"/>
        <v>3</v>
      </c>
      <c r="K555" s="62">
        <f t="shared" si="169"/>
        <v>4</v>
      </c>
      <c r="L555" s="62">
        <f t="shared" si="169"/>
        <v>0</v>
      </c>
      <c r="M555" s="62">
        <f t="shared" si="169"/>
        <v>0</v>
      </c>
      <c r="N555" s="62">
        <f t="shared" si="169"/>
        <v>0</v>
      </c>
      <c r="O555" s="62">
        <f t="shared" si="169"/>
        <v>2</v>
      </c>
      <c r="P555" s="62">
        <f t="shared" si="169"/>
        <v>0</v>
      </c>
      <c r="Q555" s="62">
        <f t="shared" si="169"/>
        <v>0</v>
      </c>
      <c r="R555" s="62">
        <f t="shared" si="169"/>
        <v>0</v>
      </c>
      <c r="S555" s="63">
        <f t="shared" ref="S555:S560" si="170">SUM(C555:R555)</f>
        <v>51</v>
      </c>
      <c r="T555" s="1"/>
      <c r="U555" s="1"/>
      <c r="V555" s="1"/>
      <c r="W555" s="1"/>
      <c r="X555" s="1"/>
      <c r="Y555" s="1"/>
    </row>
    <row r="556" spans="1:25" ht="12" customHeight="1">
      <c r="A556" s="566"/>
      <c r="B556" s="64" t="s">
        <v>201</v>
      </c>
      <c r="C556" s="65">
        <f t="shared" ref="C556:R556" si="171">SUM(C539,C541,C543,C548,C550,C552,C554)</f>
        <v>10</v>
      </c>
      <c r="D556" s="66">
        <f t="shared" si="171"/>
        <v>11</v>
      </c>
      <c r="E556" s="66">
        <f t="shared" si="171"/>
        <v>7</v>
      </c>
      <c r="F556" s="66">
        <f t="shared" si="171"/>
        <v>3</v>
      </c>
      <c r="G556" s="66">
        <f t="shared" si="171"/>
        <v>3</v>
      </c>
      <c r="H556" s="66">
        <f t="shared" si="171"/>
        <v>6</v>
      </c>
      <c r="I556" s="66">
        <f t="shared" si="171"/>
        <v>2</v>
      </c>
      <c r="J556" s="66">
        <f t="shared" si="171"/>
        <v>3</v>
      </c>
      <c r="K556" s="66">
        <f t="shared" si="171"/>
        <v>6</v>
      </c>
      <c r="L556" s="66">
        <f t="shared" si="171"/>
        <v>0</v>
      </c>
      <c r="M556" s="66">
        <f t="shared" si="171"/>
        <v>0</v>
      </c>
      <c r="N556" s="66">
        <f t="shared" si="171"/>
        <v>0</v>
      </c>
      <c r="O556" s="66">
        <f t="shared" si="171"/>
        <v>2</v>
      </c>
      <c r="P556" s="66">
        <f t="shared" si="171"/>
        <v>0</v>
      </c>
      <c r="Q556" s="66">
        <f t="shared" si="171"/>
        <v>0</v>
      </c>
      <c r="R556" s="66">
        <f t="shared" si="171"/>
        <v>0</v>
      </c>
      <c r="S556" s="68">
        <f t="shared" si="170"/>
        <v>53</v>
      </c>
      <c r="T556" s="1"/>
      <c r="U556" s="1"/>
      <c r="V556" s="1"/>
      <c r="W556" s="1"/>
      <c r="X556" s="1"/>
      <c r="Y556" s="1"/>
    </row>
    <row r="557" spans="1:25" ht="12" customHeight="1">
      <c r="A557" s="566"/>
      <c r="B557" s="9" t="s">
        <v>202</v>
      </c>
      <c r="C557" s="51">
        <f>SUM('Entering 1'!C787:C790)</f>
        <v>0</v>
      </c>
      <c r="D557" s="1">
        <f>SUM('Entering 1'!D787:D790)</f>
        <v>0</v>
      </c>
      <c r="E557" s="1">
        <f>SUM('Entering 1'!E787:E790)</f>
        <v>0</v>
      </c>
      <c r="F557" s="1">
        <f>SUM('Entering 1'!F787:F790)</f>
        <v>0</v>
      </c>
      <c r="G557" s="1">
        <f>SUM('Entering 1'!G787:G790)</f>
        <v>0</v>
      </c>
      <c r="H557" s="1">
        <f>SUM('Entering 1'!H787:H790)</f>
        <v>0</v>
      </c>
      <c r="I557" s="1">
        <f>SUM('Entering 1'!I787:I790)</f>
        <v>0</v>
      </c>
      <c r="J557" s="1">
        <f>SUM('Entering 1'!J787:J790)</f>
        <v>0</v>
      </c>
      <c r="K557" s="1">
        <f>SUM('Entering 1'!K787:K790)</f>
        <v>0</v>
      </c>
      <c r="L557" s="1">
        <f>SUM('Entering 1'!L787:L790)</f>
        <v>0</v>
      </c>
      <c r="M557" s="1">
        <f>SUM('Entering 1'!M787:M790)</f>
        <v>0</v>
      </c>
      <c r="N557" s="1">
        <f>SUM('Entering 1'!N787:N790)</f>
        <v>0</v>
      </c>
      <c r="O557" s="1">
        <f>SUM('Entering 1'!O787:O790)</f>
        <v>0</v>
      </c>
      <c r="P557" s="1">
        <f>SUM('Entering 1'!P787:P790)</f>
        <v>0</v>
      </c>
      <c r="Q557" s="1">
        <f>SUM('Entering 1'!Q787:Q790)</f>
        <v>0</v>
      </c>
      <c r="R557" s="1">
        <f>SUM('Entering 1'!R787:R790)</f>
        <v>0</v>
      </c>
      <c r="S557" s="28">
        <f t="shared" si="170"/>
        <v>0</v>
      </c>
      <c r="T557" s="1"/>
      <c r="U557" s="1"/>
      <c r="V557" s="1"/>
      <c r="W557" s="1"/>
      <c r="X557" s="1"/>
      <c r="Y557" s="1"/>
    </row>
    <row r="558" spans="1:25" ht="12" customHeight="1">
      <c r="A558" s="566"/>
      <c r="B558" s="9" t="s">
        <v>203</v>
      </c>
      <c r="C558" s="51">
        <f>('Entering 1'!C787)+('Entering 1'!C788*2)+('Entering 1'!C789*3)+('Entering 1'!C790*4)</f>
        <v>0</v>
      </c>
      <c r="D558" s="1">
        <f>('Entering 1'!D787)+('Entering 1'!D788*2)+('Entering 1'!D789*3)+('Entering 1'!D790*4)</f>
        <v>0</v>
      </c>
      <c r="E558" s="1">
        <f>('Entering 1'!E787)+('Entering 1'!E788*2)+('Entering 1'!E789*3)+('Entering 1'!E790*4)</f>
        <v>0</v>
      </c>
      <c r="F558" s="1">
        <f>('Entering 1'!F787)+('Entering 1'!F788*2)+('Entering 1'!F789*3)+('Entering 1'!F790*4)</f>
        <v>0</v>
      </c>
      <c r="G558" s="1">
        <f>('Entering 1'!G787)+('Entering 1'!G788*2)+('Entering 1'!G789*3)+('Entering 1'!G790*4)</f>
        <v>0</v>
      </c>
      <c r="H558" s="1">
        <f>('Entering 1'!H787)+('Entering 1'!H788*2)+('Entering 1'!H789*3)+('Entering 1'!H790*4)</f>
        <v>0</v>
      </c>
      <c r="I558" s="1">
        <f>('Entering 1'!I787)+('Entering 1'!I788*2)+('Entering 1'!I789*3)+('Entering 1'!I790*4)</f>
        <v>0</v>
      </c>
      <c r="J558" s="1">
        <f>('Entering 1'!J787)+('Entering 1'!J788*2)+('Entering 1'!J789*3)+('Entering 1'!J790*4)</f>
        <v>0</v>
      </c>
      <c r="K558" s="1">
        <f>('Entering 1'!K787)+('Entering 1'!K788*2)+('Entering 1'!K789*3)+('Entering 1'!K790*4)</f>
        <v>0</v>
      </c>
      <c r="L558" s="1">
        <f>('Entering 1'!L787)+('Entering 1'!L788*2)+('Entering 1'!L789*3)+('Entering 1'!L790*4)</f>
        <v>0</v>
      </c>
      <c r="M558" s="1">
        <f>('Entering 1'!M787)+('Entering 1'!M788*2)+('Entering 1'!M789*3)+('Entering 1'!M790*4)</f>
        <v>0</v>
      </c>
      <c r="N558" s="1">
        <f>('Entering 1'!N787)+('Entering 1'!N788*2)+('Entering 1'!N789*3)+('Entering 1'!N790*4)</f>
        <v>0</v>
      </c>
      <c r="O558" s="1">
        <f>('Entering 1'!O787)+('Entering 1'!O788*2)+('Entering 1'!O789*3)+('Entering 1'!O790*4)</f>
        <v>0</v>
      </c>
      <c r="P558" s="1">
        <f>('Entering 1'!P787)+('Entering 1'!P788*2)+('Entering 1'!P789*3)+('Entering 1'!P790*4)</f>
        <v>0</v>
      </c>
      <c r="Q558" s="1">
        <f>('Entering 1'!Q787)+('Entering 1'!Q788*2)+('Entering 1'!Q789*3)+('Entering 1'!Q790*4)</f>
        <v>0</v>
      </c>
      <c r="R558" s="1">
        <f>('Entering 1'!R787)+('Entering 1'!R788*2)+('Entering 1'!R789*3)+('Entering 1'!R790*4)</f>
        <v>0</v>
      </c>
      <c r="S558" s="28">
        <f t="shared" si="170"/>
        <v>0</v>
      </c>
      <c r="T558" s="1"/>
      <c r="U558" s="1"/>
      <c r="V558" s="1"/>
      <c r="W558" s="1"/>
      <c r="X558" s="1"/>
      <c r="Y558" s="1"/>
    </row>
    <row r="559" spans="1:25" ht="12" customHeight="1">
      <c r="A559" s="566"/>
      <c r="B559" s="53" t="s">
        <v>204</v>
      </c>
      <c r="C559" s="54">
        <f>SUM('Entering 1'!C795:C798)</f>
        <v>0</v>
      </c>
      <c r="D559" s="55">
        <f>SUM('Entering 1'!D795:D798)</f>
        <v>0</v>
      </c>
      <c r="E559" s="55">
        <f>SUM('Entering 1'!E795:E798)</f>
        <v>0</v>
      </c>
      <c r="F559" s="55">
        <f>SUM('Entering 1'!F795:F798)</f>
        <v>0</v>
      </c>
      <c r="G559" s="55">
        <f>SUM('Entering 1'!G795:G798)</f>
        <v>0</v>
      </c>
      <c r="H559" s="55">
        <f>SUM('Entering 1'!H795:H798)</f>
        <v>0</v>
      </c>
      <c r="I559" s="55">
        <f>SUM('Entering 1'!I795:I798)</f>
        <v>0</v>
      </c>
      <c r="J559" s="55">
        <f>SUM('Entering 1'!J795:J798)</f>
        <v>0</v>
      </c>
      <c r="K559" s="55">
        <f>SUM('Entering 1'!K795:K798)</f>
        <v>0</v>
      </c>
      <c r="L559" s="55">
        <f>SUM('Entering 1'!L795:L798)</f>
        <v>0</v>
      </c>
      <c r="M559" s="55">
        <f>SUM('Entering 1'!M795:M798)</f>
        <v>0</v>
      </c>
      <c r="N559" s="55">
        <f>SUM('Entering 1'!N795:N798)</f>
        <v>0</v>
      </c>
      <c r="O559" s="55">
        <f>SUM('Entering 1'!O795:O798)</f>
        <v>0</v>
      </c>
      <c r="P559" s="55">
        <f>SUM('Entering 1'!P795:P798)</f>
        <v>0</v>
      </c>
      <c r="Q559" s="55">
        <f>SUM('Entering 1'!Q795:Q798)</f>
        <v>0</v>
      </c>
      <c r="R559" s="55">
        <f>SUM('Entering 1'!R795:R798)</f>
        <v>0</v>
      </c>
      <c r="S559" s="30">
        <f t="shared" si="170"/>
        <v>0</v>
      </c>
      <c r="T559" s="1"/>
      <c r="U559" s="1"/>
      <c r="V559" s="1"/>
      <c r="W559" s="1"/>
      <c r="X559" s="1"/>
      <c r="Y559" s="1"/>
    </row>
    <row r="560" spans="1:25" ht="12" customHeight="1">
      <c r="A560" s="566"/>
      <c r="B560" s="53" t="s">
        <v>205</v>
      </c>
      <c r="C560" s="54">
        <f>('Entering 1'!C795)+('Entering 1'!C796*2)+('Entering 1'!C797*3)+('Entering 1'!C798*4)</f>
        <v>0</v>
      </c>
      <c r="D560" s="55">
        <f>('Entering 1'!D795)+('Entering 1'!D796*2)+('Entering 1'!D797*3)+('Entering 1'!D798*4)</f>
        <v>0</v>
      </c>
      <c r="E560" s="55">
        <f>('Entering 1'!E795)+('Entering 1'!E796*2)+('Entering 1'!E797*3)+('Entering 1'!E798*4)</f>
        <v>0</v>
      </c>
      <c r="F560" s="55">
        <f>('Entering 1'!F795)+('Entering 1'!F796*2)+('Entering 1'!F797*3)+('Entering 1'!F798*4)</f>
        <v>0</v>
      </c>
      <c r="G560" s="55">
        <f>('Entering 1'!G795)+('Entering 1'!G796*2)+('Entering 1'!G797*3)+('Entering 1'!G798*4)</f>
        <v>0</v>
      </c>
      <c r="H560" s="55">
        <f>('Entering 1'!H795)+('Entering 1'!H796*2)+('Entering 1'!H797*3)+('Entering 1'!H798*4)</f>
        <v>0</v>
      </c>
      <c r="I560" s="55">
        <f>('Entering 1'!I795)+('Entering 1'!I796*2)+('Entering 1'!I797*3)+('Entering 1'!I798*4)</f>
        <v>0</v>
      </c>
      <c r="J560" s="55">
        <f>('Entering 1'!J795)+('Entering 1'!J796*2)+('Entering 1'!J797*3)+('Entering 1'!J798*4)</f>
        <v>0</v>
      </c>
      <c r="K560" s="55">
        <f>('Entering 1'!K795)+('Entering 1'!K796*2)+('Entering 1'!K797*3)+('Entering 1'!K798*4)</f>
        <v>0</v>
      </c>
      <c r="L560" s="55">
        <f>('Entering 1'!L795)+('Entering 1'!L796*2)+('Entering 1'!L797*3)+('Entering 1'!L798*4)</f>
        <v>0</v>
      </c>
      <c r="M560" s="55">
        <f>('Entering 1'!M795)+('Entering 1'!M796*2)+('Entering 1'!M797*3)+('Entering 1'!M798*4)</f>
        <v>0</v>
      </c>
      <c r="N560" s="55">
        <f>('Entering 1'!N795)+('Entering 1'!N796*2)+('Entering 1'!N797*3)+('Entering 1'!N798*4)</f>
        <v>0</v>
      </c>
      <c r="O560" s="55">
        <f>('Entering 1'!O795)+('Entering 1'!O796*2)+('Entering 1'!O797*3)+('Entering 1'!O798*4)</f>
        <v>0</v>
      </c>
      <c r="P560" s="55">
        <f>('Entering 1'!P795)+('Entering 1'!P796*2)+('Entering 1'!P797*3)+('Entering 1'!P798*4)</f>
        <v>0</v>
      </c>
      <c r="Q560" s="55">
        <f>('Entering 1'!Q795)+('Entering 1'!Q796*2)+('Entering 1'!Q797*3)+('Entering 1'!Q798*4)</f>
        <v>0</v>
      </c>
      <c r="R560" s="55">
        <f>('Entering 1'!R795)+('Entering 1'!R796*2)+('Entering 1'!R797*3)+('Entering 1'!R798*4)</f>
        <v>0</v>
      </c>
      <c r="S560" s="30">
        <f t="shared" si="170"/>
        <v>0</v>
      </c>
      <c r="T560" s="1"/>
      <c r="U560" s="1"/>
      <c r="V560" s="1"/>
      <c r="W560" s="1"/>
      <c r="X560" s="1"/>
      <c r="Y560" s="1"/>
    </row>
    <row r="561" spans="1:25" ht="12" customHeight="1">
      <c r="A561" s="566"/>
      <c r="B561" s="9" t="s">
        <v>206</v>
      </c>
      <c r="C561" s="51"/>
      <c r="D561" s="1"/>
      <c r="E561" s="1"/>
      <c r="F561" s="1"/>
      <c r="G561" s="1"/>
      <c r="H561" s="1"/>
      <c r="I561" s="1"/>
      <c r="J561" s="1"/>
      <c r="K561" s="1"/>
      <c r="L561" s="1"/>
      <c r="M561" s="1"/>
      <c r="N561" s="1"/>
      <c r="O561" s="1"/>
      <c r="P561" s="1"/>
      <c r="Q561" s="1"/>
      <c r="R561" s="1"/>
      <c r="S561" s="28"/>
      <c r="T561" s="1"/>
      <c r="U561" s="1"/>
      <c r="V561" s="1"/>
      <c r="W561" s="1"/>
      <c r="X561" s="1"/>
      <c r="Y561" s="1"/>
    </row>
    <row r="562" spans="1:25" ht="12" customHeight="1">
      <c r="A562" s="566"/>
      <c r="B562" s="9" t="s">
        <v>207</v>
      </c>
      <c r="C562" s="51"/>
      <c r="D562" s="1"/>
      <c r="E562" s="1"/>
      <c r="F562" s="1"/>
      <c r="G562" s="1"/>
      <c r="H562" s="1"/>
      <c r="I562" s="1"/>
      <c r="J562" s="1"/>
      <c r="K562" s="1"/>
      <c r="L562" s="1"/>
      <c r="M562" s="1"/>
      <c r="N562" s="1"/>
      <c r="O562" s="1"/>
      <c r="P562" s="1"/>
      <c r="Q562" s="1"/>
      <c r="R562" s="1"/>
      <c r="S562" s="28"/>
      <c r="T562" s="1"/>
      <c r="U562" s="1"/>
      <c r="V562" s="1"/>
      <c r="W562" s="1"/>
      <c r="X562" s="1"/>
      <c r="Y562" s="1"/>
    </row>
    <row r="563" spans="1:25" ht="12" customHeight="1">
      <c r="A563" s="566"/>
      <c r="B563" s="60" t="s">
        <v>18</v>
      </c>
      <c r="C563" s="61">
        <f t="shared" ref="C563:R563" si="172">SUM(C557,C559,C561)</f>
        <v>0</v>
      </c>
      <c r="D563" s="62">
        <f t="shared" si="172"/>
        <v>0</v>
      </c>
      <c r="E563" s="62">
        <f t="shared" si="172"/>
        <v>0</v>
      </c>
      <c r="F563" s="62">
        <f t="shared" si="172"/>
        <v>0</v>
      </c>
      <c r="G563" s="62">
        <f t="shared" si="172"/>
        <v>0</v>
      </c>
      <c r="H563" s="62">
        <f t="shared" si="172"/>
        <v>0</v>
      </c>
      <c r="I563" s="62">
        <f t="shared" si="172"/>
        <v>0</v>
      </c>
      <c r="J563" s="62">
        <f t="shared" si="172"/>
        <v>0</v>
      </c>
      <c r="K563" s="62">
        <f t="shared" si="172"/>
        <v>0</v>
      </c>
      <c r="L563" s="62">
        <f t="shared" si="172"/>
        <v>0</v>
      </c>
      <c r="M563" s="62">
        <f t="shared" si="172"/>
        <v>0</v>
      </c>
      <c r="N563" s="62">
        <f t="shared" si="172"/>
        <v>0</v>
      </c>
      <c r="O563" s="62">
        <f t="shared" si="172"/>
        <v>0</v>
      </c>
      <c r="P563" s="62">
        <f t="shared" si="172"/>
        <v>0</v>
      </c>
      <c r="Q563" s="62">
        <f t="shared" si="172"/>
        <v>0</v>
      </c>
      <c r="R563" s="62">
        <f t="shared" si="172"/>
        <v>0</v>
      </c>
      <c r="S563" s="63">
        <f t="shared" ref="S563:S566" si="173">SUM(C563:R563)</f>
        <v>0</v>
      </c>
      <c r="T563" s="1"/>
      <c r="U563" s="1"/>
      <c r="V563" s="1"/>
      <c r="W563" s="1"/>
      <c r="X563" s="1"/>
      <c r="Y563" s="1"/>
    </row>
    <row r="564" spans="1:25" ht="12" customHeight="1">
      <c r="A564" s="566"/>
      <c r="B564" s="64" t="s">
        <v>208</v>
      </c>
      <c r="C564" s="65">
        <f t="shared" ref="C564:R564" si="174">SUM(C558,C560,C562)</f>
        <v>0</v>
      </c>
      <c r="D564" s="66">
        <f t="shared" si="174"/>
        <v>0</v>
      </c>
      <c r="E564" s="66">
        <f t="shared" si="174"/>
        <v>0</v>
      </c>
      <c r="F564" s="66">
        <f t="shared" si="174"/>
        <v>0</v>
      </c>
      <c r="G564" s="66">
        <f t="shared" si="174"/>
        <v>0</v>
      </c>
      <c r="H564" s="66">
        <f t="shared" si="174"/>
        <v>0</v>
      </c>
      <c r="I564" s="66">
        <f t="shared" si="174"/>
        <v>0</v>
      </c>
      <c r="J564" s="66">
        <f t="shared" si="174"/>
        <v>0</v>
      </c>
      <c r="K564" s="66">
        <f t="shared" si="174"/>
        <v>0</v>
      </c>
      <c r="L564" s="66">
        <f t="shared" si="174"/>
        <v>0</v>
      </c>
      <c r="M564" s="66">
        <f t="shared" si="174"/>
        <v>0</v>
      </c>
      <c r="N564" s="66">
        <f t="shared" si="174"/>
        <v>0</v>
      </c>
      <c r="O564" s="66">
        <f t="shared" si="174"/>
        <v>0</v>
      </c>
      <c r="P564" s="66">
        <f t="shared" si="174"/>
        <v>0</v>
      </c>
      <c r="Q564" s="66">
        <f t="shared" si="174"/>
        <v>0</v>
      </c>
      <c r="R564" s="66">
        <f t="shared" si="174"/>
        <v>0</v>
      </c>
      <c r="S564" s="68">
        <f t="shared" si="173"/>
        <v>0</v>
      </c>
      <c r="T564" s="1"/>
      <c r="U564" s="1"/>
      <c r="V564" s="1"/>
      <c r="W564" s="1"/>
      <c r="X564" s="1"/>
      <c r="Y564" s="1"/>
    </row>
    <row r="565" spans="1:25" ht="12" customHeight="1">
      <c r="A565" s="566"/>
      <c r="B565" s="60" t="s">
        <v>2</v>
      </c>
      <c r="C565" s="61">
        <f t="shared" ref="C565:R565" si="175">SUM(C555,C563)</f>
        <v>10</v>
      </c>
      <c r="D565" s="62">
        <f t="shared" si="175"/>
        <v>11</v>
      </c>
      <c r="E565" s="62">
        <f t="shared" si="175"/>
        <v>7</v>
      </c>
      <c r="F565" s="62">
        <f t="shared" si="175"/>
        <v>3</v>
      </c>
      <c r="G565" s="62">
        <f t="shared" si="175"/>
        <v>3</v>
      </c>
      <c r="H565" s="62">
        <f t="shared" si="175"/>
        <v>6</v>
      </c>
      <c r="I565" s="62">
        <f t="shared" si="175"/>
        <v>2</v>
      </c>
      <c r="J565" s="62">
        <f t="shared" si="175"/>
        <v>3</v>
      </c>
      <c r="K565" s="62">
        <f t="shared" si="175"/>
        <v>4</v>
      </c>
      <c r="L565" s="62">
        <f t="shared" si="175"/>
        <v>0</v>
      </c>
      <c r="M565" s="62">
        <f t="shared" si="175"/>
        <v>0</v>
      </c>
      <c r="N565" s="62">
        <f t="shared" si="175"/>
        <v>0</v>
      </c>
      <c r="O565" s="62">
        <f t="shared" si="175"/>
        <v>2</v>
      </c>
      <c r="P565" s="62">
        <f t="shared" si="175"/>
        <v>0</v>
      </c>
      <c r="Q565" s="62">
        <f t="shared" si="175"/>
        <v>0</v>
      </c>
      <c r="R565" s="62">
        <f t="shared" si="175"/>
        <v>0</v>
      </c>
      <c r="S565" s="63">
        <f t="shared" si="173"/>
        <v>51</v>
      </c>
      <c r="T565" s="1"/>
      <c r="U565" s="1"/>
      <c r="V565" s="1"/>
      <c r="W565" s="1"/>
      <c r="X565" s="1"/>
      <c r="Y565" s="1"/>
    </row>
    <row r="566" spans="1:25" ht="12" customHeight="1">
      <c r="A566" s="567"/>
      <c r="B566" s="64" t="s">
        <v>25</v>
      </c>
      <c r="C566" s="65">
        <f t="shared" ref="C566:R566" si="176">SUM(C556,C564)</f>
        <v>10</v>
      </c>
      <c r="D566" s="66">
        <f t="shared" si="176"/>
        <v>11</v>
      </c>
      <c r="E566" s="66">
        <f t="shared" si="176"/>
        <v>7</v>
      </c>
      <c r="F566" s="66">
        <f t="shared" si="176"/>
        <v>3</v>
      </c>
      <c r="G566" s="66">
        <f t="shared" si="176"/>
        <v>3</v>
      </c>
      <c r="H566" s="66">
        <f t="shared" si="176"/>
        <v>6</v>
      </c>
      <c r="I566" s="66">
        <f t="shared" si="176"/>
        <v>2</v>
      </c>
      <c r="J566" s="66">
        <f t="shared" si="176"/>
        <v>3</v>
      </c>
      <c r="K566" s="66">
        <f t="shared" si="176"/>
        <v>6</v>
      </c>
      <c r="L566" s="66">
        <f t="shared" si="176"/>
        <v>0</v>
      </c>
      <c r="M566" s="66">
        <f t="shared" si="176"/>
        <v>0</v>
      </c>
      <c r="N566" s="66">
        <f t="shared" si="176"/>
        <v>0</v>
      </c>
      <c r="O566" s="66">
        <f t="shared" si="176"/>
        <v>2</v>
      </c>
      <c r="P566" s="66">
        <f t="shared" si="176"/>
        <v>0</v>
      </c>
      <c r="Q566" s="66">
        <f t="shared" si="176"/>
        <v>0</v>
      </c>
      <c r="R566" s="66">
        <f t="shared" si="176"/>
        <v>0</v>
      </c>
      <c r="S566" s="68">
        <f t="shared" si="173"/>
        <v>53</v>
      </c>
      <c r="T566" s="1"/>
      <c r="U566" s="1"/>
      <c r="V566" s="1"/>
      <c r="W566" s="1"/>
      <c r="X566" s="1"/>
      <c r="Y566" s="1"/>
    </row>
    <row r="567" spans="1:25" ht="12"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2"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2"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2"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2"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2"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2"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2"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2"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2"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2"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2"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2"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2"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2"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2"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2"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2"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2"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2"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2"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2"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2"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2"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2"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2"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2"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2"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2"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2"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2"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2"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2"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2"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2"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2"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2"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2"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2"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2"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2"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2"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2"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2"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2"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2"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2"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2"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2"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2"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2"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2"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2"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2"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2"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2"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2"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2"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2"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2"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2"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2"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2"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2"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2"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2"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2"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2"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2"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2"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2"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2"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2"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2"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2"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2"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2"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2"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2"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2"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2"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2"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2"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2"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2"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2"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2"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2"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2"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2"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2"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2"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2"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2"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2"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2"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2"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2"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2"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2"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2"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2"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2"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2"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2"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2"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2"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2"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2"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2"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2"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2"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2"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2"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2"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2"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2"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2"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2"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2"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2"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2"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2"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2"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2"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2"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2"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2"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2"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2"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2"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2"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2"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2"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2"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2"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2"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2"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2"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2"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2"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2"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2"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2"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2"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2"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2"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2"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2"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2"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2"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2"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2"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2"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2"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2"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2"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2"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2"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2"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2"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2"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2"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2"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2"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2"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2"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2"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2"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2"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2"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2"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2"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2"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2"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2"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2"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2"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2"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2"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2"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2"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2"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2"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2"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2"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2"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2"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2"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2"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2"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2"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2"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2"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2"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2"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2"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2"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2"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2"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row r="768" spans="1:25"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A539:A566"/>
    <mergeCell ref="A315:A342"/>
    <mergeCell ref="A343:A370"/>
    <mergeCell ref="A371:A398"/>
    <mergeCell ref="A399:A426"/>
    <mergeCell ref="A427:A454"/>
    <mergeCell ref="A455:A482"/>
    <mergeCell ref="A483:A510"/>
    <mergeCell ref="A203:A230"/>
    <mergeCell ref="A231:A258"/>
    <mergeCell ref="A259:A286"/>
    <mergeCell ref="A287:A314"/>
    <mergeCell ref="A511:A538"/>
    <mergeCell ref="A63:A90"/>
    <mergeCell ref="A91:A118"/>
    <mergeCell ref="A119:A146"/>
    <mergeCell ref="A147:A174"/>
    <mergeCell ref="A175:A202"/>
    <mergeCell ref="A1:S1"/>
    <mergeCell ref="A2:S2"/>
    <mergeCell ref="A4:A6"/>
    <mergeCell ref="A7:A34"/>
    <mergeCell ref="A35:A62"/>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workbookViewId="0">
      <selection activeCell="A4" sqref="A4:A6"/>
    </sheetView>
  </sheetViews>
  <sheetFormatPr defaultColWidth="14.44140625" defaultRowHeight="15" customHeight="1"/>
  <cols>
    <col min="1" max="1" width="3.109375" customWidth="1"/>
    <col min="2" max="2" width="28" customWidth="1"/>
    <col min="3" max="18" width="5.5546875" customWidth="1"/>
    <col min="19" max="19" width="6" customWidth="1"/>
    <col min="20" max="26" width="8" customWidth="1"/>
  </cols>
  <sheetData>
    <row r="1" spans="1:26" ht="14.25" customHeight="1">
      <c r="A1" s="560" t="s">
        <v>71</v>
      </c>
      <c r="B1" s="561"/>
      <c r="C1" s="561"/>
      <c r="D1" s="561"/>
      <c r="E1" s="561"/>
      <c r="F1" s="561"/>
      <c r="G1" s="561"/>
      <c r="H1" s="561"/>
      <c r="I1" s="561"/>
      <c r="J1" s="561"/>
      <c r="K1" s="561"/>
      <c r="L1" s="561"/>
      <c r="M1" s="561"/>
      <c r="N1" s="561"/>
      <c r="O1" s="561"/>
      <c r="P1" s="561"/>
      <c r="Q1" s="561"/>
      <c r="R1" s="561"/>
      <c r="S1" s="561"/>
      <c r="T1" s="1"/>
      <c r="U1" s="1"/>
      <c r="V1" s="1"/>
      <c r="W1" s="1"/>
      <c r="X1" s="1"/>
      <c r="Y1" s="1"/>
      <c r="Z1" s="1"/>
    </row>
    <row r="2" spans="1:26" ht="14.25" customHeight="1">
      <c r="A2" s="560" t="s">
        <v>229</v>
      </c>
      <c r="B2" s="561"/>
      <c r="C2" s="561"/>
      <c r="D2" s="561"/>
      <c r="E2" s="561"/>
      <c r="F2" s="561"/>
      <c r="G2" s="561"/>
      <c r="H2" s="561"/>
      <c r="I2" s="561"/>
      <c r="J2" s="561"/>
      <c r="K2" s="561"/>
      <c r="L2" s="561"/>
      <c r="M2" s="561"/>
      <c r="N2" s="561"/>
      <c r="O2" s="561"/>
      <c r="P2" s="561"/>
      <c r="Q2" s="561"/>
      <c r="R2" s="561"/>
      <c r="S2" s="561"/>
      <c r="T2" s="1"/>
      <c r="U2" s="1"/>
      <c r="V2" s="1"/>
      <c r="W2" s="1"/>
      <c r="X2" s="1"/>
      <c r="Y2" s="1"/>
      <c r="Z2" s="1"/>
    </row>
    <row r="3" spans="1:26" ht="12" customHeight="1">
      <c r="A3" s="1"/>
      <c r="B3" s="1"/>
      <c r="C3" s="1"/>
      <c r="D3" s="1"/>
      <c r="E3" s="1"/>
      <c r="F3" s="1"/>
      <c r="G3" s="1"/>
      <c r="H3" s="1"/>
      <c r="I3" s="1"/>
      <c r="J3" s="1"/>
      <c r="K3" s="1"/>
      <c r="L3" s="1"/>
      <c r="M3" s="1"/>
      <c r="N3" s="1"/>
      <c r="O3" s="1"/>
      <c r="P3" s="1"/>
      <c r="Q3" s="1"/>
      <c r="R3" s="1"/>
      <c r="S3" s="1"/>
      <c r="T3" s="1"/>
      <c r="U3" s="1"/>
      <c r="V3" s="1"/>
      <c r="W3" s="1"/>
      <c r="X3" s="1"/>
      <c r="Y3" s="1"/>
      <c r="Z3" s="1"/>
    </row>
    <row r="4" spans="1:26" ht="12" customHeight="1">
      <c r="A4" s="564"/>
      <c r="B4" s="42" t="s">
        <v>166</v>
      </c>
      <c r="C4" s="43" t="s">
        <v>167</v>
      </c>
      <c r="D4" s="44" t="s">
        <v>168</v>
      </c>
      <c r="E4" s="44" t="s">
        <v>169</v>
      </c>
      <c r="F4" s="44" t="s">
        <v>170</v>
      </c>
      <c r="G4" s="44" t="s">
        <v>171</v>
      </c>
      <c r="H4" s="44" t="s">
        <v>172</v>
      </c>
      <c r="I4" s="44" t="s">
        <v>173</v>
      </c>
      <c r="J4" s="44" t="s">
        <v>174</v>
      </c>
      <c r="K4" s="44" t="s">
        <v>175</v>
      </c>
      <c r="L4" s="44" t="s">
        <v>176</v>
      </c>
      <c r="M4" s="44" t="s">
        <v>177</v>
      </c>
      <c r="N4" s="44" t="s">
        <v>178</v>
      </c>
      <c r="O4" s="44" t="s">
        <v>179</v>
      </c>
      <c r="P4" s="44" t="s">
        <v>180</v>
      </c>
      <c r="Q4" s="44" t="s">
        <v>181</v>
      </c>
      <c r="R4" s="44" t="s">
        <v>182</v>
      </c>
      <c r="S4" s="42" t="s">
        <v>183</v>
      </c>
      <c r="T4" s="1"/>
      <c r="U4" s="1"/>
      <c r="V4" s="1"/>
      <c r="W4" s="1"/>
      <c r="X4" s="1"/>
      <c r="Y4" s="1"/>
      <c r="Z4" s="1"/>
    </row>
    <row r="5" spans="1:26" ht="12" customHeight="1">
      <c r="A5" s="561"/>
      <c r="B5" s="45"/>
      <c r="C5" s="46" t="s">
        <v>184</v>
      </c>
      <c r="D5" s="47" t="s">
        <v>184</v>
      </c>
      <c r="E5" s="47" t="s">
        <v>184</v>
      </c>
      <c r="F5" s="47" t="s">
        <v>184</v>
      </c>
      <c r="G5" s="47" t="s">
        <v>184</v>
      </c>
      <c r="H5" s="47" t="s">
        <v>184</v>
      </c>
      <c r="I5" s="47" t="s">
        <v>184</v>
      </c>
      <c r="J5" s="47" t="s">
        <v>184</v>
      </c>
      <c r="K5" s="47" t="s">
        <v>184</v>
      </c>
      <c r="L5" s="47" t="s">
        <v>184</v>
      </c>
      <c r="M5" s="47" t="s">
        <v>184</v>
      </c>
      <c r="N5" s="47" t="s">
        <v>184</v>
      </c>
      <c r="O5" s="47" t="s">
        <v>184</v>
      </c>
      <c r="P5" s="47" t="s">
        <v>184</v>
      </c>
      <c r="Q5" s="47" t="s">
        <v>184</v>
      </c>
      <c r="R5" s="47" t="s">
        <v>184</v>
      </c>
      <c r="S5" s="45"/>
      <c r="T5" s="1"/>
      <c r="U5" s="1"/>
      <c r="V5" s="1"/>
      <c r="W5" s="1"/>
      <c r="X5" s="1"/>
      <c r="Y5" s="1"/>
      <c r="Z5" s="1"/>
    </row>
    <row r="6" spans="1:26" ht="12" customHeight="1">
      <c r="A6" s="561"/>
      <c r="B6" s="48"/>
      <c r="C6" s="49" t="s">
        <v>168</v>
      </c>
      <c r="D6" s="50" t="s">
        <v>169</v>
      </c>
      <c r="E6" s="50" t="s">
        <v>170</v>
      </c>
      <c r="F6" s="50" t="s">
        <v>171</v>
      </c>
      <c r="G6" s="50" t="s">
        <v>172</v>
      </c>
      <c r="H6" s="50" t="s">
        <v>173</v>
      </c>
      <c r="I6" s="50" t="s">
        <v>174</v>
      </c>
      <c r="J6" s="50" t="s">
        <v>175</v>
      </c>
      <c r="K6" s="50" t="s">
        <v>176</v>
      </c>
      <c r="L6" s="50" t="s">
        <v>177</v>
      </c>
      <c r="M6" s="50" t="s">
        <v>178</v>
      </c>
      <c r="N6" s="50" t="s">
        <v>179</v>
      </c>
      <c r="O6" s="50" t="s">
        <v>180</v>
      </c>
      <c r="P6" s="50" t="s">
        <v>181</v>
      </c>
      <c r="Q6" s="50" t="s">
        <v>182</v>
      </c>
      <c r="R6" s="50" t="s">
        <v>185</v>
      </c>
      <c r="S6" s="48"/>
      <c r="T6" s="1"/>
      <c r="U6" s="1"/>
      <c r="V6" s="1"/>
      <c r="W6" s="1"/>
      <c r="X6" s="1"/>
      <c r="Y6" s="1"/>
      <c r="Z6" s="1"/>
    </row>
    <row r="7" spans="1:26" ht="12" customHeight="1">
      <c r="A7" s="565" t="s">
        <v>186</v>
      </c>
      <c r="B7" s="91" t="s">
        <v>9</v>
      </c>
      <c r="C7" s="89">
        <f>SUM('Carpool Breakdown Entering'!C14,'Carpool Breakdown Entering'!C35,'Carpool Breakdown Entering'!C56,
'Carpool Breakdown Entering'!C77,'Carpool Breakdown Entering'!C98,'Carpool Breakdown Entering'!C119,
'Carpool Breakdown Entering'!C140,'Carpool Breakdown Entering'!C161, 'Carpool Breakdown Entering'!C182,'Carpool Breakdown Entering'!C203,
'Carpool Breakdown Entering'!C224,'Carpool Breakdown Entering'!C245,'Carpool Breakdown Entering'!C266,
'Carpool Breakdown Entering'!C287,'Carpool Breakdown Entering'!C308)</f>
        <v>70</v>
      </c>
      <c r="D7" s="90">
        <f>SUM('Carpool Breakdown Entering'!D14,'Carpool Breakdown Entering'!D35,'Carpool Breakdown Entering'!D56,
'Carpool Breakdown Entering'!D77,'Carpool Breakdown Entering'!D98,'Carpool Breakdown Entering'!D119,
'Carpool Breakdown Entering'!D140,'Carpool Breakdown Entering'!D161, 'Carpool Breakdown Entering'!D182,'Carpool Breakdown Entering'!D203,
'Carpool Breakdown Entering'!D224,'Carpool Breakdown Entering'!D245,'Carpool Breakdown Entering'!D266,
'Carpool Breakdown Entering'!D287,'Carpool Breakdown Entering'!D308)</f>
        <v>232</v>
      </c>
      <c r="E7" s="90">
        <f>SUM('Carpool Breakdown Entering'!E14,'Carpool Breakdown Entering'!E35,'Carpool Breakdown Entering'!E56,
'Carpool Breakdown Entering'!E77,'Carpool Breakdown Entering'!E98,'Carpool Breakdown Entering'!E119,
'Carpool Breakdown Entering'!E140,'Carpool Breakdown Entering'!E161, 'Carpool Breakdown Entering'!E182,'Carpool Breakdown Entering'!E203,
'Carpool Breakdown Entering'!E224,'Carpool Breakdown Entering'!E245,'Carpool Breakdown Entering'!E266,
'Carpool Breakdown Entering'!E287,'Carpool Breakdown Entering'!E308)</f>
        <v>324</v>
      </c>
      <c r="F7" s="90">
        <f>SUM('Carpool Breakdown Entering'!F14,'Carpool Breakdown Entering'!F35,'Carpool Breakdown Entering'!F56,
'Carpool Breakdown Entering'!F77,'Carpool Breakdown Entering'!F98,'Carpool Breakdown Entering'!F119,
'Carpool Breakdown Entering'!F140,'Carpool Breakdown Entering'!F161, 'Carpool Breakdown Entering'!F182,'Carpool Breakdown Entering'!F203,
'Carpool Breakdown Entering'!F224,'Carpool Breakdown Entering'!F245,'Carpool Breakdown Entering'!F266,
'Carpool Breakdown Entering'!F287,'Carpool Breakdown Entering'!F308)</f>
        <v>239</v>
      </c>
      <c r="G7" s="90">
        <f>SUM('Carpool Breakdown Entering'!G14,'Carpool Breakdown Entering'!G35,'Carpool Breakdown Entering'!G56,
'Carpool Breakdown Entering'!G77,'Carpool Breakdown Entering'!G98,'Carpool Breakdown Entering'!G119,
'Carpool Breakdown Entering'!G140,'Carpool Breakdown Entering'!G161, 'Carpool Breakdown Entering'!G182,'Carpool Breakdown Entering'!G203,
'Carpool Breakdown Entering'!G224,'Carpool Breakdown Entering'!G245,'Carpool Breakdown Entering'!G266,
'Carpool Breakdown Entering'!G287,'Carpool Breakdown Entering'!G308)</f>
        <v>194</v>
      </c>
      <c r="H7" s="90">
        <f>SUM('Carpool Breakdown Entering'!H14,'Carpool Breakdown Entering'!H35,'Carpool Breakdown Entering'!H56,
'Carpool Breakdown Entering'!H77,'Carpool Breakdown Entering'!H98,'Carpool Breakdown Entering'!H119,
'Carpool Breakdown Entering'!H140,'Carpool Breakdown Entering'!H161, 'Carpool Breakdown Entering'!H182,'Carpool Breakdown Entering'!H203,
'Carpool Breakdown Entering'!H224,'Carpool Breakdown Entering'!H245,'Carpool Breakdown Entering'!H266,
'Carpool Breakdown Entering'!H287,'Carpool Breakdown Entering'!H308)</f>
        <v>149</v>
      </c>
      <c r="I7" s="90">
        <f>SUM('Carpool Breakdown Entering'!I14,'Carpool Breakdown Entering'!I35,'Carpool Breakdown Entering'!I56,
'Carpool Breakdown Entering'!I77,'Carpool Breakdown Entering'!I98,'Carpool Breakdown Entering'!I119,
'Carpool Breakdown Entering'!I140,'Carpool Breakdown Entering'!I161, 'Carpool Breakdown Entering'!I182,'Carpool Breakdown Entering'!I203,
'Carpool Breakdown Entering'!I224,'Carpool Breakdown Entering'!I245,'Carpool Breakdown Entering'!I266,
'Carpool Breakdown Entering'!I287,'Carpool Breakdown Entering'!I308)</f>
        <v>206</v>
      </c>
      <c r="J7" s="90">
        <f>SUM('Carpool Breakdown Entering'!J14,'Carpool Breakdown Entering'!J35,'Carpool Breakdown Entering'!J56,
'Carpool Breakdown Entering'!J77,'Carpool Breakdown Entering'!J98,'Carpool Breakdown Entering'!J119,
'Carpool Breakdown Entering'!J140,'Carpool Breakdown Entering'!J161, 'Carpool Breakdown Entering'!J182,'Carpool Breakdown Entering'!J203,
'Carpool Breakdown Entering'!J224,'Carpool Breakdown Entering'!J245,'Carpool Breakdown Entering'!J266,
'Carpool Breakdown Entering'!J287,'Carpool Breakdown Entering'!J308)</f>
        <v>153</v>
      </c>
      <c r="K7" s="90">
        <f>SUM('Carpool Breakdown Entering'!K14,'Carpool Breakdown Entering'!K35,'Carpool Breakdown Entering'!K56,
'Carpool Breakdown Entering'!K77,'Carpool Breakdown Entering'!K98,'Carpool Breakdown Entering'!K119,
'Carpool Breakdown Entering'!K140,'Carpool Breakdown Entering'!K161, 'Carpool Breakdown Entering'!K182,'Carpool Breakdown Entering'!K203,
'Carpool Breakdown Entering'!K224,'Carpool Breakdown Entering'!K245,'Carpool Breakdown Entering'!K266,
'Carpool Breakdown Entering'!K287,'Carpool Breakdown Entering'!K308)</f>
        <v>99</v>
      </c>
      <c r="L7" s="90">
        <f>SUM('Carpool Breakdown Entering'!L14,'Carpool Breakdown Entering'!L35,'Carpool Breakdown Entering'!L56,
'Carpool Breakdown Entering'!L77,'Carpool Breakdown Entering'!L98,'Carpool Breakdown Entering'!L119,
'Carpool Breakdown Entering'!L140,'Carpool Breakdown Entering'!L161, 'Carpool Breakdown Entering'!L182,'Carpool Breakdown Entering'!L203,
'Carpool Breakdown Entering'!L224,'Carpool Breakdown Entering'!L245,'Carpool Breakdown Entering'!L266,
'Carpool Breakdown Entering'!L287,'Carpool Breakdown Entering'!L308)</f>
        <v>86</v>
      </c>
      <c r="M7" s="90">
        <f>SUM('Carpool Breakdown Entering'!M14,'Carpool Breakdown Entering'!M35,'Carpool Breakdown Entering'!M56,
'Carpool Breakdown Entering'!M77,'Carpool Breakdown Entering'!M98,'Carpool Breakdown Entering'!M119,
'Carpool Breakdown Entering'!M140,'Carpool Breakdown Entering'!M161, 'Carpool Breakdown Entering'!M182,'Carpool Breakdown Entering'!M203,
'Carpool Breakdown Entering'!M224,'Carpool Breakdown Entering'!M245,'Carpool Breakdown Entering'!M266,
'Carpool Breakdown Entering'!M287,'Carpool Breakdown Entering'!M308)</f>
        <v>103</v>
      </c>
      <c r="N7" s="90">
        <f>SUM('Carpool Breakdown Entering'!N14,'Carpool Breakdown Entering'!N35,'Carpool Breakdown Entering'!N56,
'Carpool Breakdown Entering'!N77,'Carpool Breakdown Entering'!N98,'Carpool Breakdown Entering'!N119,
'Carpool Breakdown Entering'!N140,'Carpool Breakdown Entering'!N161, 'Carpool Breakdown Entering'!N182,'Carpool Breakdown Entering'!N203,
'Carpool Breakdown Entering'!N224,'Carpool Breakdown Entering'!N245,'Carpool Breakdown Entering'!N266,
'Carpool Breakdown Entering'!N287,'Carpool Breakdown Entering'!N308)</f>
        <v>57</v>
      </c>
      <c r="O7" s="90">
        <f>SUM('Carpool Breakdown Entering'!O14,'Carpool Breakdown Entering'!O35,'Carpool Breakdown Entering'!O56,
'Carpool Breakdown Entering'!O77,'Carpool Breakdown Entering'!O98,'Carpool Breakdown Entering'!O119,
'Carpool Breakdown Entering'!O140,'Carpool Breakdown Entering'!O161, 'Carpool Breakdown Entering'!O182,'Carpool Breakdown Entering'!O203,
'Carpool Breakdown Entering'!O224,'Carpool Breakdown Entering'!O245,'Carpool Breakdown Entering'!O266,
'Carpool Breakdown Entering'!O287,'Carpool Breakdown Entering'!O308)</f>
        <v>7</v>
      </c>
      <c r="P7" s="90">
        <f>SUM('Carpool Breakdown Entering'!P14,'Carpool Breakdown Entering'!P35,'Carpool Breakdown Entering'!P56,
'Carpool Breakdown Entering'!P77,'Carpool Breakdown Entering'!P98,'Carpool Breakdown Entering'!P119,
'Carpool Breakdown Entering'!P140,'Carpool Breakdown Entering'!P161, 'Carpool Breakdown Entering'!P182,'Carpool Breakdown Entering'!P203,
'Carpool Breakdown Entering'!P224,'Carpool Breakdown Entering'!P245,'Carpool Breakdown Entering'!P266,
'Carpool Breakdown Entering'!P287,'Carpool Breakdown Entering'!P308)</f>
        <v>19</v>
      </c>
      <c r="Q7" s="90">
        <f>SUM('Carpool Breakdown Entering'!Q14,'Carpool Breakdown Entering'!Q35,'Carpool Breakdown Entering'!Q56,
'Carpool Breakdown Entering'!Q77,'Carpool Breakdown Entering'!Q98,'Carpool Breakdown Entering'!Q119,
'Carpool Breakdown Entering'!Q140,'Carpool Breakdown Entering'!Q161, 'Carpool Breakdown Entering'!Q182,'Carpool Breakdown Entering'!Q203,
'Carpool Breakdown Entering'!Q224,'Carpool Breakdown Entering'!Q245,'Carpool Breakdown Entering'!Q266,
'Carpool Breakdown Entering'!Q287,'Carpool Breakdown Entering'!Q308)</f>
        <v>13</v>
      </c>
      <c r="R7" s="90">
        <f>SUM('Carpool Breakdown Entering'!R14,'Carpool Breakdown Entering'!R35,'Carpool Breakdown Entering'!R56,
'Carpool Breakdown Entering'!R77,'Carpool Breakdown Entering'!R98,'Carpool Breakdown Entering'!R119,
'Carpool Breakdown Entering'!R140,'Carpool Breakdown Entering'!R161, 'Carpool Breakdown Entering'!R182,'Carpool Breakdown Entering'!R203,
'Carpool Breakdown Entering'!R224,'Carpool Breakdown Entering'!R245,'Carpool Breakdown Entering'!R266,
'Carpool Breakdown Entering'!R287,'Carpool Breakdown Entering'!R308)</f>
        <v>0</v>
      </c>
      <c r="S7" s="33">
        <f t="shared" ref="S7:S34" si="0">SUM(C7:R7)</f>
        <v>1951</v>
      </c>
      <c r="T7" s="1"/>
      <c r="U7" s="1"/>
      <c r="V7" s="1"/>
      <c r="W7" s="1"/>
      <c r="X7" s="1"/>
      <c r="Y7" s="1"/>
      <c r="Z7" s="1"/>
    </row>
    <row r="8" spans="1:26" ht="12" customHeight="1">
      <c r="A8" s="566"/>
      <c r="B8" s="53" t="s">
        <v>36</v>
      </c>
      <c r="C8" s="89">
        <f>SUM('Carpool Breakdown Entering'!C15,'Carpool Breakdown Entering'!C36,'Carpool Breakdown Entering'!C57,
'Carpool Breakdown Entering'!C78,'Carpool Breakdown Entering'!C99,'Carpool Breakdown Entering'!C120,
'Carpool Breakdown Entering'!C141,'Carpool Breakdown Entering'!C162, 'Carpool Breakdown Entering'!C183,'Carpool Breakdown Entering'!C204,
'Carpool Breakdown Entering'!C225,'Carpool Breakdown Entering'!C246,'Carpool Breakdown Entering'!C267,
'Carpool Breakdown Entering'!C288,'Carpool Breakdown Entering'!C309)</f>
        <v>140</v>
      </c>
      <c r="D8" s="90">
        <f>SUM('Carpool Breakdown Entering'!D15,'Carpool Breakdown Entering'!D36,'Carpool Breakdown Entering'!D57,
'Carpool Breakdown Entering'!D78,'Carpool Breakdown Entering'!D99,'Carpool Breakdown Entering'!D120,
'Carpool Breakdown Entering'!D141,'Carpool Breakdown Entering'!D162, 'Carpool Breakdown Entering'!D183,'Carpool Breakdown Entering'!D204,
'Carpool Breakdown Entering'!D225,'Carpool Breakdown Entering'!D246,'Carpool Breakdown Entering'!D267,
'Carpool Breakdown Entering'!D288,'Carpool Breakdown Entering'!D309)</f>
        <v>499</v>
      </c>
      <c r="E8" s="90">
        <f>SUM('Carpool Breakdown Entering'!E15,'Carpool Breakdown Entering'!E36,'Carpool Breakdown Entering'!E57,
'Carpool Breakdown Entering'!E78,'Carpool Breakdown Entering'!E99,'Carpool Breakdown Entering'!E120,
'Carpool Breakdown Entering'!E141,'Carpool Breakdown Entering'!E162, 'Carpool Breakdown Entering'!E183,'Carpool Breakdown Entering'!E204,
'Carpool Breakdown Entering'!E225,'Carpool Breakdown Entering'!E246,'Carpool Breakdown Entering'!E267,
'Carpool Breakdown Entering'!E288,'Carpool Breakdown Entering'!E309)</f>
        <v>664</v>
      </c>
      <c r="F8" s="90">
        <f>SUM('Carpool Breakdown Entering'!F15,'Carpool Breakdown Entering'!F36,'Carpool Breakdown Entering'!F57,
'Carpool Breakdown Entering'!F78,'Carpool Breakdown Entering'!F99,'Carpool Breakdown Entering'!F120,
'Carpool Breakdown Entering'!F141,'Carpool Breakdown Entering'!F162, 'Carpool Breakdown Entering'!F183,'Carpool Breakdown Entering'!F204,
'Carpool Breakdown Entering'!F225,'Carpool Breakdown Entering'!F246,'Carpool Breakdown Entering'!F267,
'Carpool Breakdown Entering'!F288,'Carpool Breakdown Entering'!F309)</f>
        <v>503</v>
      </c>
      <c r="G8" s="90">
        <f>SUM('Carpool Breakdown Entering'!G15,'Carpool Breakdown Entering'!G36,'Carpool Breakdown Entering'!G57,
'Carpool Breakdown Entering'!G78,'Carpool Breakdown Entering'!G99,'Carpool Breakdown Entering'!G120,
'Carpool Breakdown Entering'!G141,'Carpool Breakdown Entering'!G162, 'Carpool Breakdown Entering'!G183,'Carpool Breakdown Entering'!G204,
'Carpool Breakdown Entering'!G225,'Carpool Breakdown Entering'!G246,'Carpool Breakdown Entering'!G267,
'Carpool Breakdown Entering'!G288,'Carpool Breakdown Entering'!G309)</f>
        <v>461</v>
      </c>
      <c r="H8" s="90">
        <f>SUM('Carpool Breakdown Entering'!H15,'Carpool Breakdown Entering'!H36,'Carpool Breakdown Entering'!H57,
'Carpool Breakdown Entering'!H78,'Carpool Breakdown Entering'!H99,'Carpool Breakdown Entering'!H120,
'Carpool Breakdown Entering'!H141,'Carpool Breakdown Entering'!H162, 'Carpool Breakdown Entering'!H183,'Carpool Breakdown Entering'!H204,
'Carpool Breakdown Entering'!H225,'Carpool Breakdown Entering'!H246,'Carpool Breakdown Entering'!H267,
'Carpool Breakdown Entering'!H288,'Carpool Breakdown Entering'!H309)</f>
        <v>315</v>
      </c>
      <c r="I8" s="90">
        <f>SUM('Carpool Breakdown Entering'!I15,'Carpool Breakdown Entering'!I36,'Carpool Breakdown Entering'!I57,
'Carpool Breakdown Entering'!I78,'Carpool Breakdown Entering'!I99,'Carpool Breakdown Entering'!I120,
'Carpool Breakdown Entering'!I141,'Carpool Breakdown Entering'!I162, 'Carpool Breakdown Entering'!I183,'Carpool Breakdown Entering'!I204,
'Carpool Breakdown Entering'!I225,'Carpool Breakdown Entering'!I246,'Carpool Breakdown Entering'!I267,
'Carpool Breakdown Entering'!I288,'Carpool Breakdown Entering'!I309)</f>
        <v>442</v>
      </c>
      <c r="J8" s="90">
        <f>SUM('Carpool Breakdown Entering'!J15,'Carpool Breakdown Entering'!J36,'Carpool Breakdown Entering'!J57,
'Carpool Breakdown Entering'!J78,'Carpool Breakdown Entering'!J99,'Carpool Breakdown Entering'!J120,
'Carpool Breakdown Entering'!J141,'Carpool Breakdown Entering'!J162, 'Carpool Breakdown Entering'!J183,'Carpool Breakdown Entering'!J204,
'Carpool Breakdown Entering'!J225,'Carpool Breakdown Entering'!J246,'Carpool Breakdown Entering'!J267,
'Carpool Breakdown Entering'!J288,'Carpool Breakdown Entering'!J309)</f>
        <v>314</v>
      </c>
      <c r="K8" s="90">
        <f>SUM('Carpool Breakdown Entering'!K15,'Carpool Breakdown Entering'!K36,'Carpool Breakdown Entering'!K57,
'Carpool Breakdown Entering'!K78,'Carpool Breakdown Entering'!K99,'Carpool Breakdown Entering'!K120,
'Carpool Breakdown Entering'!K141,'Carpool Breakdown Entering'!K162, 'Carpool Breakdown Entering'!K183,'Carpool Breakdown Entering'!K204,
'Carpool Breakdown Entering'!K225,'Carpool Breakdown Entering'!K246,'Carpool Breakdown Entering'!K267,
'Carpool Breakdown Entering'!K288,'Carpool Breakdown Entering'!K309)</f>
        <v>201</v>
      </c>
      <c r="L8" s="90">
        <f>SUM('Carpool Breakdown Entering'!L15,'Carpool Breakdown Entering'!L36,'Carpool Breakdown Entering'!L57,
'Carpool Breakdown Entering'!L78,'Carpool Breakdown Entering'!L99,'Carpool Breakdown Entering'!L120,
'Carpool Breakdown Entering'!L141,'Carpool Breakdown Entering'!L162, 'Carpool Breakdown Entering'!L183,'Carpool Breakdown Entering'!L204,
'Carpool Breakdown Entering'!L225,'Carpool Breakdown Entering'!L246,'Carpool Breakdown Entering'!L267,
'Carpool Breakdown Entering'!L288,'Carpool Breakdown Entering'!L309)</f>
        <v>182</v>
      </c>
      <c r="M8" s="90">
        <f>SUM('Carpool Breakdown Entering'!M15,'Carpool Breakdown Entering'!M36,'Carpool Breakdown Entering'!M57,
'Carpool Breakdown Entering'!M78,'Carpool Breakdown Entering'!M99,'Carpool Breakdown Entering'!M120,
'Carpool Breakdown Entering'!M141,'Carpool Breakdown Entering'!M162, 'Carpool Breakdown Entering'!M183,'Carpool Breakdown Entering'!M204,
'Carpool Breakdown Entering'!M225,'Carpool Breakdown Entering'!M246,'Carpool Breakdown Entering'!M267,
'Carpool Breakdown Entering'!M288,'Carpool Breakdown Entering'!M309)</f>
        <v>217</v>
      </c>
      <c r="N8" s="90">
        <f>SUM('Carpool Breakdown Entering'!N15,'Carpool Breakdown Entering'!N36,'Carpool Breakdown Entering'!N57,
'Carpool Breakdown Entering'!N78,'Carpool Breakdown Entering'!N99,'Carpool Breakdown Entering'!N120,
'Carpool Breakdown Entering'!N141,'Carpool Breakdown Entering'!N162, 'Carpool Breakdown Entering'!N183,'Carpool Breakdown Entering'!N204,
'Carpool Breakdown Entering'!N225,'Carpool Breakdown Entering'!N246,'Carpool Breakdown Entering'!N267,
'Carpool Breakdown Entering'!N288,'Carpool Breakdown Entering'!N309)</f>
        <v>118</v>
      </c>
      <c r="O8" s="90">
        <f>SUM('Carpool Breakdown Entering'!O15,'Carpool Breakdown Entering'!O36,'Carpool Breakdown Entering'!O57,
'Carpool Breakdown Entering'!O78,'Carpool Breakdown Entering'!O99,'Carpool Breakdown Entering'!O120,
'Carpool Breakdown Entering'!O141,'Carpool Breakdown Entering'!O162, 'Carpool Breakdown Entering'!O183,'Carpool Breakdown Entering'!O204,
'Carpool Breakdown Entering'!O225,'Carpool Breakdown Entering'!O246,'Carpool Breakdown Entering'!O267,
'Carpool Breakdown Entering'!O288,'Carpool Breakdown Entering'!O309)</f>
        <v>15</v>
      </c>
      <c r="P8" s="90">
        <f>SUM('Carpool Breakdown Entering'!P15,'Carpool Breakdown Entering'!P36,'Carpool Breakdown Entering'!P57,
'Carpool Breakdown Entering'!P78,'Carpool Breakdown Entering'!P99,'Carpool Breakdown Entering'!P120,
'Carpool Breakdown Entering'!P141,'Carpool Breakdown Entering'!P162, 'Carpool Breakdown Entering'!P183,'Carpool Breakdown Entering'!P204,
'Carpool Breakdown Entering'!P225,'Carpool Breakdown Entering'!P246,'Carpool Breakdown Entering'!P267,
'Carpool Breakdown Entering'!P288,'Carpool Breakdown Entering'!P309)</f>
        <v>40</v>
      </c>
      <c r="Q8" s="90">
        <f>SUM('Carpool Breakdown Entering'!Q15,'Carpool Breakdown Entering'!Q36,'Carpool Breakdown Entering'!Q57,
'Carpool Breakdown Entering'!Q78,'Carpool Breakdown Entering'!Q99,'Carpool Breakdown Entering'!Q120,
'Carpool Breakdown Entering'!Q141,'Carpool Breakdown Entering'!Q162, 'Carpool Breakdown Entering'!Q183,'Carpool Breakdown Entering'!Q204,
'Carpool Breakdown Entering'!Q225,'Carpool Breakdown Entering'!Q246,'Carpool Breakdown Entering'!Q267,
'Carpool Breakdown Entering'!Q288,'Carpool Breakdown Entering'!Q309)</f>
        <v>27</v>
      </c>
      <c r="R8" s="90">
        <f>SUM('Carpool Breakdown Entering'!R15,'Carpool Breakdown Entering'!R36,'Carpool Breakdown Entering'!R57,
'Carpool Breakdown Entering'!R78,'Carpool Breakdown Entering'!R99,'Carpool Breakdown Entering'!R120,
'Carpool Breakdown Entering'!R141,'Carpool Breakdown Entering'!R162, 'Carpool Breakdown Entering'!R183,'Carpool Breakdown Entering'!R204,
'Carpool Breakdown Entering'!R225,'Carpool Breakdown Entering'!R246,'Carpool Breakdown Entering'!R267,
'Carpool Breakdown Entering'!R288,'Carpool Breakdown Entering'!R309)</f>
        <v>0</v>
      </c>
      <c r="S8" s="33">
        <f t="shared" si="0"/>
        <v>4138</v>
      </c>
      <c r="T8" s="1"/>
      <c r="U8" s="1"/>
      <c r="V8" s="1"/>
      <c r="W8" s="1"/>
      <c r="X8" s="1"/>
      <c r="Y8" s="1"/>
      <c r="Z8" s="1"/>
    </row>
    <row r="9" spans="1:26" ht="12" customHeight="1">
      <c r="A9" s="566"/>
      <c r="B9" s="9" t="s">
        <v>10</v>
      </c>
      <c r="C9" s="51">
        <f>SUM('Carpool Breakdown Entering'!C16,'Carpool Breakdown Entering'!C37,'Carpool Breakdown Entering'!C58,
'Carpool Breakdown Entering'!C79,'Carpool Breakdown Entering'!C100,'Carpool Breakdown Entering'!C121,
'Carpool Breakdown Entering'!C142,'Carpool Breakdown Entering'!C163, 'Carpool Breakdown Entering'!C184,'Carpool Breakdown Entering'!C205,
'Carpool Breakdown Entering'!C226,'Carpool Breakdown Entering'!C247,'Carpool Breakdown Entering'!C268,
'Carpool Breakdown Entering'!C289,'Carpool Breakdown Entering'!C310)</f>
        <v>1</v>
      </c>
      <c r="D9" s="1">
        <f>SUM('Carpool Breakdown Entering'!D16,'Carpool Breakdown Entering'!D37,'Carpool Breakdown Entering'!D58,
'Carpool Breakdown Entering'!D79,'Carpool Breakdown Entering'!D100,'Carpool Breakdown Entering'!D121,
'Carpool Breakdown Entering'!D142,'Carpool Breakdown Entering'!D163, 'Carpool Breakdown Entering'!D184,'Carpool Breakdown Entering'!D205,
'Carpool Breakdown Entering'!D226,'Carpool Breakdown Entering'!D247,'Carpool Breakdown Entering'!D268,
'Carpool Breakdown Entering'!D289,'Carpool Breakdown Entering'!D310)</f>
        <v>7</v>
      </c>
      <c r="E9" s="1">
        <f>SUM('Carpool Breakdown Entering'!E16,'Carpool Breakdown Entering'!E37,'Carpool Breakdown Entering'!E58,
'Carpool Breakdown Entering'!E79,'Carpool Breakdown Entering'!E100,'Carpool Breakdown Entering'!E121,
'Carpool Breakdown Entering'!E142,'Carpool Breakdown Entering'!E163, 'Carpool Breakdown Entering'!E184,'Carpool Breakdown Entering'!E205,
'Carpool Breakdown Entering'!E226,'Carpool Breakdown Entering'!E247,'Carpool Breakdown Entering'!E268,
'Carpool Breakdown Entering'!E289,'Carpool Breakdown Entering'!E310)</f>
        <v>3</v>
      </c>
      <c r="F9" s="1">
        <f>SUM('Carpool Breakdown Entering'!F16,'Carpool Breakdown Entering'!F37,'Carpool Breakdown Entering'!F58,
'Carpool Breakdown Entering'!F79,'Carpool Breakdown Entering'!F100,'Carpool Breakdown Entering'!F121,
'Carpool Breakdown Entering'!F142,'Carpool Breakdown Entering'!F163, 'Carpool Breakdown Entering'!F184,'Carpool Breakdown Entering'!F205,
'Carpool Breakdown Entering'!F226,'Carpool Breakdown Entering'!F247,'Carpool Breakdown Entering'!F268,
'Carpool Breakdown Entering'!F289,'Carpool Breakdown Entering'!F310)</f>
        <v>0</v>
      </c>
      <c r="G9" s="1">
        <f>SUM('Carpool Breakdown Entering'!G16,'Carpool Breakdown Entering'!G37,'Carpool Breakdown Entering'!G58,
'Carpool Breakdown Entering'!G79,'Carpool Breakdown Entering'!G100,'Carpool Breakdown Entering'!G121,
'Carpool Breakdown Entering'!G142,'Carpool Breakdown Entering'!G163, 'Carpool Breakdown Entering'!G184,'Carpool Breakdown Entering'!G205,
'Carpool Breakdown Entering'!G226,'Carpool Breakdown Entering'!G247,'Carpool Breakdown Entering'!G268,
'Carpool Breakdown Entering'!G289,'Carpool Breakdown Entering'!G310)</f>
        <v>5</v>
      </c>
      <c r="H9" s="1">
        <f>SUM('Carpool Breakdown Entering'!H16,'Carpool Breakdown Entering'!H37,'Carpool Breakdown Entering'!H58,
'Carpool Breakdown Entering'!H79,'Carpool Breakdown Entering'!H100,'Carpool Breakdown Entering'!H121,
'Carpool Breakdown Entering'!H142,'Carpool Breakdown Entering'!H163, 'Carpool Breakdown Entering'!H184,'Carpool Breakdown Entering'!H205,
'Carpool Breakdown Entering'!H226,'Carpool Breakdown Entering'!H247,'Carpool Breakdown Entering'!H268,
'Carpool Breakdown Entering'!H289,'Carpool Breakdown Entering'!H310)</f>
        <v>5</v>
      </c>
      <c r="I9" s="1">
        <f>SUM('Carpool Breakdown Entering'!I16,'Carpool Breakdown Entering'!I37,'Carpool Breakdown Entering'!I58,
'Carpool Breakdown Entering'!I79,'Carpool Breakdown Entering'!I100,'Carpool Breakdown Entering'!I121,
'Carpool Breakdown Entering'!I142,'Carpool Breakdown Entering'!I163, 'Carpool Breakdown Entering'!I184,'Carpool Breakdown Entering'!I205,
'Carpool Breakdown Entering'!I226,'Carpool Breakdown Entering'!I247,'Carpool Breakdown Entering'!I268,
'Carpool Breakdown Entering'!I289,'Carpool Breakdown Entering'!I310)</f>
        <v>6</v>
      </c>
      <c r="J9" s="1">
        <f>SUM('Carpool Breakdown Entering'!J16,'Carpool Breakdown Entering'!J37,'Carpool Breakdown Entering'!J58,
'Carpool Breakdown Entering'!J79,'Carpool Breakdown Entering'!J100,'Carpool Breakdown Entering'!J121,
'Carpool Breakdown Entering'!J142,'Carpool Breakdown Entering'!J163, 'Carpool Breakdown Entering'!J184,'Carpool Breakdown Entering'!J205,
'Carpool Breakdown Entering'!J226,'Carpool Breakdown Entering'!J247,'Carpool Breakdown Entering'!J268,
'Carpool Breakdown Entering'!J289,'Carpool Breakdown Entering'!J310)</f>
        <v>6</v>
      </c>
      <c r="K9" s="1">
        <f>SUM('Carpool Breakdown Entering'!K16,'Carpool Breakdown Entering'!K37,'Carpool Breakdown Entering'!K58,
'Carpool Breakdown Entering'!K79,'Carpool Breakdown Entering'!K100,'Carpool Breakdown Entering'!K121,
'Carpool Breakdown Entering'!K142,'Carpool Breakdown Entering'!K163, 'Carpool Breakdown Entering'!K184,'Carpool Breakdown Entering'!K205,
'Carpool Breakdown Entering'!K226,'Carpool Breakdown Entering'!K247,'Carpool Breakdown Entering'!K268,
'Carpool Breakdown Entering'!K289,'Carpool Breakdown Entering'!K310)</f>
        <v>7</v>
      </c>
      <c r="L9" s="1">
        <f>SUM('Carpool Breakdown Entering'!L16,'Carpool Breakdown Entering'!L37,'Carpool Breakdown Entering'!L58,
'Carpool Breakdown Entering'!L79,'Carpool Breakdown Entering'!L100,'Carpool Breakdown Entering'!L121,
'Carpool Breakdown Entering'!L142,'Carpool Breakdown Entering'!L163, 'Carpool Breakdown Entering'!L184,'Carpool Breakdown Entering'!L205,
'Carpool Breakdown Entering'!L226,'Carpool Breakdown Entering'!L247,'Carpool Breakdown Entering'!L268,
'Carpool Breakdown Entering'!L289,'Carpool Breakdown Entering'!L310)</f>
        <v>3</v>
      </c>
      <c r="M9" s="1">
        <f>SUM('Carpool Breakdown Entering'!M16,'Carpool Breakdown Entering'!M37,'Carpool Breakdown Entering'!M58,
'Carpool Breakdown Entering'!M79,'Carpool Breakdown Entering'!M100,'Carpool Breakdown Entering'!M121,
'Carpool Breakdown Entering'!M142,'Carpool Breakdown Entering'!M163, 'Carpool Breakdown Entering'!M184,'Carpool Breakdown Entering'!M205,
'Carpool Breakdown Entering'!M226,'Carpool Breakdown Entering'!M247,'Carpool Breakdown Entering'!M268,
'Carpool Breakdown Entering'!M289,'Carpool Breakdown Entering'!M310)</f>
        <v>5</v>
      </c>
      <c r="N9" s="1">
        <f>SUM('Carpool Breakdown Entering'!N16,'Carpool Breakdown Entering'!N37,'Carpool Breakdown Entering'!N58,
'Carpool Breakdown Entering'!N79,'Carpool Breakdown Entering'!N100,'Carpool Breakdown Entering'!N121,
'Carpool Breakdown Entering'!N142,'Carpool Breakdown Entering'!N163, 'Carpool Breakdown Entering'!N184,'Carpool Breakdown Entering'!N205,
'Carpool Breakdown Entering'!N226,'Carpool Breakdown Entering'!N247,'Carpool Breakdown Entering'!N268,
'Carpool Breakdown Entering'!N289,'Carpool Breakdown Entering'!N310)</f>
        <v>5</v>
      </c>
      <c r="O9" s="1">
        <f>SUM('Carpool Breakdown Entering'!O16,'Carpool Breakdown Entering'!O37,'Carpool Breakdown Entering'!O58,
'Carpool Breakdown Entering'!O79,'Carpool Breakdown Entering'!O100,'Carpool Breakdown Entering'!O121,
'Carpool Breakdown Entering'!O142,'Carpool Breakdown Entering'!O163, 'Carpool Breakdown Entering'!O184,'Carpool Breakdown Entering'!O205,
'Carpool Breakdown Entering'!O226,'Carpool Breakdown Entering'!O247,'Carpool Breakdown Entering'!O268,
'Carpool Breakdown Entering'!O289,'Carpool Breakdown Entering'!O310)</f>
        <v>5</v>
      </c>
      <c r="P9" s="1">
        <f>SUM('Carpool Breakdown Entering'!P16,'Carpool Breakdown Entering'!P37,'Carpool Breakdown Entering'!P58,
'Carpool Breakdown Entering'!P79,'Carpool Breakdown Entering'!P100,'Carpool Breakdown Entering'!P121,
'Carpool Breakdown Entering'!P142,'Carpool Breakdown Entering'!P163, 'Carpool Breakdown Entering'!P184,'Carpool Breakdown Entering'!P205,
'Carpool Breakdown Entering'!P226,'Carpool Breakdown Entering'!P247,'Carpool Breakdown Entering'!P268,
'Carpool Breakdown Entering'!P289,'Carpool Breakdown Entering'!P310)</f>
        <v>5</v>
      </c>
      <c r="Q9" s="1">
        <f>SUM('Carpool Breakdown Entering'!Q16,'Carpool Breakdown Entering'!Q37,'Carpool Breakdown Entering'!Q58,
'Carpool Breakdown Entering'!Q79,'Carpool Breakdown Entering'!Q100,'Carpool Breakdown Entering'!Q121,
'Carpool Breakdown Entering'!Q142,'Carpool Breakdown Entering'!Q163, 'Carpool Breakdown Entering'!Q184,'Carpool Breakdown Entering'!Q205,
'Carpool Breakdown Entering'!Q226,'Carpool Breakdown Entering'!Q247,'Carpool Breakdown Entering'!Q268,
'Carpool Breakdown Entering'!Q289,'Carpool Breakdown Entering'!Q310)</f>
        <v>3</v>
      </c>
      <c r="R9" s="1">
        <f>SUM('Carpool Breakdown Entering'!R16,'Carpool Breakdown Entering'!R37,'Carpool Breakdown Entering'!R58,
'Carpool Breakdown Entering'!R79,'Carpool Breakdown Entering'!R100,'Carpool Breakdown Entering'!R121,
'Carpool Breakdown Entering'!R142,'Carpool Breakdown Entering'!R163, 'Carpool Breakdown Entering'!R184,'Carpool Breakdown Entering'!R205,
'Carpool Breakdown Entering'!R226,'Carpool Breakdown Entering'!R247,'Carpool Breakdown Entering'!R268,
'Carpool Breakdown Entering'!R289,'Carpool Breakdown Entering'!R310)</f>
        <v>0</v>
      </c>
      <c r="S9" s="28">
        <f t="shared" si="0"/>
        <v>66</v>
      </c>
      <c r="T9" s="1"/>
      <c r="U9" s="1"/>
      <c r="V9" s="1"/>
      <c r="W9" s="1"/>
      <c r="X9" s="1"/>
      <c r="Y9" s="1"/>
      <c r="Z9" s="1"/>
    </row>
    <row r="10" spans="1:26" ht="12" customHeight="1">
      <c r="A10" s="566"/>
      <c r="B10" s="9" t="s">
        <v>37</v>
      </c>
      <c r="C10" s="51">
        <f>SUM('Carpool Breakdown Entering'!C21,'Carpool Breakdown Entering'!C42,'Carpool Breakdown Entering'!C63,
'Carpool Breakdown Entering'!C84,'Carpool Breakdown Entering'!C105,'Carpool Breakdown Entering'!C126,
'Carpool Breakdown Entering'!C147,'Carpool Breakdown Entering'!C168, 'Carpool Breakdown Entering'!C189,'Carpool Breakdown Entering'!C210,
'Carpool Breakdown Entering'!C231,'Carpool Breakdown Entering'!C252,'Carpool Breakdown Entering'!C273,
'Carpool Breakdown Entering'!C294,'Carpool Breakdown Entering'!C315)</f>
        <v>0</v>
      </c>
      <c r="D10" s="1">
        <f>SUM('Carpool Breakdown Entering'!D21,'Carpool Breakdown Entering'!D42,'Carpool Breakdown Entering'!D63,
'Carpool Breakdown Entering'!D84,'Carpool Breakdown Entering'!D105,'Carpool Breakdown Entering'!D126,
'Carpool Breakdown Entering'!D147,'Carpool Breakdown Entering'!D168, 'Carpool Breakdown Entering'!D189,'Carpool Breakdown Entering'!D210,
'Carpool Breakdown Entering'!D231,'Carpool Breakdown Entering'!D252,'Carpool Breakdown Entering'!D273,
'Carpool Breakdown Entering'!D294,'Carpool Breakdown Entering'!D315)</f>
        <v>0</v>
      </c>
      <c r="E10" s="1">
        <f>SUM('Carpool Breakdown Entering'!E21,'Carpool Breakdown Entering'!E42,'Carpool Breakdown Entering'!E63,
'Carpool Breakdown Entering'!E84,'Carpool Breakdown Entering'!E105,'Carpool Breakdown Entering'!E126,
'Carpool Breakdown Entering'!E147,'Carpool Breakdown Entering'!E168, 'Carpool Breakdown Entering'!E189,'Carpool Breakdown Entering'!E210,
'Carpool Breakdown Entering'!E231,'Carpool Breakdown Entering'!E252,'Carpool Breakdown Entering'!E273,
'Carpool Breakdown Entering'!E294,'Carpool Breakdown Entering'!E315)</f>
        <v>0</v>
      </c>
      <c r="F10" s="1">
        <f>SUM('Carpool Breakdown Entering'!F21,'Carpool Breakdown Entering'!F42,'Carpool Breakdown Entering'!F63,
'Carpool Breakdown Entering'!F84,'Carpool Breakdown Entering'!F105,'Carpool Breakdown Entering'!F126,
'Carpool Breakdown Entering'!F147,'Carpool Breakdown Entering'!F168, 'Carpool Breakdown Entering'!F189,'Carpool Breakdown Entering'!F210,
'Carpool Breakdown Entering'!F231,'Carpool Breakdown Entering'!F252,'Carpool Breakdown Entering'!F273,
'Carpool Breakdown Entering'!F294,'Carpool Breakdown Entering'!F315)</f>
        <v>0</v>
      </c>
      <c r="G10" s="1">
        <f>SUM('Carpool Breakdown Entering'!G21,'Carpool Breakdown Entering'!G42,'Carpool Breakdown Entering'!G63,
'Carpool Breakdown Entering'!G84,'Carpool Breakdown Entering'!G105,'Carpool Breakdown Entering'!G126,
'Carpool Breakdown Entering'!G147,'Carpool Breakdown Entering'!G168, 'Carpool Breakdown Entering'!G189,'Carpool Breakdown Entering'!G210,
'Carpool Breakdown Entering'!G231,'Carpool Breakdown Entering'!G252,'Carpool Breakdown Entering'!G273,
'Carpool Breakdown Entering'!G294,'Carpool Breakdown Entering'!G315)</f>
        <v>0</v>
      </c>
      <c r="H10" s="1">
        <f>SUM('Carpool Breakdown Entering'!H21,'Carpool Breakdown Entering'!H42,'Carpool Breakdown Entering'!H63,
'Carpool Breakdown Entering'!H84,'Carpool Breakdown Entering'!H105,'Carpool Breakdown Entering'!H126,
'Carpool Breakdown Entering'!H147,'Carpool Breakdown Entering'!H168, 'Carpool Breakdown Entering'!H189,'Carpool Breakdown Entering'!H210,
'Carpool Breakdown Entering'!H231,'Carpool Breakdown Entering'!H252,'Carpool Breakdown Entering'!H273,
'Carpool Breakdown Entering'!H294,'Carpool Breakdown Entering'!H315)</f>
        <v>0</v>
      </c>
      <c r="I10" s="1">
        <f>SUM('Carpool Breakdown Entering'!I21,'Carpool Breakdown Entering'!I42,'Carpool Breakdown Entering'!I63,
'Carpool Breakdown Entering'!I84,'Carpool Breakdown Entering'!I105,'Carpool Breakdown Entering'!I126,
'Carpool Breakdown Entering'!I147,'Carpool Breakdown Entering'!I168, 'Carpool Breakdown Entering'!I189,'Carpool Breakdown Entering'!I210,
'Carpool Breakdown Entering'!I231,'Carpool Breakdown Entering'!I252,'Carpool Breakdown Entering'!I273,
'Carpool Breakdown Entering'!I294,'Carpool Breakdown Entering'!I315)</f>
        <v>0</v>
      </c>
      <c r="J10" s="1">
        <f>SUM('Carpool Breakdown Entering'!J21,'Carpool Breakdown Entering'!J42,'Carpool Breakdown Entering'!J63,
'Carpool Breakdown Entering'!J84,'Carpool Breakdown Entering'!J105,'Carpool Breakdown Entering'!J126,
'Carpool Breakdown Entering'!J147,'Carpool Breakdown Entering'!J168, 'Carpool Breakdown Entering'!J189,'Carpool Breakdown Entering'!J210,
'Carpool Breakdown Entering'!J231,'Carpool Breakdown Entering'!J252,'Carpool Breakdown Entering'!J273,
'Carpool Breakdown Entering'!J294,'Carpool Breakdown Entering'!J315)</f>
        <v>0</v>
      </c>
      <c r="K10" s="1">
        <f>SUM('Carpool Breakdown Entering'!K21,'Carpool Breakdown Entering'!K42,'Carpool Breakdown Entering'!K63,
'Carpool Breakdown Entering'!K84,'Carpool Breakdown Entering'!K105,'Carpool Breakdown Entering'!K126,
'Carpool Breakdown Entering'!K147,'Carpool Breakdown Entering'!K168, 'Carpool Breakdown Entering'!K189,'Carpool Breakdown Entering'!K210,
'Carpool Breakdown Entering'!K231,'Carpool Breakdown Entering'!K252,'Carpool Breakdown Entering'!K273,
'Carpool Breakdown Entering'!K294,'Carpool Breakdown Entering'!K315)</f>
        <v>0</v>
      </c>
      <c r="L10" s="1">
        <f>SUM('Carpool Breakdown Entering'!L21,'Carpool Breakdown Entering'!L42,'Carpool Breakdown Entering'!L63,
'Carpool Breakdown Entering'!L84,'Carpool Breakdown Entering'!L105,'Carpool Breakdown Entering'!L126,
'Carpool Breakdown Entering'!L147,'Carpool Breakdown Entering'!L168, 'Carpool Breakdown Entering'!L189,'Carpool Breakdown Entering'!L210,
'Carpool Breakdown Entering'!L231,'Carpool Breakdown Entering'!L252,'Carpool Breakdown Entering'!L273,
'Carpool Breakdown Entering'!L294,'Carpool Breakdown Entering'!L315)</f>
        <v>0</v>
      </c>
      <c r="M10" s="1">
        <f>SUM('Carpool Breakdown Entering'!M21,'Carpool Breakdown Entering'!M42,'Carpool Breakdown Entering'!M63,
'Carpool Breakdown Entering'!M84,'Carpool Breakdown Entering'!M105,'Carpool Breakdown Entering'!M126,
'Carpool Breakdown Entering'!M147,'Carpool Breakdown Entering'!M168, 'Carpool Breakdown Entering'!M189,'Carpool Breakdown Entering'!M210,
'Carpool Breakdown Entering'!M231,'Carpool Breakdown Entering'!M252,'Carpool Breakdown Entering'!M273,
'Carpool Breakdown Entering'!M294,'Carpool Breakdown Entering'!M315)</f>
        <v>0</v>
      </c>
      <c r="N10" s="1">
        <f>SUM('Carpool Breakdown Entering'!N21,'Carpool Breakdown Entering'!N42,'Carpool Breakdown Entering'!N63,
'Carpool Breakdown Entering'!N84,'Carpool Breakdown Entering'!N105,'Carpool Breakdown Entering'!N126,
'Carpool Breakdown Entering'!N147,'Carpool Breakdown Entering'!N168, 'Carpool Breakdown Entering'!N189,'Carpool Breakdown Entering'!N210,
'Carpool Breakdown Entering'!N231,'Carpool Breakdown Entering'!N252,'Carpool Breakdown Entering'!N273,
'Carpool Breakdown Entering'!N294,'Carpool Breakdown Entering'!N315)</f>
        <v>0</v>
      </c>
      <c r="O10" s="1">
        <f>SUM('Carpool Breakdown Entering'!O21,'Carpool Breakdown Entering'!O42,'Carpool Breakdown Entering'!O63,
'Carpool Breakdown Entering'!O84,'Carpool Breakdown Entering'!O105,'Carpool Breakdown Entering'!O126,
'Carpool Breakdown Entering'!O147,'Carpool Breakdown Entering'!O168, 'Carpool Breakdown Entering'!O189,'Carpool Breakdown Entering'!O210,
'Carpool Breakdown Entering'!O231,'Carpool Breakdown Entering'!O252,'Carpool Breakdown Entering'!O273,
'Carpool Breakdown Entering'!O294,'Carpool Breakdown Entering'!O315)</f>
        <v>0</v>
      </c>
      <c r="P10" s="1">
        <f>SUM('Carpool Breakdown Entering'!P21,'Carpool Breakdown Entering'!P42,'Carpool Breakdown Entering'!P63,
'Carpool Breakdown Entering'!P84,'Carpool Breakdown Entering'!P105,'Carpool Breakdown Entering'!P126,
'Carpool Breakdown Entering'!P147,'Carpool Breakdown Entering'!P168, 'Carpool Breakdown Entering'!P189,'Carpool Breakdown Entering'!P210,
'Carpool Breakdown Entering'!P231,'Carpool Breakdown Entering'!P252,'Carpool Breakdown Entering'!P273,
'Carpool Breakdown Entering'!P294,'Carpool Breakdown Entering'!P315)</f>
        <v>0</v>
      </c>
      <c r="Q10" s="1">
        <f>SUM('Carpool Breakdown Entering'!Q21,'Carpool Breakdown Entering'!Q42,'Carpool Breakdown Entering'!Q63,
'Carpool Breakdown Entering'!Q84,'Carpool Breakdown Entering'!Q105,'Carpool Breakdown Entering'!Q126,
'Carpool Breakdown Entering'!Q147,'Carpool Breakdown Entering'!Q168, 'Carpool Breakdown Entering'!Q189,'Carpool Breakdown Entering'!Q210,
'Carpool Breakdown Entering'!Q231,'Carpool Breakdown Entering'!Q252,'Carpool Breakdown Entering'!Q273,
'Carpool Breakdown Entering'!Q294,'Carpool Breakdown Entering'!Q315)</f>
        <v>0</v>
      </c>
      <c r="R10" s="1">
        <f>SUM('Carpool Breakdown Entering'!R21,'Carpool Breakdown Entering'!R42,'Carpool Breakdown Entering'!R63,
'Carpool Breakdown Entering'!R84,'Carpool Breakdown Entering'!R105,'Carpool Breakdown Entering'!R126,
'Carpool Breakdown Entering'!R147,'Carpool Breakdown Entering'!R168, 'Carpool Breakdown Entering'!R189,'Carpool Breakdown Entering'!R210,
'Carpool Breakdown Entering'!R231,'Carpool Breakdown Entering'!R252,'Carpool Breakdown Entering'!R273,
'Carpool Breakdown Entering'!R294,'Carpool Breakdown Entering'!R315)</f>
        <v>0</v>
      </c>
      <c r="S10" s="28">
        <f t="shared" si="0"/>
        <v>0</v>
      </c>
      <c r="T10" s="1"/>
      <c r="U10" s="1"/>
      <c r="V10" s="1"/>
      <c r="W10" s="1"/>
      <c r="X10" s="1"/>
      <c r="Y10" s="1"/>
      <c r="Z10" s="1"/>
    </row>
    <row r="11" spans="1:26" ht="12" customHeight="1">
      <c r="A11" s="566"/>
      <c r="B11" s="53" t="s">
        <v>11</v>
      </c>
      <c r="C11" s="89">
        <f>SUM('Carpool Breakdown Entering'!C17,'Carpool Breakdown Entering'!C38,'Carpool Breakdown Entering'!C59,
'Carpool Breakdown Entering'!C80,'Carpool Breakdown Entering'!C101,'Carpool Breakdown Entering'!C122,
'Carpool Breakdown Entering'!C143,'Carpool Breakdown Entering'!C164, 'Carpool Breakdown Entering'!C185,'Carpool Breakdown Entering'!C206,
'Carpool Breakdown Entering'!C227,'Carpool Breakdown Entering'!C248,'Carpool Breakdown Entering'!C269,
'Carpool Breakdown Entering'!C290,'Carpool Breakdown Entering'!C311)</f>
        <v>4</v>
      </c>
      <c r="D11" s="90">
        <f>SUM('Carpool Breakdown Entering'!D17,'Carpool Breakdown Entering'!D38,'Carpool Breakdown Entering'!D59,
'Carpool Breakdown Entering'!D80,'Carpool Breakdown Entering'!D101,'Carpool Breakdown Entering'!D122,
'Carpool Breakdown Entering'!D143,'Carpool Breakdown Entering'!D164, 'Carpool Breakdown Entering'!D185,'Carpool Breakdown Entering'!D206,
'Carpool Breakdown Entering'!D227,'Carpool Breakdown Entering'!D248,'Carpool Breakdown Entering'!D269,
'Carpool Breakdown Entering'!D290,'Carpool Breakdown Entering'!D311)</f>
        <v>4</v>
      </c>
      <c r="E11" s="90">
        <f>SUM('Carpool Breakdown Entering'!E17,'Carpool Breakdown Entering'!E38,'Carpool Breakdown Entering'!E59,
'Carpool Breakdown Entering'!E80,'Carpool Breakdown Entering'!E101,'Carpool Breakdown Entering'!E122,
'Carpool Breakdown Entering'!E143,'Carpool Breakdown Entering'!E164, 'Carpool Breakdown Entering'!E185,'Carpool Breakdown Entering'!E206,
'Carpool Breakdown Entering'!E227,'Carpool Breakdown Entering'!E248,'Carpool Breakdown Entering'!E269,
'Carpool Breakdown Entering'!E290,'Carpool Breakdown Entering'!E311)</f>
        <v>8</v>
      </c>
      <c r="F11" s="90">
        <f>SUM('Carpool Breakdown Entering'!F17,'Carpool Breakdown Entering'!F38,'Carpool Breakdown Entering'!F59,
'Carpool Breakdown Entering'!F80,'Carpool Breakdown Entering'!F101,'Carpool Breakdown Entering'!F122,
'Carpool Breakdown Entering'!F143,'Carpool Breakdown Entering'!F164, 'Carpool Breakdown Entering'!F185,'Carpool Breakdown Entering'!F206,
'Carpool Breakdown Entering'!F227,'Carpool Breakdown Entering'!F248,'Carpool Breakdown Entering'!F269,
'Carpool Breakdown Entering'!F290,'Carpool Breakdown Entering'!F311)</f>
        <v>2</v>
      </c>
      <c r="G11" s="90">
        <f>SUM('Carpool Breakdown Entering'!G17,'Carpool Breakdown Entering'!G38,'Carpool Breakdown Entering'!G59,
'Carpool Breakdown Entering'!G80,'Carpool Breakdown Entering'!G101,'Carpool Breakdown Entering'!G122,
'Carpool Breakdown Entering'!G143,'Carpool Breakdown Entering'!G164, 'Carpool Breakdown Entering'!G185,'Carpool Breakdown Entering'!G206,
'Carpool Breakdown Entering'!G227,'Carpool Breakdown Entering'!G248,'Carpool Breakdown Entering'!G269,
'Carpool Breakdown Entering'!G290,'Carpool Breakdown Entering'!G311)</f>
        <v>24</v>
      </c>
      <c r="H11" s="90">
        <f>SUM('Carpool Breakdown Entering'!H17,'Carpool Breakdown Entering'!H38,'Carpool Breakdown Entering'!H59,
'Carpool Breakdown Entering'!H80,'Carpool Breakdown Entering'!H101,'Carpool Breakdown Entering'!H122,
'Carpool Breakdown Entering'!H143,'Carpool Breakdown Entering'!H164, 'Carpool Breakdown Entering'!H185,'Carpool Breakdown Entering'!H206,
'Carpool Breakdown Entering'!H227,'Carpool Breakdown Entering'!H248,'Carpool Breakdown Entering'!H269,
'Carpool Breakdown Entering'!H290,'Carpool Breakdown Entering'!H311)</f>
        <v>3</v>
      </c>
      <c r="I11" s="90">
        <f>SUM('Carpool Breakdown Entering'!I17,'Carpool Breakdown Entering'!I38,'Carpool Breakdown Entering'!I59,
'Carpool Breakdown Entering'!I80,'Carpool Breakdown Entering'!I101,'Carpool Breakdown Entering'!I122,
'Carpool Breakdown Entering'!I143,'Carpool Breakdown Entering'!I164, 'Carpool Breakdown Entering'!I185,'Carpool Breakdown Entering'!I206,
'Carpool Breakdown Entering'!I227,'Carpool Breakdown Entering'!I248,'Carpool Breakdown Entering'!I269,
'Carpool Breakdown Entering'!I290,'Carpool Breakdown Entering'!I311)</f>
        <v>6</v>
      </c>
      <c r="J11" s="90">
        <f>SUM('Carpool Breakdown Entering'!J17,'Carpool Breakdown Entering'!J38,'Carpool Breakdown Entering'!J59,
'Carpool Breakdown Entering'!J80,'Carpool Breakdown Entering'!J101,'Carpool Breakdown Entering'!J122,
'Carpool Breakdown Entering'!J143,'Carpool Breakdown Entering'!J164, 'Carpool Breakdown Entering'!J185,'Carpool Breakdown Entering'!J206,
'Carpool Breakdown Entering'!J227,'Carpool Breakdown Entering'!J248,'Carpool Breakdown Entering'!J269,
'Carpool Breakdown Entering'!J290,'Carpool Breakdown Entering'!J311)</f>
        <v>14</v>
      </c>
      <c r="K11" s="90">
        <f>SUM('Carpool Breakdown Entering'!K17,'Carpool Breakdown Entering'!K38,'Carpool Breakdown Entering'!K59,
'Carpool Breakdown Entering'!K80,'Carpool Breakdown Entering'!K101,'Carpool Breakdown Entering'!K122,
'Carpool Breakdown Entering'!K143,'Carpool Breakdown Entering'!K164, 'Carpool Breakdown Entering'!K185,'Carpool Breakdown Entering'!K206,
'Carpool Breakdown Entering'!K227,'Carpool Breakdown Entering'!K248,'Carpool Breakdown Entering'!K269,
'Carpool Breakdown Entering'!K290,'Carpool Breakdown Entering'!K311)</f>
        <v>13</v>
      </c>
      <c r="L11" s="90">
        <f>SUM('Carpool Breakdown Entering'!L17,'Carpool Breakdown Entering'!L38,'Carpool Breakdown Entering'!L59,
'Carpool Breakdown Entering'!L80,'Carpool Breakdown Entering'!L101,'Carpool Breakdown Entering'!L122,
'Carpool Breakdown Entering'!L143,'Carpool Breakdown Entering'!L164, 'Carpool Breakdown Entering'!L185,'Carpool Breakdown Entering'!L206,
'Carpool Breakdown Entering'!L227,'Carpool Breakdown Entering'!L248,'Carpool Breakdown Entering'!L269,
'Carpool Breakdown Entering'!L290,'Carpool Breakdown Entering'!L311)</f>
        <v>15</v>
      </c>
      <c r="M11" s="90">
        <f>SUM('Carpool Breakdown Entering'!M17,'Carpool Breakdown Entering'!M38,'Carpool Breakdown Entering'!M59,
'Carpool Breakdown Entering'!M80,'Carpool Breakdown Entering'!M101,'Carpool Breakdown Entering'!M122,
'Carpool Breakdown Entering'!M143,'Carpool Breakdown Entering'!M164, 'Carpool Breakdown Entering'!M185,'Carpool Breakdown Entering'!M206,
'Carpool Breakdown Entering'!M227,'Carpool Breakdown Entering'!M248,'Carpool Breakdown Entering'!M269,
'Carpool Breakdown Entering'!M290,'Carpool Breakdown Entering'!M311)</f>
        <v>8</v>
      </c>
      <c r="N11" s="90">
        <f>SUM('Carpool Breakdown Entering'!N17,'Carpool Breakdown Entering'!N38,'Carpool Breakdown Entering'!N59,
'Carpool Breakdown Entering'!N80,'Carpool Breakdown Entering'!N101,'Carpool Breakdown Entering'!N122,
'Carpool Breakdown Entering'!N143,'Carpool Breakdown Entering'!N164, 'Carpool Breakdown Entering'!N185,'Carpool Breakdown Entering'!N206,
'Carpool Breakdown Entering'!N227,'Carpool Breakdown Entering'!N248,'Carpool Breakdown Entering'!N269,
'Carpool Breakdown Entering'!N290,'Carpool Breakdown Entering'!N311)</f>
        <v>12</v>
      </c>
      <c r="O11" s="90">
        <f>SUM('Carpool Breakdown Entering'!O17,'Carpool Breakdown Entering'!O38,'Carpool Breakdown Entering'!O59,
'Carpool Breakdown Entering'!O80,'Carpool Breakdown Entering'!O101,'Carpool Breakdown Entering'!O122,
'Carpool Breakdown Entering'!O143,'Carpool Breakdown Entering'!O164, 'Carpool Breakdown Entering'!O185,'Carpool Breakdown Entering'!O206,
'Carpool Breakdown Entering'!O227,'Carpool Breakdown Entering'!O248,'Carpool Breakdown Entering'!O269,
'Carpool Breakdown Entering'!O290,'Carpool Breakdown Entering'!O311)</f>
        <v>5</v>
      </c>
      <c r="P11" s="90">
        <f>SUM('Carpool Breakdown Entering'!P17,'Carpool Breakdown Entering'!P38,'Carpool Breakdown Entering'!P59,
'Carpool Breakdown Entering'!P80,'Carpool Breakdown Entering'!P101,'Carpool Breakdown Entering'!P122,
'Carpool Breakdown Entering'!P143,'Carpool Breakdown Entering'!P164, 'Carpool Breakdown Entering'!P185,'Carpool Breakdown Entering'!P206,
'Carpool Breakdown Entering'!P227,'Carpool Breakdown Entering'!P248,'Carpool Breakdown Entering'!P269,
'Carpool Breakdown Entering'!P290,'Carpool Breakdown Entering'!P311)</f>
        <v>1</v>
      </c>
      <c r="Q11" s="90">
        <f>SUM('Carpool Breakdown Entering'!Q17,'Carpool Breakdown Entering'!Q38,'Carpool Breakdown Entering'!Q59,
'Carpool Breakdown Entering'!Q80,'Carpool Breakdown Entering'!Q101,'Carpool Breakdown Entering'!Q122,
'Carpool Breakdown Entering'!Q143,'Carpool Breakdown Entering'!Q164, 'Carpool Breakdown Entering'!Q185,'Carpool Breakdown Entering'!Q206,
'Carpool Breakdown Entering'!Q227,'Carpool Breakdown Entering'!Q248,'Carpool Breakdown Entering'!Q269,
'Carpool Breakdown Entering'!Q290,'Carpool Breakdown Entering'!Q311)</f>
        <v>0</v>
      </c>
      <c r="R11" s="90">
        <f>SUM('Carpool Breakdown Entering'!R17,'Carpool Breakdown Entering'!R38,'Carpool Breakdown Entering'!R59,
'Carpool Breakdown Entering'!R80,'Carpool Breakdown Entering'!R101,'Carpool Breakdown Entering'!R122,
'Carpool Breakdown Entering'!R143,'Carpool Breakdown Entering'!R164, 'Carpool Breakdown Entering'!R185,'Carpool Breakdown Entering'!R206,
'Carpool Breakdown Entering'!R227,'Carpool Breakdown Entering'!R248,'Carpool Breakdown Entering'!R269,
'Carpool Breakdown Entering'!R290,'Carpool Breakdown Entering'!R311)</f>
        <v>0</v>
      </c>
      <c r="S11" s="33">
        <f t="shared" si="0"/>
        <v>119</v>
      </c>
      <c r="T11" s="1"/>
      <c r="U11" s="1"/>
      <c r="V11" s="1"/>
      <c r="W11" s="1"/>
      <c r="X11" s="1"/>
      <c r="Y11" s="1"/>
      <c r="Z11" s="1"/>
    </row>
    <row r="12" spans="1:26" ht="12" customHeight="1">
      <c r="A12" s="566"/>
      <c r="B12" s="53" t="s">
        <v>38</v>
      </c>
      <c r="C12" s="89">
        <f>SUM('Carpool Breakdown Entering'!C22,'Carpool Breakdown Entering'!C43,'Carpool Breakdown Entering'!C64,
'Carpool Breakdown Entering'!C85,'Carpool Breakdown Entering'!C106,'Carpool Breakdown Entering'!C127,
'Carpool Breakdown Entering'!C148,'Carpool Breakdown Entering'!C169, 'Carpool Breakdown Entering'!C190,'Carpool Breakdown Entering'!C211,
'Carpool Breakdown Entering'!C232,'Carpool Breakdown Entering'!C253,'Carpool Breakdown Entering'!C274,
'Carpool Breakdown Entering'!C295,'Carpool Breakdown Entering'!C316)</f>
        <v>0</v>
      </c>
      <c r="D12" s="90">
        <f>SUM('Carpool Breakdown Entering'!D22,'Carpool Breakdown Entering'!D43,'Carpool Breakdown Entering'!D64,
'Carpool Breakdown Entering'!D85,'Carpool Breakdown Entering'!D106,'Carpool Breakdown Entering'!D127,
'Carpool Breakdown Entering'!D148,'Carpool Breakdown Entering'!D169, 'Carpool Breakdown Entering'!D190,'Carpool Breakdown Entering'!D211,
'Carpool Breakdown Entering'!D232,'Carpool Breakdown Entering'!D253,'Carpool Breakdown Entering'!D274,
'Carpool Breakdown Entering'!D295,'Carpool Breakdown Entering'!D316)</f>
        <v>4</v>
      </c>
      <c r="E12" s="90">
        <f>SUM('Carpool Breakdown Entering'!E22,'Carpool Breakdown Entering'!E43,'Carpool Breakdown Entering'!E64,
'Carpool Breakdown Entering'!E85,'Carpool Breakdown Entering'!E106,'Carpool Breakdown Entering'!E127,
'Carpool Breakdown Entering'!E148,'Carpool Breakdown Entering'!E169, 'Carpool Breakdown Entering'!E190,'Carpool Breakdown Entering'!E211,
'Carpool Breakdown Entering'!E232,'Carpool Breakdown Entering'!E253,'Carpool Breakdown Entering'!E274,
'Carpool Breakdown Entering'!E295,'Carpool Breakdown Entering'!E316)</f>
        <v>0</v>
      </c>
      <c r="F12" s="90">
        <f>SUM('Carpool Breakdown Entering'!F22,'Carpool Breakdown Entering'!F43,'Carpool Breakdown Entering'!F64,
'Carpool Breakdown Entering'!F85,'Carpool Breakdown Entering'!F106,'Carpool Breakdown Entering'!F127,
'Carpool Breakdown Entering'!F148,'Carpool Breakdown Entering'!F169, 'Carpool Breakdown Entering'!F190,'Carpool Breakdown Entering'!F211,
'Carpool Breakdown Entering'!F232,'Carpool Breakdown Entering'!F253,'Carpool Breakdown Entering'!F274,
'Carpool Breakdown Entering'!F295,'Carpool Breakdown Entering'!F316)</f>
        <v>0</v>
      </c>
      <c r="G12" s="90">
        <f>SUM('Carpool Breakdown Entering'!G22,'Carpool Breakdown Entering'!G43,'Carpool Breakdown Entering'!G64,
'Carpool Breakdown Entering'!G85,'Carpool Breakdown Entering'!G106,'Carpool Breakdown Entering'!G127,
'Carpool Breakdown Entering'!G148,'Carpool Breakdown Entering'!G169, 'Carpool Breakdown Entering'!G190,'Carpool Breakdown Entering'!G211,
'Carpool Breakdown Entering'!G232,'Carpool Breakdown Entering'!G253,'Carpool Breakdown Entering'!G274,
'Carpool Breakdown Entering'!G295,'Carpool Breakdown Entering'!G316)</f>
        <v>0</v>
      </c>
      <c r="H12" s="90">
        <f>SUM('Carpool Breakdown Entering'!H22,'Carpool Breakdown Entering'!H43,'Carpool Breakdown Entering'!H64,
'Carpool Breakdown Entering'!H85,'Carpool Breakdown Entering'!H106,'Carpool Breakdown Entering'!H127,
'Carpool Breakdown Entering'!H148,'Carpool Breakdown Entering'!H169, 'Carpool Breakdown Entering'!H190,'Carpool Breakdown Entering'!H211,
'Carpool Breakdown Entering'!H232,'Carpool Breakdown Entering'!H253,'Carpool Breakdown Entering'!H274,
'Carpool Breakdown Entering'!H295,'Carpool Breakdown Entering'!H316)</f>
        <v>0</v>
      </c>
      <c r="I12" s="90">
        <f>SUM('Carpool Breakdown Entering'!I22,'Carpool Breakdown Entering'!I43,'Carpool Breakdown Entering'!I64,
'Carpool Breakdown Entering'!I85,'Carpool Breakdown Entering'!I106,'Carpool Breakdown Entering'!I127,
'Carpool Breakdown Entering'!I148,'Carpool Breakdown Entering'!I169, 'Carpool Breakdown Entering'!I190,'Carpool Breakdown Entering'!I211,
'Carpool Breakdown Entering'!I232,'Carpool Breakdown Entering'!I253,'Carpool Breakdown Entering'!I274,
'Carpool Breakdown Entering'!I295,'Carpool Breakdown Entering'!I316)</f>
        <v>0</v>
      </c>
      <c r="J12" s="90">
        <f>SUM('Carpool Breakdown Entering'!J22,'Carpool Breakdown Entering'!J43,'Carpool Breakdown Entering'!J64,
'Carpool Breakdown Entering'!J85,'Carpool Breakdown Entering'!J106,'Carpool Breakdown Entering'!J127,
'Carpool Breakdown Entering'!J148,'Carpool Breakdown Entering'!J169, 'Carpool Breakdown Entering'!J190,'Carpool Breakdown Entering'!J211,
'Carpool Breakdown Entering'!J232,'Carpool Breakdown Entering'!J253,'Carpool Breakdown Entering'!J274,
'Carpool Breakdown Entering'!J295,'Carpool Breakdown Entering'!J316)</f>
        <v>0</v>
      </c>
      <c r="K12" s="90">
        <f>SUM('Carpool Breakdown Entering'!K22,'Carpool Breakdown Entering'!K43,'Carpool Breakdown Entering'!K64,
'Carpool Breakdown Entering'!K85,'Carpool Breakdown Entering'!K106,'Carpool Breakdown Entering'!K127,
'Carpool Breakdown Entering'!K148,'Carpool Breakdown Entering'!K169, 'Carpool Breakdown Entering'!K190,'Carpool Breakdown Entering'!K211,
'Carpool Breakdown Entering'!K232,'Carpool Breakdown Entering'!K253,'Carpool Breakdown Entering'!K274,
'Carpool Breakdown Entering'!K295,'Carpool Breakdown Entering'!K316)</f>
        <v>0</v>
      </c>
      <c r="L12" s="90">
        <f>SUM('Carpool Breakdown Entering'!L22,'Carpool Breakdown Entering'!L43,'Carpool Breakdown Entering'!L64,
'Carpool Breakdown Entering'!L85,'Carpool Breakdown Entering'!L106,'Carpool Breakdown Entering'!L127,
'Carpool Breakdown Entering'!L148,'Carpool Breakdown Entering'!L169, 'Carpool Breakdown Entering'!L190,'Carpool Breakdown Entering'!L211,
'Carpool Breakdown Entering'!L232,'Carpool Breakdown Entering'!L253,'Carpool Breakdown Entering'!L274,
'Carpool Breakdown Entering'!L295,'Carpool Breakdown Entering'!L316)</f>
        <v>0</v>
      </c>
      <c r="M12" s="90">
        <f>SUM('Carpool Breakdown Entering'!M22,'Carpool Breakdown Entering'!M43,'Carpool Breakdown Entering'!M64,
'Carpool Breakdown Entering'!M85,'Carpool Breakdown Entering'!M106,'Carpool Breakdown Entering'!M127,
'Carpool Breakdown Entering'!M148,'Carpool Breakdown Entering'!M169, 'Carpool Breakdown Entering'!M190,'Carpool Breakdown Entering'!M211,
'Carpool Breakdown Entering'!M232,'Carpool Breakdown Entering'!M253,'Carpool Breakdown Entering'!M274,
'Carpool Breakdown Entering'!M295,'Carpool Breakdown Entering'!M316)</f>
        <v>0</v>
      </c>
      <c r="N12" s="90">
        <f>SUM('Carpool Breakdown Entering'!N22,'Carpool Breakdown Entering'!N43,'Carpool Breakdown Entering'!N64,
'Carpool Breakdown Entering'!N85,'Carpool Breakdown Entering'!N106,'Carpool Breakdown Entering'!N127,
'Carpool Breakdown Entering'!N148,'Carpool Breakdown Entering'!N169, 'Carpool Breakdown Entering'!N190,'Carpool Breakdown Entering'!N211,
'Carpool Breakdown Entering'!N232,'Carpool Breakdown Entering'!N253,'Carpool Breakdown Entering'!N274,
'Carpool Breakdown Entering'!N295,'Carpool Breakdown Entering'!N316)</f>
        <v>0</v>
      </c>
      <c r="O12" s="90">
        <f>SUM('Carpool Breakdown Entering'!O22,'Carpool Breakdown Entering'!O43,'Carpool Breakdown Entering'!O64,
'Carpool Breakdown Entering'!O85,'Carpool Breakdown Entering'!O106,'Carpool Breakdown Entering'!O127,
'Carpool Breakdown Entering'!O148,'Carpool Breakdown Entering'!O169, 'Carpool Breakdown Entering'!O190,'Carpool Breakdown Entering'!O211,
'Carpool Breakdown Entering'!O232,'Carpool Breakdown Entering'!O253,'Carpool Breakdown Entering'!O274,
'Carpool Breakdown Entering'!O295,'Carpool Breakdown Entering'!O316)</f>
        <v>0</v>
      </c>
      <c r="P12" s="90">
        <f>SUM('Carpool Breakdown Entering'!P22,'Carpool Breakdown Entering'!P43,'Carpool Breakdown Entering'!P64,
'Carpool Breakdown Entering'!P85,'Carpool Breakdown Entering'!P106,'Carpool Breakdown Entering'!P127,
'Carpool Breakdown Entering'!P148,'Carpool Breakdown Entering'!P169, 'Carpool Breakdown Entering'!P190,'Carpool Breakdown Entering'!P211,
'Carpool Breakdown Entering'!P232,'Carpool Breakdown Entering'!P253,'Carpool Breakdown Entering'!P274,
'Carpool Breakdown Entering'!P295,'Carpool Breakdown Entering'!P316)</f>
        <v>0</v>
      </c>
      <c r="Q12" s="90">
        <f>SUM('Carpool Breakdown Entering'!Q22,'Carpool Breakdown Entering'!Q43,'Carpool Breakdown Entering'!Q64,
'Carpool Breakdown Entering'!Q85,'Carpool Breakdown Entering'!Q106,'Carpool Breakdown Entering'!Q127,
'Carpool Breakdown Entering'!Q148,'Carpool Breakdown Entering'!Q169, 'Carpool Breakdown Entering'!Q190,'Carpool Breakdown Entering'!Q211,
'Carpool Breakdown Entering'!Q232,'Carpool Breakdown Entering'!Q253,'Carpool Breakdown Entering'!Q274,
'Carpool Breakdown Entering'!Q295,'Carpool Breakdown Entering'!Q316)</f>
        <v>0</v>
      </c>
      <c r="R12" s="90">
        <f>SUM('Carpool Breakdown Entering'!R22,'Carpool Breakdown Entering'!R43,'Carpool Breakdown Entering'!R64,
'Carpool Breakdown Entering'!R85,'Carpool Breakdown Entering'!R106,'Carpool Breakdown Entering'!R127,
'Carpool Breakdown Entering'!R148,'Carpool Breakdown Entering'!R169, 'Carpool Breakdown Entering'!R190,'Carpool Breakdown Entering'!R211,
'Carpool Breakdown Entering'!R232,'Carpool Breakdown Entering'!R253,'Carpool Breakdown Entering'!R274,
'Carpool Breakdown Entering'!R295,'Carpool Breakdown Entering'!R316)</f>
        <v>0</v>
      </c>
      <c r="S12" s="33">
        <f t="shared" si="0"/>
        <v>4</v>
      </c>
      <c r="T12" s="1"/>
      <c r="U12" s="1"/>
      <c r="V12" s="1"/>
      <c r="W12" s="1"/>
      <c r="X12" s="1"/>
      <c r="Y12" s="1"/>
      <c r="Z12" s="1"/>
    </row>
    <row r="13" spans="1:26" ht="12" customHeight="1">
      <c r="A13" s="566"/>
      <c r="B13" s="9" t="s">
        <v>12</v>
      </c>
      <c r="C13" s="51">
        <f>SUM('Carpool Breakdown Entering'!C18,'Carpool Breakdown Entering'!C39,'Carpool Breakdown Entering'!C60,
'Carpool Breakdown Entering'!C81,'Carpool Breakdown Entering'!C102,'Carpool Breakdown Entering'!C123,
'Carpool Breakdown Entering'!C144,'Carpool Breakdown Entering'!C165, 'Carpool Breakdown Entering'!C186,'Carpool Breakdown Entering'!C207,
'Carpool Breakdown Entering'!C228,'Carpool Breakdown Entering'!C249,'Carpool Breakdown Entering'!C270,
'Carpool Breakdown Entering'!C291,'Carpool Breakdown Entering'!C312)</f>
        <v>2</v>
      </c>
      <c r="D13" s="1">
        <f>SUM('Carpool Breakdown Entering'!D18,'Carpool Breakdown Entering'!D39,'Carpool Breakdown Entering'!D60,
'Carpool Breakdown Entering'!D81,'Carpool Breakdown Entering'!D102,'Carpool Breakdown Entering'!D123,
'Carpool Breakdown Entering'!D144,'Carpool Breakdown Entering'!D165, 'Carpool Breakdown Entering'!D186,'Carpool Breakdown Entering'!D207,
'Carpool Breakdown Entering'!D228,'Carpool Breakdown Entering'!D249,'Carpool Breakdown Entering'!D270,
'Carpool Breakdown Entering'!D291,'Carpool Breakdown Entering'!D312)</f>
        <v>5</v>
      </c>
      <c r="E13" s="1">
        <f>SUM('Carpool Breakdown Entering'!E18,'Carpool Breakdown Entering'!E39,'Carpool Breakdown Entering'!E60,
'Carpool Breakdown Entering'!E81,'Carpool Breakdown Entering'!E102,'Carpool Breakdown Entering'!E123,
'Carpool Breakdown Entering'!E144,'Carpool Breakdown Entering'!E165, 'Carpool Breakdown Entering'!E186,'Carpool Breakdown Entering'!E207,
'Carpool Breakdown Entering'!E228,'Carpool Breakdown Entering'!E249,'Carpool Breakdown Entering'!E270,
'Carpool Breakdown Entering'!E291,'Carpool Breakdown Entering'!E312)</f>
        <v>0</v>
      </c>
      <c r="F13" s="1">
        <f>SUM('Carpool Breakdown Entering'!F18,'Carpool Breakdown Entering'!F39,'Carpool Breakdown Entering'!F60,
'Carpool Breakdown Entering'!F81,'Carpool Breakdown Entering'!F102,'Carpool Breakdown Entering'!F123,
'Carpool Breakdown Entering'!F144,'Carpool Breakdown Entering'!F165, 'Carpool Breakdown Entering'!F186,'Carpool Breakdown Entering'!F207,
'Carpool Breakdown Entering'!F228,'Carpool Breakdown Entering'!F249,'Carpool Breakdown Entering'!F270,
'Carpool Breakdown Entering'!F291,'Carpool Breakdown Entering'!F312)</f>
        <v>0</v>
      </c>
      <c r="G13" s="1">
        <f>SUM('Carpool Breakdown Entering'!G18,'Carpool Breakdown Entering'!G39,'Carpool Breakdown Entering'!G60,
'Carpool Breakdown Entering'!G81,'Carpool Breakdown Entering'!G102,'Carpool Breakdown Entering'!G123,
'Carpool Breakdown Entering'!G144,'Carpool Breakdown Entering'!G165, 'Carpool Breakdown Entering'!G186,'Carpool Breakdown Entering'!G207,
'Carpool Breakdown Entering'!G228,'Carpool Breakdown Entering'!G249,'Carpool Breakdown Entering'!G270,
'Carpool Breakdown Entering'!G291,'Carpool Breakdown Entering'!G312)</f>
        <v>1</v>
      </c>
      <c r="H13" s="1">
        <f>SUM('Carpool Breakdown Entering'!H18,'Carpool Breakdown Entering'!H39,'Carpool Breakdown Entering'!H60,
'Carpool Breakdown Entering'!H81,'Carpool Breakdown Entering'!H102,'Carpool Breakdown Entering'!H123,
'Carpool Breakdown Entering'!H144,'Carpool Breakdown Entering'!H165, 'Carpool Breakdown Entering'!H186,'Carpool Breakdown Entering'!H207,
'Carpool Breakdown Entering'!H228,'Carpool Breakdown Entering'!H249,'Carpool Breakdown Entering'!H270,
'Carpool Breakdown Entering'!H291,'Carpool Breakdown Entering'!H312)</f>
        <v>1</v>
      </c>
      <c r="I13" s="1">
        <f>SUM('Carpool Breakdown Entering'!I18,'Carpool Breakdown Entering'!I39,'Carpool Breakdown Entering'!I60,
'Carpool Breakdown Entering'!I81,'Carpool Breakdown Entering'!I102,'Carpool Breakdown Entering'!I123,
'Carpool Breakdown Entering'!I144,'Carpool Breakdown Entering'!I165, 'Carpool Breakdown Entering'!I186,'Carpool Breakdown Entering'!I207,
'Carpool Breakdown Entering'!I228,'Carpool Breakdown Entering'!I249,'Carpool Breakdown Entering'!I270,
'Carpool Breakdown Entering'!I291,'Carpool Breakdown Entering'!I312)</f>
        <v>1</v>
      </c>
      <c r="J13" s="1">
        <f>SUM('Carpool Breakdown Entering'!J18,'Carpool Breakdown Entering'!J39,'Carpool Breakdown Entering'!J60,
'Carpool Breakdown Entering'!J81,'Carpool Breakdown Entering'!J102,'Carpool Breakdown Entering'!J123,
'Carpool Breakdown Entering'!J144,'Carpool Breakdown Entering'!J165, 'Carpool Breakdown Entering'!J186,'Carpool Breakdown Entering'!J207,
'Carpool Breakdown Entering'!J228,'Carpool Breakdown Entering'!J249,'Carpool Breakdown Entering'!J270,
'Carpool Breakdown Entering'!J291,'Carpool Breakdown Entering'!J312)</f>
        <v>1</v>
      </c>
      <c r="K13" s="1">
        <f>SUM('Carpool Breakdown Entering'!K18,'Carpool Breakdown Entering'!K39,'Carpool Breakdown Entering'!K60,
'Carpool Breakdown Entering'!K81,'Carpool Breakdown Entering'!K102,'Carpool Breakdown Entering'!K123,
'Carpool Breakdown Entering'!K144,'Carpool Breakdown Entering'!K165, 'Carpool Breakdown Entering'!K186,'Carpool Breakdown Entering'!K207,
'Carpool Breakdown Entering'!K228,'Carpool Breakdown Entering'!K249,'Carpool Breakdown Entering'!K270,
'Carpool Breakdown Entering'!K291,'Carpool Breakdown Entering'!K312)</f>
        <v>0</v>
      </c>
      <c r="L13" s="1">
        <f>SUM('Carpool Breakdown Entering'!L18,'Carpool Breakdown Entering'!L39,'Carpool Breakdown Entering'!L60,
'Carpool Breakdown Entering'!L81,'Carpool Breakdown Entering'!L102,'Carpool Breakdown Entering'!L123,
'Carpool Breakdown Entering'!L144,'Carpool Breakdown Entering'!L165, 'Carpool Breakdown Entering'!L186,'Carpool Breakdown Entering'!L207,
'Carpool Breakdown Entering'!L228,'Carpool Breakdown Entering'!L249,'Carpool Breakdown Entering'!L270,
'Carpool Breakdown Entering'!L291,'Carpool Breakdown Entering'!L312)</f>
        <v>3</v>
      </c>
      <c r="M13" s="1">
        <f>SUM('Carpool Breakdown Entering'!M18,'Carpool Breakdown Entering'!M39,'Carpool Breakdown Entering'!M60,
'Carpool Breakdown Entering'!M81,'Carpool Breakdown Entering'!M102,'Carpool Breakdown Entering'!M123,
'Carpool Breakdown Entering'!M144,'Carpool Breakdown Entering'!M165, 'Carpool Breakdown Entering'!M186,'Carpool Breakdown Entering'!M207,
'Carpool Breakdown Entering'!M228,'Carpool Breakdown Entering'!M249,'Carpool Breakdown Entering'!M270,
'Carpool Breakdown Entering'!M291,'Carpool Breakdown Entering'!M312)</f>
        <v>2</v>
      </c>
      <c r="N13" s="1">
        <f>SUM('Carpool Breakdown Entering'!N18,'Carpool Breakdown Entering'!N39,'Carpool Breakdown Entering'!N60,
'Carpool Breakdown Entering'!N81,'Carpool Breakdown Entering'!N102,'Carpool Breakdown Entering'!N123,
'Carpool Breakdown Entering'!N144,'Carpool Breakdown Entering'!N165, 'Carpool Breakdown Entering'!N186,'Carpool Breakdown Entering'!N207,
'Carpool Breakdown Entering'!N228,'Carpool Breakdown Entering'!N249,'Carpool Breakdown Entering'!N270,
'Carpool Breakdown Entering'!N291,'Carpool Breakdown Entering'!N312)</f>
        <v>0</v>
      </c>
      <c r="O13" s="1">
        <f>SUM('Carpool Breakdown Entering'!O18,'Carpool Breakdown Entering'!O39,'Carpool Breakdown Entering'!O60,
'Carpool Breakdown Entering'!O81,'Carpool Breakdown Entering'!O102,'Carpool Breakdown Entering'!O123,
'Carpool Breakdown Entering'!O144,'Carpool Breakdown Entering'!O165, 'Carpool Breakdown Entering'!O186,'Carpool Breakdown Entering'!O207,
'Carpool Breakdown Entering'!O228,'Carpool Breakdown Entering'!O249,'Carpool Breakdown Entering'!O270,
'Carpool Breakdown Entering'!O291,'Carpool Breakdown Entering'!O312)</f>
        <v>0</v>
      </c>
      <c r="P13" s="1">
        <f>SUM('Carpool Breakdown Entering'!P18,'Carpool Breakdown Entering'!P39,'Carpool Breakdown Entering'!P60,
'Carpool Breakdown Entering'!P81,'Carpool Breakdown Entering'!P102,'Carpool Breakdown Entering'!P123,
'Carpool Breakdown Entering'!P144,'Carpool Breakdown Entering'!P165, 'Carpool Breakdown Entering'!P186,'Carpool Breakdown Entering'!P207,
'Carpool Breakdown Entering'!P228,'Carpool Breakdown Entering'!P249,'Carpool Breakdown Entering'!P270,
'Carpool Breakdown Entering'!P291,'Carpool Breakdown Entering'!P312)</f>
        <v>0</v>
      </c>
      <c r="Q13" s="1">
        <f>SUM('Carpool Breakdown Entering'!Q18,'Carpool Breakdown Entering'!Q39,'Carpool Breakdown Entering'!Q60,
'Carpool Breakdown Entering'!Q81,'Carpool Breakdown Entering'!Q102,'Carpool Breakdown Entering'!Q123,
'Carpool Breakdown Entering'!Q144,'Carpool Breakdown Entering'!Q165, 'Carpool Breakdown Entering'!Q186,'Carpool Breakdown Entering'!Q207,
'Carpool Breakdown Entering'!Q228,'Carpool Breakdown Entering'!Q249,'Carpool Breakdown Entering'!Q270,
'Carpool Breakdown Entering'!Q291,'Carpool Breakdown Entering'!Q312)</f>
        <v>0</v>
      </c>
      <c r="R13" s="1">
        <f>SUM('Carpool Breakdown Entering'!R18,'Carpool Breakdown Entering'!R39,'Carpool Breakdown Entering'!R60,
'Carpool Breakdown Entering'!R81,'Carpool Breakdown Entering'!R102,'Carpool Breakdown Entering'!R123,
'Carpool Breakdown Entering'!R144,'Carpool Breakdown Entering'!R165, 'Carpool Breakdown Entering'!R186,'Carpool Breakdown Entering'!R207,
'Carpool Breakdown Entering'!R228,'Carpool Breakdown Entering'!R249,'Carpool Breakdown Entering'!R270,
'Carpool Breakdown Entering'!R291,'Carpool Breakdown Entering'!R312)</f>
        <v>0</v>
      </c>
      <c r="S13" s="28">
        <f t="shared" si="0"/>
        <v>16</v>
      </c>
      <c r="T13" s="1"/>
      <c r="U13" s="1"/>
      <c r="V13" s="1"/>
      <c r="W13" s="1"/>
      <c r="X13" s="1"/>
      <c r="Y13" s="1"/>
      <c r="Z13" s="1"/>
    </row>
    <row r="14" spans="1:26" ht="12" customHeight="1">
      <c r="A14" s="566"/>
      <c r="B14" s="9" t="s">
        <v>39</v>
      </c>
      <c r="C14" s="51">
        <f>SUM('Carpool Breakdown Entering'!C23,'Carpool Breakdown Entering'!C44,'Carpool Breakdown Entering'!C65,
'Carpool Breakdown Entering'!C86,'Carpool Breakdown Entering'!C107,'Carpool Breakdown Entering'!C128,
'Carpool Breakdown Entering'!C149,'Carpool Breakdown Entering'!C170, 'Carpool Breakdown Entering'!C191,'Carpool Breakdown Entering'!C212,
'Carpool Breakdown Entering'!C233,'Carpool Breakdown Entering'!C254,'Carpool Breakdown Entering'!C275,
'Carpool Breakdown Entering'!C296,'Carpool Breakdown Entering'!C317)</f>
        <v>0</v>
      </c>
      <c r="D14" s="1">
        <f>SUM('Carpool Breakdown Entering'!D23,'Carpool Breakdown Entering'!D44,'Carpool Breakdown Entering'!D65,
'Carpool Breakdown Entering'!D86,'Carpool Breakdown Entering'!D107,'Carpool Breakdown Entering'!D128,
'Carpool Breakdown Entering'!D149,'Carpool Breakdown Entering'!D170, 'Carpool Breakdown Entering'!D191,'Carpool Breakdown Entering'!D212,
'Carpool Breakdown Entering'!D233,'Carpool Breakdown Entering'!D254,'Carpool Breakdown Entering'!D275,
'Carpool Breakdown Entering'!D296,'Carpool Breakdown Entering'!D317)</f>
        <v>0</v>
      </c>
      <c r="E14" s="1">
        <f>SUM('Carpool Breakdown Entering'!E23,'Carpool Breakdown Entering'!E44,'Carpool Breakdown Entering'!E65,
'Carpool Breakdown Entering'!E86,'Carpool Breakdown Entering'!E107,'Carpool Breakdown Entering'!E128,
'Carpool Breakdown Entering'!E149,'Carpool Breakdown Entering'!E170, 'Carpool Breakdown Entering'!E191,'Carpool Breakdown Entering'!E212,
'Carpool Breakdown Entering'!E233,'Carpool Breakdown Entering'!E254,'Carpool Breakdown Entering'!E275,
'Carpool Breakdown Entering'!E296,'Carpool Breakdown Entering'!E317)</f>
        <v>0</v>
      </c>
      <c r="F14" s="1">
        <f>SUM('Carpool Breakdown Entering'!F23,'Carpool Breakdown Entering'!F44,'Carpool Breakdown Entering'!F65,
'Carpool Breakdown Entering'!F86,'Carpool Breakdown Entering'!F107,'Carpool Breakdown Entering'!F128,
'Carpool Breakdown Entering'!F149,'Carpool Breakdown Entering'!F170, 'Carpool Breakdown Entering'!F191,'Carpool Breakdown Entering'!F212,
'Carpool Breakdown Entering'!F233,'Carpool Breakdown Entering'!F254,'Carpool Breakdown Entering'!F275,
'Carpool Breakdown Entering'!F296,'Carpool Breakdown Entering'!F317)</f>
        <v>0</v>
      </c>
      <c r="G14" s="1">
        <f>SUM('Carpool Breakdown Entering'!G23,'Carpool Breakdown Entering'!G44,'Carpool Breakdown Entering'!G65,
'Carpool Breakdown Entering'!G86,'Carpool Breakdown Entering'!G107,'Carpool Breakdown Entering'!G128,
'Carpool Breakdown Entering'!G149,'Carpool Breakdown Entering'!G170, 'Carpool Breakdown Entering'!G191,'Carpool Breakdown Entering'!G212,
'Carpool Breakdown Entering'!G233,'Carpool Breakdown Entering'!G254,'Carpool Breakdown Entering'!G275,
'Carpool Breakdown Entering'!G296,'Carpool Breakdown Entering'!G317)</f>
        <v>0</v>
      </c>
      <c r="H14" s="1">
        <f>SUM('Carpool Breakdown Entering'!H23,'Carpool Breakdown Entering'!H44,'Carpool Breakdown Entering'!H65,
'Carpool Breakdown Entering'!H86,'Carpool Breakdown Entering'!H107,'Carpool Breakdown Entering'!H128,
'Carpool Breakdown Entering'!H149,'Carpool Breakdown Entering'!H170, 'Carpool Breakdown Entering'!H191,'Carpool Breakdown Entering'!H212,
'Carpool Breakdown Entering'!H233,'Carpool Breakdown Entering'!H254,'Carpool Breakdown Entering'!H275,
'Carpool Breakdown Entering'!H296,'Carpool Breakdown Entering'!H317)</f>
        <v>0</v>
      </c>
      <c r="I14" s="1">
        <f>SUM('Carpool Breakdown Entering'!I23,'Carpool Breakdown Entering'!I44,'Carpool Breakdown Entering'!I65,
'Carpool Breakdown Entering'!I86,'Carpool Breakdown Entering'!I107,'Carpool Breakdown Entering'!I128,
'Carpool Breakdown Entering'!I149,'Carpool Breakdown Entering'!I170, 'Carpool Breakdown Entering'!I191,'Carpool Breakdown Entering'!I212,
'Carpool Breakdown Entering'!I233,'Carpool Breakdown Entering'!I254,'Carpool Breakdown Entering'!I275,
'Carpool Breakdown Entering'!I296,'Carpool Breakdown Entering'!I317)</f>
        <v>0</v>
      </c>
      <c r="J14" s="1">
        <f>SUM('Carpool Breakdown Entering'!J23,'Carpool Breakdown Entering'!J44,'Carpool Breakdown Entering'!J65,
'Carpool Breakdown Entering'!J86,'Carpool Breakdown Entering'!J107,'Carpool Breakdown Entering'!J128,
'Carpool Breakdown Entering'!J149,'Carpool Breakdown Entering'!J170, 'Carpool Breakdown Entering'!J191,'Carpool Breakdown Entering'!J212,
'Carpool Breakdown Entering'!J233,'Carpool Breakdown Entering'!J254,'Carpool Breakdown Entering'!J275,
'Carpool Breakdown Entering'!J296,'Carpool Breakdown Entering'!J317)</f>
        <v>0</v>
      </c>
      <c r="K14" s="1">
        <f>SUM('Carpool Breakdown Entering'!K23,'Carpool Breakdown Entering'!K44,'Carpool Breakdown Entering'!K65,
'Carpool Breakdown Entering'!K86,'Carpool Breakdown Entering'!K107,'Carpool Breakdown Entering'!K128,
'Carpool Breakdown Entering'!K149,'Carpool Breakdown Entering'!K170, 'Carpool Breakdown Entering'!K191,'Carpool Breakdown Entering'!K212,
'Carpool Breakdown Entering'!K233,'Carpool Breakdown Entering'!K254,'Carpool Breakdown Entering'!K275,
'Carpool Breakdown Entering'!K296,'Carpool Breakdown Entering'!K317)</f>
        <v>0</v>
      </c>
      <c r="L14" s="1">
        <f>SUM('Carpool Breakdown Entering'!L23,'Carpool Breakdown Entering'!L44,'Carpool Breakdown Entering'!L65,
'Carpool Breakdown Entering'!L86,'Carpool Breakdown Entering'!L107,'Carpool Breakdown Entering'!L128,
'Carpool Breakdown Entering'!L149,'Carpool Breakdown Entering'!L170, 'Carpool Breakdown Entering'!L191,'Carpool Breakdown Entering'!L212,
'Carpool Breakdown Entering'!L233,'Carpool Breakdown Entering'!L254,'Carpool Breakdown Entering'!L275,
'Carpool Breakdown Entering'!L296,'Carpool Breakdown Entering'!L317)</f>
        <v>0</v>
      </c>
      <c r="M14" s="1">
        <f>SUM('Carpool Breakdown Entering'!M23,'Carpool Breakdown Entering'!M44,'Carpool Breakdown Entering'!M65,
'Carpool Breakdown Entering'!M86,'Carpool Breakdown Entering'!M107,'Carpool Breakdown Entering'!M128,
'Carpool Breakdown Entering'!M149,'Carpool Breakdown Entering'!M170, 'Carpool Breakdown Entering'!M191,'Carpool Breakdown Entering'!M212,
'Carpool Breakdown Entering'!M233,'Carpool Breakdown Entering'!M254,'Carpool Breakdown Entering'!M275,
'Carpool Breakdown Entering'!M296,'Carpool Breakdown Entering'!M317)</f>
        <v>0</v>
      </c>
      <c r="N14" s="1">
        <f>SUM('Carpool Breakdown Entering'!N23,'Carpool Breakdown Entering'!N44,'Carpool Breakdown Entering'!N65,
'Carpool Breakdown Entering'!N86,'Carpool Breakdown Entering'!N107,'Carpool Breakdown Entering'!N128,
'Carpool Breakdown Entering'!N149,'Carpool Breakdown Entering'!N170, 'Carpool Breakdown Entering'!N191,'Carpool Breakdown Entering'!N212,
'Carpool Breakdown Entering'!N233,'Carpool Breakdown Entering'!N254,'Carpool Breakdown Entering'!N275,
'Carpool Breakdown Entering'!N296,'Carpool Breakdown Entering'!N317)</f>
        <v>0</v>
      </c>
      <c r="O14" s="1">
        <f>SUM('Carpool Breakdown Entering'!O23,'Carpool Breakdown Entering'!O44,'Carpool Breakdown Entering'!O65,
'Carpool Breakdown Entering'!O86,'Carpool Breakdown Entering'!O107,'Carpool Breakdown Entering'!O128,
'Carpool Breakdown Entering'!O149,'Carpool Breakdown Entering'!O170, 'Carpool Breakdown Entering'!O191,'Carpool Breakdown Entering'!O212,
'Carpool Breakdown Entering'!O233,'Carpool Breakdown Entering'!O254,'Carpool Breakdown Entering'!O275,
'Carpool Breakdown Entering'!O296,'Carpool Breakdown Entering'!O317)</f>
        <v>0</v>
      </c>
      <c r="P14" s="1">
        <f>SUM('Carpool Breakdown Entering'!P23,'Carpool Breakdown Entering'!P44,'Carpool Breakdown Entering'!P65,
'Carpool Breakdown Entering'!P86,'Carpool Breakdown Entering'!P107,'Carpool Breakdown Entering'!P128,
'Carpool Breakdown Entering'!P149,'Carpool Breakdown Entering'!P170, 'Carpool Breakdown Entering'!P191,'Carpool Breakdown Entering'!P212,
'Carpool Breakdown Entering'!P233,'Carpool Breakdown Entering'!P254,'Carpool Breakdown Entering'!P275,
'Carpool Breakdown Entering'!P296,'Carpool Breakdown Entering'!P317)</f>
        <v>0</v>
      </c>
      <c r="Q14" s="1">
        <f>SUM('Carpool Breakdown Entering'!Q23,'Carpool Breakdown Entering'!Q44,'Carpool Breakdown Entering'!Q65,
'Carpool Breakdown Entering'!Q86,'Carpool Breakdown Entering'!Q107,'Carpool Breakdown Entering'!Q128,
'Carpool Breakdown Entering'!Q149,'Carpool Breakdown Entering'!Q170, 'Carpool Breakdown Entering'!Q191,'Carpool Breakdown Entering'!Q212,
'Carpool Breakdown Entering'!Q233,'Carpool Breakdown Entering'!Q254,'Carpool Breakdown Entering'!Q275,
'Carpool Breakdown Entering'!Q296,'Carpool Breakdown Entering'!Q317)</f>
        <v>0</v>
      </c>
      <c r="R14" s="1">
        <f>SUM('Carpool Breakdown Entering'!R23,'Carpool Breakdown Entering'!R44,'Carpool Breakdown Entering'!R65,
'Carpool Breakdown Entering'!R86,'Carpool Breakdown Entering'!R107,'Carpool Breakdown Entering'!R128,
'Carpool Breakdown Entering'!R149,'Carpool Breakdown Entering'!R170, 'Carpool Breakdown Entering'!R191,'Carpool Breakdown Entering'!R212,
'Carpool Breakdown Entering'!R233,'Carpool Breakdown Entering'!R254,'Carpool Breakdown Entering'!R275,
'Carpool Breakdown Entering'!R296,'Carpool Breakdown Entering'!R317)</f>
        <v>0</v>
      </c>
      <c r="S14" s="28">
        <f t="shared" si="0"/>
        <v>0</v>
      </c>
      <c r="T14" s="1"/>
      <c r="U14" s="1"/>
      <c r="V14" s="1"/>
      <c r="W14" s="1"/>
      <c r="X14" s="1"/>
      <c r="Y14" s="1"/>
      <c r="Z14" s="1"/>
    </row>
    <row r="15" spans="1:26" ht="12" customHeight="1">
      <c r="A15" s="566"/>
      <c r="B15" s="91" t="s">
        <v>13</v>
      </c>
      <c r="C15" s="89">
        <f>SUM('Carpool Breakdown Entering'!C19,'Carpool Breakdown Entering'!C40,'Carpool Breakdown Entering'!C61,
'Carpool Breakdown Entering'!C82,'Carpool Breakdown Entering'!C103,'Carpool Breakdown Entering'!C124,
'Carpool Breakdown Entering'!C145,'Carpool Breakdown Entering'!C166, 'Carpool Breakdown Entering'!C187,'Carpool Breakdown Entering'!C208,
'Carpool Breakdown Entering'!C229,'Carpool Breakdown Entering'!C250,'Carpool Breakdown Entering'!C271,
'Carpool Breakdown Entering'!C292,'Carpool Breakdown Entering'!C313)</f>
        <v>0</v>
      </c>
      <c r="D15" s="90">
        <f>SUM('Carpool Breakdown Entering'!D19,'Carpool Breakdown Entering'!D40,'Carpool Breakdown Entering'!D61,
'Carpool Breakdown Entering'!D82,'Carpool Breakdown Entering'!D103,'Carpool Breakdown Entering'!D124,
'Carpool Breakdown Entering'!D145,'Carpool Breakdown Entering'!D166, 'Carpool Breakdown Entering'!D187,'Carpool Breakdown Entering'!D208,
'Carpool Breakdown Entering'!D229,'Carpool Breakdown Entering'!D250,'Carpool Breakdown Entering'!D271,
'Carpool Breakdown Entering'!D292,'Carpool Breakdown Entering'!D313)</f>
        <v>1</v>
      </c>
      <c r="E15" s="90">
        <f>SUM('Carpool Breakdown Entering'!E19,'Carpool Breakdown Entering'!E40,'Carpool Breakdown Entering'!E61,
'Carpool Breakdown Entering'!E82,'Carpool Breakdown Entering'!E103,'Carpool Breakdown Entering'!E124,
'Carpool Breakdown Entering'!E145,'Carpool Breakdown Entering'!E166, 'Carpool Breakdown Entering'!E187,'Carpool Breakdown Entering'!E208,
'Carpool Breakdown Entering'!E229,'Carpool Breakdown Entering'!E250,'Carpool Breakdown Entering'!E271,
'Carpool Breakdown Entering'!E292,'Carpool Breakdown Entering'!E313)</f>
        <v>1</v>
      </c>
      <c r="F15" s="90">
        <f>SUM('Carpool Breakdown Entering'!F19,'Carpool Breakdown Entering'!F40,'Carpool Breakdown Entering'!F61,
'Carpool Breakdown Entering'!F82,'Carpool Breakdown Entering'!F103,'Carpool Breakdown Entering'!F124,
'Carpool Breakdown Entering'!F145,'Carpool Breakdown Entering'!F166, 'Carpool Breakdown Entering'!F187,'Carpool Breakdown Entering'!F208,
'Carpool Breakdown Entering'!F229,'Carpool Breakdown Entering'!F250,'Carpool Breakdown Entering'!F271,
'Carpool Breakdown Entering'!F292,'Carpool Breakdown Entering'!F313)</f>
        <v>1</v>
      </c>
      <c r="G15" s="90">
        <f>SUM('Carpool Breakdown Entering'!G19,'Carpool Breakdown Entering'!G40,'Carpool Breakdown Entering'!G61,
'Carpool Breakdown Entering'!G82,'Carpool Breakdown Entering'!G103,'Carpool Breakdown Entering'!G124,
'Carpool Breakdown Entering'!G145,'Carpool Breakdown Entering'!G166, 'Carpool Breakdown Entering'!G187,'Carpool Breakdown Entering'!G208,
'Carpool Breakdown Entering'!G229,'Carpool Breakdown Entering'!G250,'Carpool Breakdown Entering'!G271,
'Carpool Breakdown Entering'!G292,'Carpool Breakdown Entering'!G313)</f>
        <v>0</v>
      </c>
      <c r="H15" s="90">
        <f>SUM('Carpool Breakdown Entering'!H19,'Carpool Breakdown Entering'!H40,'Carpool Breakdown Entering'!H61,
'Carpool Breakdown Entering'!H82,'Carpool Breakdown Entering'!H103,'Carpool Breakdown Entering'!H124,
'Carpool Breakdown Entering'!H145,'Carpool Breakdown Entering'!H166, 'Carpool Breakdown Entering'!H187,'Carpool Breakdown Entering'!H208,
'Carpool Breakdown Entering'!H229,'Carpool Breakdown Entering'!H250,'Carpool Breakdown Entering'!H271,
'Carpool Breakdown Entering'!H292,'Carpool Breakdown Entering'!H313)</f>
        <v>0</v>
      </c>
      <c r="I15" s="90">
        <f>SUM('Carpool Breakdown Entering'!I19,'Carpool Breakdown Entering'!I40,'Carpool Breakdown Entering'!I61,
'Carpool Breakdown Entering'!I82,'Carpool Breakdown Entering'!I103,'Carpool Breakdown Entering'!I124,
'Carpool Breakdown Entering'!I145,'Carpool Breakdown Entering'!I166, 'Carpool Breakdown Entering'!I187,'Carpool Breakdown Entering'!I208,
'Carpool Breakdown Entering'!I229,'Carpool Breakdown Entering'!I250,'Carpool Breakdown Entering'!I271,
'Carpool Breakdown Entering'!I292,'Carpool Breakdown Entering'!I313)</f>
        <v>0</v>
      </c>
      <c r="J15" s="90">
        <f>SUM('Carpool Breakdown Entering'!J19,'Carpool Breakdown Entering'!J40,'Carpool Breakdown Entering'!J61,
'Carpool Breakdown Entering'!J82,'Carpool Breakdown Entering'!J103,'Carpool Breakdown Entering'!J124,
'Carpool Breakdown Entering'!J145,'Carpool Breakdown Entering'!J166, 'Carpool Breakdown Entering'!J187,'Carpool Breakdown Entering'!J208,
'Carpool Breakdown Entering'!J229,'Carpool Breakdown Entering'!J250,'Carpool Breakdown Entering'!J271,
'Carpool Breakdown Entering'!J292,'Carpool Breakdown Entering'!J313)</f>
        <v>0</v>
      </c>
      <c r="K15" s="90">
        <f>SUM('Carpool Breakdown Entering'!K19,'Carpool Breakdown Entering'!K40,'Carpool Breakdown Entering'!K61,
'Carpool Breakdown Entering'!K82,'Carpool Breakdown Entering'!K103,'Carpool Breakdown Entering'!K124,
'Carpool Breakdown Entering'!K145,'Carpool Breakdown Entering'!K166, 'Carpool Breakdown Entering'!K187,'Carpool Breakdown Entering'!K208,
'Carpool Breakdown Entering'!K229,'Carpool Breakdown Entering'!K250,'Carpool Breakdown Entering'!K271,
'Carpool Breakdown Entering'!K292,'Carpool Breakdown Entering'!K313)</f>
        <v>0</v>
      </c>
      <c r="L15" s="90">
        <f>SUM('Carpool Breakdown Entering'!L19,'Carpool Breakdown Entering'!L40,'Carpool Breakdown Entering'!L61,
'Carpool Breakdown Entering'!L82,'Carpool Breakdown Entering'!L103,'Carpool Breakdown Entering'!L124,
'Carpool Breakdown Entering'!L145,'Carpool Breakdown Entering'!L166, 'Carpool Breakdown Entering'!L187,'Carpool Breakdown Entering'!L208,
'Carpool Breakdown Entering'!L229,'Carpool Breakdown Entering'!L250,'Carpool Breakdown Entering'!L271,
'Carpool Breakdown Entering'!L292,'Carpool Breakdown Entering'!L313)</f>
        <v>0</v>
      </c>
      <c r="M15" s="90">
        <f>SUM('Carpool Breakdown Entering'!M19,'Carpool Breakdown Entering'!M40,'Carpool Breakdown Entering'!M61,
'Carpool Breakdown Entering'!M82,'Carpool Breakdown Entering'!M103,'Carpool Breakdown Entering'!M124,
'Carpool Breakdown Entering'!M145,'Carpool Breakdown Entering'!M166, 'Carpool Breakdown Entering'!M187,'Carpool Breakdown Entering'!M208,
'Carpool Breakdown Entering'!M229,'Carpool Breakdown Entering'!M250,'Carpool Breakdown Entering'!M271,
'Carpool Breakdown Entering'!M292,'Carpool Breakdown Entering'!M313)</f>
        <v>0</v>
      </c>
      <c r="N15" s="90">
        <f>SUM('Carpool Breakdown Entering'!N19,'Carpool Breakdown Entering'!N40,'Carpool Breakdown Entering'!N61,
'Carpool Breakdown Entering'!N82,'Carpool Breakdown Entering'!N103,'Carpool Breakdown Entering'!N124,
'Carpool Breakdown Entering'!N145,'Carpool Breakdown Entering'!N166, 'Carpool Breakdown Entering'!N187,'Carpool Breakdown Entering'!N208,
'Carpool Breakdown Entering'!N229,'Carpool Breakdown Entering'!N250,'Carpool Breakdown Entering'!N271,
'Carpool Breakdown Entering'!N292,'Carpool Breakdown Entering'!N313)</f>
        <v>0</v>
      </c>
      <c r="O15" s="90">
        <f>SUM('Carpool Breakdown Entering'!O19,'Carpool Breakdown Entering'!O40,'Carpool Breakdown Entering'!O61,
'Carpool Breakdown Entering'!O82,'Carpool Breakdown Entering'!O103,'Carpool Breakdown Entering'!O124,
'Carpool Breakdown Entering'!O145,'Carpool Breakdown Entering'!O166, 'Carpool Breakdown Entering'!O187,'Carpool Breakdown Entering'!O208,
'Carpool Breakdown Entering'!O229,'Carpool Breakdown Entering'!O250,'Carpool Breakdown Entering'!O271,
'Carpool Breakdown Entering'!O292,'Carpool Breakdown Entering'!O313)</f>
        <v>0</v>
      </c>
      <c r="P15" s="90">
        <f>SUM('Carpool Breakdown Entering'!P19,'Carpool Breakdown Entering'!P40,'Carpool Breakdown Entering'!P61,
'Carpool Breakdown Entering'!P82,'Carpool Breakdown Entering'!P103,'Carpool Breakdown Entering'!P124,
'Carpool Breakdown Entering'!P145,'Carpool Breakdown Entering'!P166, 'Carpool Breakdown Entering'!P187,'Carpool Breakdown Entering'!P208,
'Carpool Breakdown Entering'!P229,'Carpool Breakdown Entering'!P250,'Carpool Breakdown Entering'!P271,
'Carpool Breakdown Entering'!P292,'Carpool Breakdown Entering'!P313)</f>
        <v>0</v>
      </c>
      <c r="Q15" s="90">
        <f>SUM('Carpool Breakdown Entering'!Q19,'Carpool Breakdown Entering'!Q40,'Carpool Breakdown Entering'!Q61,
'Carpool Breakdown Entering'!Q82,'Carpool Breakdown Entering'!Q103,'Carpool Breakdown Entering'!Q124,
'Carpool Breakdown Entering'!Q145,'Carpool Breakdown Entering'!Q166, 'Carpool Breakdown Entering'!Q187,'Carpool Breakdown Entering'!Q208,
'Carpool Breakdown Entering'!Q229,'Carpool Breakdown Entering'!Q250,'Carpool Breakdown Entering'!Q271,
'Carpool Breakdown Entering'!Q292,'Carpool Breakdown Entering'!Q313)</f>
        <v>0</v>
      </c>
      <c r="R15" s="90">
        <f>SUM('Carpool Breakdown Entering'!R19,'Carpool Breakdown Entering'!R40,'Carpool Breakdown Entering'!R61,
'Carpool Breakdown Entering'!R82,'Carpool Breakdown Entering'!R103,'Carpool Breakdown Entering'!R124,
'Carpool Breakdown Entering'!R145,'Carpool Breakdown Entering'!R166, 'Carpool Breakdown Entering'!R187,'Carpool Breakdown Entering'!R208,
'Carpool Breakdown Entering'!R229,'Carpool Breakdown Entering'!R250,'Carpool Breakdown Entering'!R271,
'Carpool Breakdown Entering'!R292,'Carpool Breakdown Entering'!R313)</f>
        <v>0</v>
      </c>
      <c r="S15" s="33">
        <f t="shared" si="0"/>
        <v>3</v>
      </c>
      <c r="T15" s="1"/>
      <c r="U15" s="1"/>
      <c r="V15" s="1"/>
      <c r="W15" s="1"/>
      <c r="X15" s="1"/>
      <c r="Y15" s="1"/>
      <c r="Z15" s="1"/>
    </row>
    <row r="16" spans="1:26" ht="12" customHeight="1">
      <c r="A16" s="566"/>
      <c r="B16" s="91" t="s">
        <v>40</v>
      </c>
      <c r="C16" s="89">
        <f>SUM('Carpool Breakdown Entering'!C24,'Carpool Breakdown Entering'!C45,'Carpool Breakdown Entering'!C66,
'Carpool Breakdown Entering'!C87,'Carpool Breakdown Entering'!C108,'Carpool Breakdown Entering'!C129,
'Carpool Breakdown Entering'!C150,'Carpool Breakdown Entering'!C171, 'Carpool Breakdown Entering'!C192,'Carpool Breakdown Entering'!C213,
'Carpool Breakdown Entering'!C234,'Carpool Breakdown Entering'!C255,'Carpool Breakdown Entering'!C276,
'Carpool Breakdown Entering'!C297,'Carpool Breakdown Entering'!C318)</f>
        <v>0</v>
      </c>
      <c r="D16" s="90">
        <f>SUM('Carpool Breakdown Entering'!D24,'Carpool Breakdown Entering'!D45,'Carpool Breakdown Entering'!D66,
'Carpool Breakdown Entering'!D87,'Carpool Breakdown Entering'!D108,'Carpool Breakdown Entering'!D129,
'Carpool Breakdown Entering'!D150,'Carpool Breakdown Entering'!D171, 'Carpool Breakdown Entering'!D192,'Carpool Breakdown Entering'!D213,
'Carpool Breakdown Entering'!D234,'Carpool Breakdown Entering'!D255,'Carpool Breakdown Entering'!D276,
'Carpool Breakdown Entering'!D297,'Carpool Breakdown Entering'!D318)</f>
        <v>0</v>
      </c>
      <c r="E16" s="90">
        <f>SUM('Carpool Breakdown Entering'!E24,'Carpool Breakdown Entering'!E45,'Carpool Breakdown Entering'!E66,
'Carpool Breakdown Entering'!E87,'Carpool Breakdown Entering'!E108,'Carpool Breakdown Entering'!E129,
'Carpool Breakdown Entering'!E150,'Carpool Breakdown Entering'!E171, 'Carpool Breakdown Entering'!E192,'Carpool Breakdown Entering'!E213,
'Carpool Breakdown Entering'!E234,'Carpool Breakdown Entering'!E255,'Carpool Breakdown Entering'!E276,
'Carpool Breakdown Entering'!E297,'Carpool Breakdown Entering'!E318)</f>
        <v>0</v>
      </c>
      <c r="F16" s="90">
        <f>SUM('Carpool Breakdown Entering'!F24,'Carpool Breakdown Entering'!F45,'Carpool Breakdown Entering'!F66,
'Carpool Breakdown Entering'!F87,'Carpool Breakdown Entering'!F108,'Carpool Breakdown Entering'!F129,
'Carpool Breakdown Entering'!F150,'Carpool Breakdown Entering'!F171, 'Carpool Breakdown Entering'!F192,'Carpool Breakdown Entering'!F213,
'Carpool Breakdown Entering'!F234,'Carpool Breakdown Entering'!F255,'Carpool Breakdown Entering'!F276,
'Carpool Breakdown Entering'!F297,'Carpool Breakdown Entering'!F318)</f>
        <v>0</v>
      </c>
      <c r="G16" s="90">
        <f>SUM('Carpool Breakdown Entering'!G24,'Carpool Breakdown Entering'!G45,'Carpool Breakdown Entering'!G66,
'Carpool Breakdown Entering'!G87,'Carpool Breakdown Entering'!G108,'Carpool Breakdown Entering'!G129,
'Carpool Breakdown Entering'!G150,'Carpool Breakdown Entering'!G171, 'Carpool Breakdown Entering'!G192,'Carpool Breakdown Entering'!G213,
'Carpool Breakdown Entering'!G234,'Carpool Breakdown Entering'!G255,'Carpool Breakdown Entering'!G276,
'Carpool Breakdown Entering'!G297,'Carpool Breakdown Entering'!G318)</f>
        <v>0</v>
      </c>
      <c r="H16" s="90">
        <f>SUM('Carpool Breakdown Entering'!H24,'Carpool Breakdown Entering'!H45,'Carpool Breakdown Entering'!H66,
'Carpool Breakdown Entering'!H87,'Carpool Breakdown Entering'!H108,'Carpool Breakdown Entering'!H129,
'Carpool Breakdown Entering'!H150,'Carpool Breakdown Entering'!H171, 'Carpool Breakdown Entering'!H192,'Carpool Breakdown Entering'!H213,
'Carpool Breakdown Entering'!H234,'Carpool Breakdown Entering'!H255,'Carpool Breakdown Entering'!H276,
'Carpool Breakdown Entering'!H297,'Carpool Breakdown Entering'!H318)</f>
        <v>0</v>
      </c>
      <c r="I16" s="90">
        <f>SUM('Carpool Breakdown Entering'!I24,'Carpool Breakdown Entering'!I45,'Carpool Breakdown Entering'!I66,
'Carpool Breakdown Entering'!I87,'Carpool Breakdown Entering'!I108,'Carpool Breakdown Entering'!I129,
'Carpool Breakdown Entering'!I150,'Carpool Breakdown Entering'!I171, 'Carpool Breakdown Entering'!I192,'Carpool Breakdown Entering'!I213,
'Carpool Breakdown Entering'!I234,'Carpool Breakdown Entering'!I255,'Carpool Breakdown Entering'!I276,
'Carpool Breakdown Entering'!I297,'Carpool Breakdown Entering'!I318)</f>
        <v>0</v>
      </c>
      <c r="J16" s="90">
        <f>SUM('Carpool Breakdown Entering'!J24,'Carpool Breakdown Entering'!J45,'Carpool Breakdown Entering'!J66,
'Carpool Breakdown Entering'!J87,'Carpool Breakdown Entering'!J108,'Carpool Breakdown Entering'!J129,
'Carpool Breakdown Entering'!J150,'Carpool Breakdown Entering'!J171, 'Carpool Breakdown Entering'!J192,'Carpool Breakdown Entering'!J213,
'Carpool Breakdown Entering'!J234,'Carpool Breakdown Entering'!J255,'Carpool Breakdown Entering'!J276,
'Carpool Breakdown Entering'!J297,'Carpool Breakdown Entering'!J318)</f>
        <v>0</v>
      </c>
      <c r="K16" s="90">
        <f>SUM('Carpool Breakdown Entering'!K24,'Carpool Breakdown Entering'!K45,'Carpool Breakdown Entering'!K66,
'Carpool Breakdown Entering'!K87,'Carpool Breakdown Entering'!K108,'Carpool Breakdown Entering'!K129,
'Carpool Breakdown Entering'!K150,'Carpool Breakdown Entering'!K171, 'Carpool Breakdown Entering'!K192,'Carpool Breakdown Entering'!K213,
'Carpool Breakdown Entering'!K234,'Carpool Breakdown Entering'!K255,'Carpool Breakdown Entering'!K276,
'Carpool Breakdown Entering'!K297,'Carpool Breakdown Entering'!K318)</f>
        <v>0</v>
      </c>
      <c r="L16" s="90">
        <f>SUM('Carpool Breakdown Entering'!L24,'Carpool Breakdown Entering'!L45,'Carpool Breakdown Entering'!L66,
'Carpool Breakdown Entering'!L87,'Carpool Breakdown Entering'!L108,'Carpool Breakdown Entering'!L129,
'Carpool Breakdown Entering'!L150,'Carpool Breakdown Entering'!L171, 'Carpool Breakdown Entering'!L192,'Carpool Breakdown Entering'!L213,
'Carpool Breakdown Entering'!L234,'Carpool Breakdown Entering'!L255,'Carpool Breakdown Entering'!L276,
'Carpool Breakdown Entering'!L297,'Carpool Breakdown Entering'!L318)</f>
        <v>0</v>
      </c>
      <c r="M16" s="90">
        <f>SUM('Carpool Breakdown Entering'!M24,'Carpool Breakdown Entering'!M45,'Carpool Breakdown Entering'!M66,
'Carpool Breakdown Entering'!M87,'Carpool Breakdown Entering'!M108,'Carpool Breakdown Entering'!M129,
'Carpool Breakdown Entering'!M150,'Carpool Breakdown Entering'!M171, 'Carpool Breakdown Entering'!M192,'Carpool Breakdown Entering'!M213,
'Carpool Breakdown Entering'!M234,'Carpool Breakdown Entering'!M255,'Carpool Breakdown Entering'!M276,
'Carpool Breakdown Entering'!M297,'Carpool Breakdown Entering'!M318)</f>
        <v>0</v>
      </c>
      <c r="N16" s="90">
        <f>SUM('Carpool Breakdown Entering'!N24,'Carpool Breakdown Entering'!N45,'Carpool Breakdown Entering'!N66,
'Carpool Breakdown Entering'!N87,'Carpool Breakdown Entering'!N108,'Carpool Breakdown Entering'!N129,
'Carpool Breakdown Entering'!N150,'Carpool Breakdown Entering'!N171, 'Carpool Breakdown Entering'!N192,'Carpool Breakdown Entering'!N213,
'Carpool Breakdown Entering'!N234,'Carpool Breakdown Entering'!N255,'Carpool Breakdown Entering'!N276,
'Carpool Breakdown Entering'!N297,'Carpool Breakdown Entering'!N318)</f>
        <v>0</v>
      </c>
      <c r="O16" s="90">
        <f>SUM('Carpool Breakdown Entering'!O24,'Carpool Breakdown Entering'!O45,'Carpool Breakdown Entering'!O66,
'Carpool Breakdown Entering'!O87,'Carpool Breakdown Entering'!O108,'Carpool Breakdown Entering'!O129,
'Carpool Breakdown Entering'!O150,'Carpool Breakdown Entering'!O171, 'Carpool Breakdown Entering'!O192,'Carpool Breakdown Entering'!O213,
'Carpool Breakdown Entering'!O234,'Carpool Breakdown Entering'!O255,'Carpool Breakdown Entering'!O276,
'Carpool Breakdown Entering'!O297,'Carpool Breakdown Entering'!O318)</f>
        <v>0</v>
      </c>
      <c r="P16" s="90">
        <f>SUM('Carpool Breakdown Entering'!P24,'Carpool Breakdown Entering'!P45,'Carpool Breakdown Entering'!P66,
'Carpool Breakdown Entering'!P87,'Carpool Breakdown Entering'!P108,'Carpool Breakdown Entering'!P129,
'Carpool Breakdown Entering'!P150,'Carpool Breakdown Entering'!P171, 'Carpool Breakdown Entering'!P192,'Carpool Breakdown Entering'!P213,
'Carpool Breakdown Entering'!P234,'Carpool Breakdown Entering'!P255,'Carpool Breakdown Entering'!P276,
'Carpool Breakdown Entering'!P297,'Carpool Breakdown Entering'!P318)</f>
        <v>0</v>
      </c>
      <c r="Q16" s="90">
        <f>SUM('Carpool Breakdown Entering'!Q24,'Carpool Breakdown Entering'!Q45,'Carpool Breakdown Entering'!Q66,
'Carpool Breakdown Entering'!Q87,'Carpool Breakdown Entering'!Q108,'Carpool Breakdown Entering'!Q129,
'Carpool Breakdown Entering'!Q150,'Carpool Breakdown Entering'!Q171, 'Carpool Breakdown Entering'!Q192,'Carpool Breakdown Entering'!Q213,
'Carpool Breakdown Entering'!Q234,'Carpool Breakdown Entering'!Q255,'Carpool Breakdown Entering'!Q276,
'Carpool Breakdown Entering'!Q297,'Carpool Breakdown Entering'!Q318)</f>
        <v>0</v>
      </c>
      <c r="R16" s="90">
        <f>SUM('Carpool Breakdown Entering'!R24,'Carpool Breakdown Entering'!R45,'Carpool Breakdown Entering'!R66,
'Carpool Breakdown Entering'!R87,'Carpool Breakdown Entering'!R108,'Carpool Breakdown Entering'!R129,
'Carpool Breakdown Entering'!R150,'Carpool Breakdown Entering'!R171, 'Carpool Breakdown Entering'!R192,'Carpool Breakdown Entering'!R213,
'Carpool Breakdown Entering'!R234,'Carpool Breakdown Entering'!R255,'Carpool Breakdown Entering'!R276,
'Carpool Breakdown Entering'!R297,'Carpool Breakdown Entering'!R318)</f>
        <v>0</v>
      </c>
      <c r="S16" s="33">
        <f t="shared" si="0"/>
        <v>0</v>
      </c>
      <c r="T16" s="1"/>
      <c r="U16" s="1"/>
      <c r="V16" s="1"/>
      <c r="W16" s="1"/>
      <c r="X16" s="1"/>
      <c r="Y16" s="1"/>
      <c r="Z16" s="1"/>
    </row>
    <row r="17" spans="1:26" ht="12" customHeight="1">
      <c r="A17" s="566"/>
      <c r="B17" s="9" t="s">
        <v>14</v>
      </c>
      <c r="C17" s="51">
        <f>SUM('Carpool Breakdown Entering'!C20,'Carpool Breakdown Entering'!C41,'Carpool Breakdown Entering'!C62,
'Carpool Breakdown Entering'!C83,'Carpool Breakdown Entering'!C104,'Carpool Breakdown Entering'!C125,
'Carpool Breakdown Entering'!C146,'Carpool Breakdown Entering'!C167, 'Carpool Breakdown Entering'!C188,'Carpool Breakdown Entering'!C209,
'Carpool Breakdown Entering'!C230,'Carpool Breakdown Entering'!C251,'Carpool Breakdown Entering'!C272,
'Carpool Breakdown Entering'!C293,'Carpool Breakdown Entering'!C314)</f>
        <v>9</v>
      </c>
      <c r="D17" s="1">
        <f>SUM('Carpool Breakdown Entering'!D20,'Carpool Breakdown Entering'!D41,'Carpool Breakdown Entering'!D62,
'Carpool Breakdown Entering'!D83,'Carpool Breakdown Entering'!D104,'Carpool Breakdown Entering'!D125,
'Carpool Breakdown Entering'!D146,'Carpool Breakdown Entering'!D167, 'Carpool Breakdown Entering'!D188,'Carpool Breakdown Entering'!D209,
'Carpool Breakdown Entering'!D230,'Carpool Breakdown Entering'!D251,'Carpool Breakdown Entering'!D272,
'Carpool Breakdown Entering'!D293,'Carpool Breakdown Entering'!D314)</f>
        <v>51</v>
      </c>
      <c r="E17" s="1">
        <f>SUM('Carpool Breakdown Entering'!E20,'Carpool Breakdown Entering'!E41,'Carpool Breakdown Entering'!E62,
'Carpool Breakdown Entering'!E83,'Carpool Breakdown Entering'!E104,'Carpool Breakdown Entering'!E125,
'Carpool Breakdown Entering'!E146,'Carpool Breakdown Entering'!E167, 'Carpool Breakdown Entering'!E188,'Carpool Breakdown Entering'!E209,
'Carpool Breakdown Entering'!E230,'Carpool Breakdown Entering'!E251,'Carpool Breakdown Entering'!E272,
'Carpool Breakdown Entering'!E293,'Carpool Breakdown Entering'!E314)</f>
        <v>72</v>
      </c>
      <c r="F17" s="1">
        <f>SUM('Carpool Breakdown Entering'!F20,'Carpool Breakdown Entering'!F41,'Carpool Breakdown Entering'!F62,
'Carpool Breakdown Entering'!F83,'Carpool Breakdown Entering'!F104,'Carpool Breakdown Entering'!F125,
'Carpool Breakdown Entering'!F146,'Carpool Breakdown Entering'!F167, 'Carpool Breakdown Entering'!F188,'Carpool Breakdown Entering'!F209,
'Carpool Breakdown Entering'!F230,'Carpool Breakdown Entering'!F251,'Carpool Breakdown Entering'!F272,
'Carpool Breakdown Entering'!F293,'Carpool Breakdown Entering'!F314)</f>
        <v>66</v>
      </c>
      <c r="G17" s="1">
        <f>SUM('Carpool Breakdown Entering'!G20,'Carpool Breakdown Entering'!G41,'Carpool Breakdown Entering'!G62,
'Carpool Breakdown Entering'!G83,'Carpool Breakdown Entering'!G104,'Carpool Breakdown Entering'!G125,
'Carpool Breakdown Entering'!G146,'Carpool Breakdown Entering'!G167, 'Carpool Breakdown Entering'!G188,'Carpool Breakdown Entering'!G209,
'Carpool Breakdown Entering'!G230,'Carpool Breakdown Entering'!G251,'Carpool Breakdown Entering'!G272,
'Carpool Breakdown Entering'!G293,'Carpool Breakdown Entering'!G314)</f>
        <v>75</v>
      </c>
      <c r="H17" s="1">
        <f>SUM('Carpool Breakdown Entering'!H20,'Carpool Breakdown Entering'!H41,'Carpool Breakdown Entering'!H62,
'Carpool Breakdown Entering'!H83,'Carpool Breakdown Entering'!H104,'Carpool Breakdown Entering'!H125,
'Carpool Breakdown Entering'!H146,'Carpool Breakdown Entering'!H167, 'Carpool Breakdown Entering'!H188,'Carpool Breakdown Entering'!H209,
'Carpool Breakdown Entering'!H230,'Carpool Breakdown Entering'!H251,'Carpool Breakdown Entering'!H272,
'Carpool Breakdown Entering'!H293,'Carpool Breakdown Entering'!H314)</f>
        <v>75</v>
      </c>
      <c r="I17" s="1">
        <f>SUM('Carpool Breakdown Entering'!I20,'Carpool Breakdown Entering'!I41,'Carpool Breakdown Entering'!I62,
'Carpool Breakdown Entering'!I83,'Carpool Breakdown Entering'!I104,'Carpool Breakdown Entering'!I125,
'Carpool Breakdown Entering'!I146,'Carpool Breakdown Entering'!I167, 'Carpool Breakdown Entering'!I188,'Carpool Breakdown Entering'!I209,
'Carpool Breakdown Entering'!I230,'Carpool Breakdown Entering'!I251,'Carpool Breakdown Entering'!I272,
'Carpool Breakdown Entering'!I293,'Carpool Breakdown Entering'!I314)</f>
        <v>49</v>
      </c>
      <c r="J17" s="1">
        <f>SUM('Carpool Breakdown Entering'!J20,'Carpool Breakdown Entering'!J41,'Carpool Breakdown Entering'!J62,
'Carpool Breakdown Entering'!J83,'Carpool Breakdown Entering'!J104,'Carpool Breakdown Entering'!J125,
'Carpool Breakdown Entering'!J146,'Carpool Breakdown Entering'!J167, 'Carpool Breakdown Entering'!J188,'Carpool Breakdown Entering'!J209,
'Carpool Breakdown Entering'!J230,'Carpool Breakdown Entering'!J251,'Carpool Breakdown Entering'!J272,
'Carpool Breakdown Entering'!J293,'Carpool Breakdown Entering'!J314)</f>
        <v>44</v>
      </c>
      <c r="K17" s="1">
        <f>SUM('Carpool Breakdown Entering'!K20,'Carpool Breakdown Entering'!K41,'Carpool Breakdown Entering'!K62,
'Carpool Breakdown Entering'!K83,'Carpool Breakdown Entering'!K104,'Carpool Breakdown Entering'!K125,
'Carpool Breakdown Entering'!K146,'Carpool Breakdown Entering'!K167, 'Carpool Breakdown Entering'!K188,'Carpool Breakdown Entering'!K209,
'Carpool Breakdown Entering'!K230,'Carpool Breakdown Entering'!K251,'Carpool Breakdown Entering'!K272,
'Carpool Breakdown Entering'!K293,'Carpool Breakdown Entering'!K314)</f>
        <v>21</v>
      </c>
      <c r="L17" s="1">
        <f>SUM('Carpool Breakdown Entering'!L20,'Carpool Breakdown Entering'!L41,'Carpool Breakdown Entering'!L62,
'Carpool Breakdown Entering'!L83,'Carpool Breakdown Entering'!L104,'Carpool Breakdown Entering'!L125,
'Carpool Breakdown Entering'!L146,'Carpool Breakdown Entering'!L167, 'Carpool Breakdown Entering'!L188,'Carpool Breakdown Entering'!L209,
'Carpool Breakdown Entering'!L230,'Carpool Breakdown Entering'!L251,'Carpool Breakdown Entering'!L272,
'Carpool Breakdown Entering'!L293,'Carpool Breakdown Entering'!L314)</f>
        <v>24</v>
      </c>
      <c r="M17" s="1">
        <f>SUM('Carpool Breakdown Entering'!M20,'Carpool Breakdown Entering'!M41,'Carpool Breakdown Entering'!M62,
'Carpool Breakdown Entering'!M83,'Carpool Breakdown Entering'!M104,'Carpool Breakdown Entering'!M125,
'Carpool Breakdown Entering'!M146,'Carpool Breakdown Entering'!M167, 'Carpool Breakdown Entering'!M188,'Carpool Breakdown Entering'!M209,
'Carpool Breakdown Entering'!M230,'Carpool Breakdown Entering'!M251,'Carpool Breakdown Entering'!M272,
'Carpool Breakdown Entering'!M293,'Carpool Breakdown Entering'!M314)</f>
        <v>16</v>
      </c>
      <c r="N17" s="1">
        <f>SUM('Carpool Breakdown Entering'!N20,'Carpool Breakdown Entering'!N41,'Carpool Breakdown Entering'!N62,
'Carpool Breakdown Entering'!N83,'Carpool Breakdown Entering'!N104,'Carpool Breakdown Entering'!N125,
'Carpool Breakdown Entering'!N146,'Carpool Breakdown Entering'!N167, 'Carpool Breakdown Entering'!N188,'Carpool Breakdown Entering'!N209,
'Carpool Breakdown Entering'!N230,'Carpool Breakdown Entering'!N251,'Carpool Breakdown Entering'!N272,
'Carpool Breakdown Entering'!N293,'Carpool Breakdown Entering'!N314)</f>
        <v>14</v>
      </c>
      <c r="O17" s="1">
        <f>SUM('Carpool Breakdown Entering'!O20,'Carpool Breakdown Entering'!O41,'Carpool Breakdown Entering'!O62,
'Carpool Breakdown Entering'!O83,'Carpool Breakdown Entering'!O104,'Carpool Breakdown Entering'!O125,
'Carpool Breakdown Entering'!O146,'Carpool Breakdown Entering'!O167, 'Carpool Breakdown Entering'!O188,'Carpool Breakdown Entering'!O209,
'Carpool Breakdown Entering'!O230,'Carpool Breakdown Entering'!O251,'Carpool Breakdown Entering'!O272,
'Carpool Breakdown Entering'!O293,'Carpool Breakdown Entering'!O314)</f>
        <v>8</v>
      </c>
      <c r="P17" s="1">
        <f>SUM('Carpool Breakdown Entering'!P20,'Carpool Breakdown Entering'!P41,'Carpool Breakdown Entering'!P62,
'Carpool Breakdown Entering'!P83,'Carpool Breakdown Entering'!P104,'Carpool Breakdown Entering'!P125,
'Carpool Breakdown Entering'!P146,'Carpool Breakdown Entering'!P167, 'Carpool Breakdown Entering'!P188,'Carpool Breakdown Entering'!P209,
'Carpool Breakdown Entering'!P230,'Carpool Breakdown Entering'!P251,'Carpool Breakdown Entering'!P272,
'Carpool Breakdown Entering'!P293,'Carpool Breakdown Entering'!P314)</f>
        <v>13</v>
      </c>
      <c r="Q17" s="1">
        <f>SUM('Carpool Breakdown Entering'!Q20,'Carpool Breakdown Entering'!Q41,'Carpool Breakdown Entering'!Q62,
'Carpool Breakdown Entering'!Q83,'Carpool Breakdown Entering'!Q104,'Carpool Breakdown Entering'!Q125,
'Carpool Breakdown Entering'!Q146,'Carpool Breakdown Entering'!Q167, 'Carpool Breakdown Entering'!Q188,'Carpool Breakdown Entering'!Q209,
'Carpool Breakdown Entering'!Q230,'Carpool Breakdown Entering'!Q251,'Carpool Breakdown Entering'!Q272,
'Carpool Breakdown Entering'!Q293,'Carpool Breakdown Entering'!Q314)</f>
        <v>13</v>
      </c>
      <c r="R17" s="1">
        <f>SUM('Carpool Breakdown Entering'!R20,'Carpool Breakdown Entering'!R41,'Carpool Breakdown Entering'!R62,
'Carpool Breakdown Entering'!R83,'Carpool Breakdown Entering'!R104,'Carpool Breakdown Entering'!R125,
'Carpool Breakdown Entering'!R146,'Carpool Breakdown Entering'!R167, 'Carpool Breakdown Entering'!R188,'Carpool Breakdown Entering'!R209,
'Carpool Breakdown Entering'!R230,'Carpool Breakdown Entering'!R251,'Carpool Breakdown Entering'!R272,
'Carpool Breakdown Entering'!R293,'Carpool Breakdown Entering'!R314)</f>
        <v>3</v>
      </c>
      <c r="S17" s="28">
        <f t="shared" si="0"/>
        <v>553</v>
      </c>
      <c r="T17" s="1"/>
      <c r="U17" s="1"/>
      <c r="V17" s="1"/>
      <c r="W17" s="1"/>
      <c r="X17" s="1"/>
      <c r="Y17" s="1"/>
      <c r="Z17" s="1"/>
    </row>
    <row r="18" spans="1:26" ht="12" customHeight="1">
      <c r="A18" s="566"/>
      <c r="B18" s="9" t="s">
        <v>41</v>
      </c>
      <c r="C18" s="51">
        <f>SUM('Carpool Breakdown Entering'!C25,'Carpool Breakdown Entering'!C46,'Carpool Breakdown Entering'!C67,
'Carpool Breakdown Entering'!C88,'Carpool Breakdown Entering'!C109,'Carpool Breakdown Entering'!C130,
'Carpool Breakdown Entering'!C151,'Carpool Breakdown Entering'!C172, 'Carpool Breakdown Entering'!C193,'Carpool Breakdown Entering'!C214,
'Carpool Breakdown Entering'!C235,'Carpool Breakdown Entering'!C256,'Carpool Breakdown Entering'!C277,
'Carpool Breakdown Entering'!C298,'Carpool Breakdown Entering'!C319)</f>
        <v>0</v>
      </c>
      <c r="D18" s="1">
        <f>SUM('Carpool Breakdown Entering'!D25,'Carpool Breakdown Entering'!D46,'Carpool Breakdown Entering'!D67,
'Carpool Breakdown Entering'!D88,'Carpool Breakdown Entering'!D109,'Carpool Breakdown Entering'!D130,
'Carpool Breakdown Entering'!D151,'Carpool Breakdown Entering'!D172, 'Carpool Breakdown Entering'!D193,'Carpool Breakdown Entering'!D214,
'Carpool Breakdown Entering'!D235,'Carpool Breakdown Entering'!D256,'Carpool Breakdown Entering'!D277,
'Carpool Breakdown Entering'!D298,'Carpool Breakdown Entering'!D319)</f>
        <v>2</v>
      </c>
      <c r="E18" s="1">
        <f>SUM('Carpool Breakdown Entering'!E25,'Carpool Breakdown Entering'!E46,'Carpool Breakdown Entering'!E67,
'Carpool Breakdown Entering'!E88,'Carpool Breakdown Entering'!E109,'Carpool Breakdown Entering'!E130,
'Carpool Breakdown Entering'!E151,'Carpool Breakdown Entering'!E172, 'Carpool Breakdown Entering'!E193,'Carpool Breakdown Entering'!E214,
'Carpool Breakdown Entering'!E235,'Carpool Breakdown Entering'!E256,'Carpool Breakdown Entering'!E277,
'Carpool Breakdown Entering'!E298,'Carpool Breakdown Entering'!E319)</f>
        <v>2</v>
      </c>
      <c r="F18" s="1">
        <f>SUM('Carpool Breakdown Entering'!F25,'Carpool Breakdown Entering'!F46,'Carpool Breakdown Entering'!F67,
'Carpool Breakdown Entering'!F88,'Carpool Breakdown Entering'!F109,'Carpool Breakdown Entering'!F130,
'Carpool Breakdown Entering'!F151,'Carpool Breakdown Entering'!F172, 'Carpool Breakdown Entering'!F193,'Carpool Breakdown Entering'!F214,
'Carpool Breakdown Entering'!F235,'Carpool Breakdown Entering'!F256,'Carpool Breakdown Entering'!F277,
'Carpool Breakdown Entering'!F298,'Carpool Breakdown Entering'!F319)</f>
        <v>12</v>
      </c>
      <c r="G18" s="1">
        <f>SUM('Carpool Breakdown Entering'!G25,'Carpool Breakdown Entering'!G46,'Carpool Breakdown Entering'!G67,
'Carpool Breakdown Entering'!G88,'Carpool Breakdown Entering'!G109,'Carpool Breakdown Entering'!G130,
'Carpool Breakdown Entering'!G151,'Carpool Breakdown Entering'!G172, 'Carpool Breakdown Entering'!G193,'Carpool Breakdown Entering'!G214,
'Carpool Breakdown Entering'!G235,'Carpool Breakdown Entering'!G256,'Carpool Breakdown Entering'!G277,
'Carpool Breakdown Entering'!G298,'Carpool Breakdown Entering'!G319)</f>
        <v>10</v>
      </c>
      <c r="H18" s="1">
        <f>SUM('Carpool Breakdown Entering'!H25,'Carpool Breakdown Entering'!H46,'Carpool Breakdown Entering'!H67,
'Carpool Breakdown Entering'!H88,'Carpool Breakdown Entering'!H109,'Carpool Breakdown Entering'!H130,
'Carpool Breakdown Entering'!H151,'Carpool Breakdown Entering'!H172, 'Carpool Breakdown Entering'!H193,'Carpool Breakdown Entering'!H214,
'Carpool Breakdown Entering'!H235,'Carpool Breakdown Entering'!H256,'Carpool Breakdown Entering'!H277,
'Carpool Breakdown Entering'!H298,'Carpool Breakdown Entering'!H319)</f>
        <v>2</v>
      </c>
      <c r="I18" s="1">
        <f>SUM('Carpool Breakdown Entering'!I25,'Carpool Breakdown Entering'!I46,'Carpool Breakdown Entering'!I67,
'Carpool Breakdown Entering'!I88,'Carpool Breakdown Entering'!I109,'Carpool Breakdown Entering'!I130,
'Carpool Breakdown Entering'!I151,'Carpool Breakdown Entering'!I172, 'Carpool Breakdown Entering'!I193,'Carpool Breakdown Entering'!I214,
'Carpool Breakdown Entering'!I235,'Carpool Breakdown Entering'!I256,'Carpool Breakdown Entering'!I277,
'Carpool Breakdown Entering'!I298,'Carpool Breakdown Entering'!I319)</f>
        <v>0</v>
      </c>
      <c r="J18" s="1">
        <f>SUM('Carpool Breakdown Entering'!J25,'Carpool Breakdown Entering'!J46,'Carpool Breakdown Entering'!J67,
'Carpool Breakdown Entering'!J88,'Carpool Breakdown Entering'!J109,'Carpool Breakdown Entering'!J130,
'Carpool Breakdown Entering'!J151,'Carpool Breakdown Entering'!J172, 'Carpool Breakdown Entering'!J193,'Carpool Breakdown Entering'!J214,
'Carpool Breakdown Entering'!J235,'Carpool Breakdown Entering'!J256,'Carpool Breakdown Entering'!J277,
'Carpool Breakdown Entering'!J298,'Carpool Breakdown Entering'!J319)</f>
        <v>0</v>
      </c>
      <c r="K18" s="1">
        <f>SUM('Carpool Breakdown Entering'!K25,'Carpool Breakdown Entering'!K46,'Carpool Breakdown Entering'!K67,
'Carpool Breakdown Entering'!K88,'Carpool Breakdown Entering'!K109,'Carpool Breakdown Entering'!K130,
'Carpool Breakdown Entering'!K151,'Carpool Breakdown Entering'!K172, 'Carpool Breakdown Entering'!K193,'Carpool Breakdown Entering'!K214,
'Carpool Breakdown Entering'!K235,'Carpool Breakdown Entering'!K256,'Carpool Breakdown Entering'!K277,
'Carpool Breakdown Entering'!K298,'Carpool Breakdown Entering'!K319)</f>
        <v>0</v>
      </c>
      <c r="L18" s="1">
        <f>SUM('Carpool Breakdown Entering'!L25,'Carpool Breakdown Entering'!L46,'Carpool Breakdown Entering'!L67,
'Carpool Breakdown Entering'!L88,'Carpool Breakdown Entering'!L109,'Carpool Breakdown Entering'!L130,
'Carpool Breakdown Entering'!L151,'Carpool Breakdown Entering'!L172, 'Carpool Breakdown Entering'!L193,'Carpool Breakdown Entering'!L214,
'Carpool Breakdown Entering'!L235,'Carpool Breakdown Entering'!L256,'Carpool Breakdown Entering'!L277,
'Carpool Breakdown Entering'!L298,'Carpool Breakdown Entering'!L319)</f>
        <v>0</v>
      </c>
      <c r="M18" s="1">
        <f>SUM('Carpool Breakdown Entering'!M25,'Carpool Breakdown Entering'!M46,'Carpool Breakdown Entering'!M67,
'Carpool Breakdown Entering'!M88,'Carpool Breakdown Entering'!M109,'Carpool Breakdown Entering'!M130,
'Carpool Breakdown Entering'!M151,'Carpool Breakdown Entering'!M172, 'Carpool Breakdown Entering'!M193,'Carpool Breakdown Entering'!M214,
'Carpool Breakdown Entering'!M235,'Carpool Breakdown Entering'!M256,'Carpool Breakdown Entering'!M277,
'Carpool Breakdown Entering'!M298,'Carpool Breakdown Entering'!M319)</f>
        <v>0</v>
      </c>
      <c r="N18" s="1">
        <f>SUM('Carpool Breakdown Entering'!N25,'Carpool Breakdown Entering'!N46,'Carpool Breakdown Entering'!N67,
'Carpool Breakdown Entering'!N88,'Carpool Breakdown Entering'!N109,'Carpool Breakdown Entering'!N130,
'Carpool Breakdown Entering'!N151,'Carpool Breakdown Entering'!N172, 'Carpool Breakdown Entering'!N193,'Carpool Breakdown Entering'!N214,
'Carpool Breakdown Entering'!N235,'Carpool Breakdown Entering'!N256,'Carpool Breakdown Entering'!N277,
'Carpool Breakdown Entering'!N298,'Carpool Breakdown Entering'!N319)</f>
        <v>0</v>
      </c>
      <c r="O18" s="1">
        <f>SUM('Carpool Breakdown Entering'!O25,'Carpool Breakdown Entering'!O46,'Carpool Breakdown Entering'!O67,
'Carpool Breakdown Entering'!O88,'Carpool Breakdown Entering'!O109,'Carpool Breakdown Entering'!O130,
'Carpool Breakdown Entering'!O151,'Carpool Breakdown Entering'!O172, 'Carpool Breakdown Entering'!O193,'Carpool Breakdown Entering'!O214,
'Carpool Breakdown Entering'!O235,'Carpool Breakdown Entering'!O256,'Carpool Breakdown Entering'!O277,
'Carpool Breakdown Entering'!O298,'Carpool Breakdown Entering'!O319)</f>
        <v>0</v>
      </c>
      <c r="P18" s="1">
        <f>SUM('Carpool Breakdown Entering'!P25,'Carpool Breakdown Entering'!P46,'Carpool Breakdown Entering'!P67,
'Carpool Breakdown Entering'!P88,'Carpool Breakdown Entering'!P109,'Carpool Breakdown Entering'!P130,
'Carpool Breakdown Entering'!P151,'Carpool Breakdown Entering'!P172, 'Carpool Breakdown Entering'!P193,'Carpool Breakdown Entering'!P214,
'Carpool Breakdown Entering'!P235,'Carpool Breakdown Entering'!P256,'Carpool Breakdown Entering'!P277,
'Carpool Breakdown Entering'!P298,'Carpool Breakdown Entering'!P319)</f>
        <v>0</v>
      </c>
      <c r="Q18" s="1">
        <f>SUM('Carpool Breakdown Entering'!Q25,'Carpool Breakdown Entering'!Q46,'Carpool Breakdown Entering'!Q67,
'Carpool Breakdown Entering'!Q88,'Carpool Breakdown Entering'!Q109,'Carpool Breakdown Entering'!Q130,
'Carpool Breakdown Entering'!Q151,'Carpool Breakdown Entering'!Q172, 'Carpool Breakdown Entering'!Q193,'Carpool Breakdown Entering'!Q214,
'Carpool Breakdown Entering'!Q235,'Carpool Breakdown Entering'!Q256,'Carpool Breakdown Entering'!Q277,
'Carpool Breakdown Entering'!Q298,'Carpool Breakdown Entering'!Q319)</f>
        <v>0</v>
      </c>
      <c r="R18" s="1">
        <f>SUM('Carpool Breakdown Entering'!R25,'Carpool Breakdown Entering'!R46,'Carpool Breakdown Entering'!R67,
'Carpool Breakdown Entering'!R88,'Carpool Breakdown Entering'!R109,'Carpool Breakdown Entering'!R130,
'Carpool Breakdown Entering'!R151,'Carpool Breakdown Entering'!R172, 'Carpool Breakdown Entering'!R193,'Carpool Breakdown Entering'!R214,
'Carpool Breakdown Entering'!R235,'Carpool Breakdown Entering'!R256,'Carpool Breakdown Entering'!R277,
'Carpool Breakdown Entering'!R298,'Carpool Breakdown Entering'!R319)</f>
        <v>0</v>
      </c>
      <c r="S18" s="28">
        <f t="shared" si="0"/>
        <v>28</v>
      </c>
      <c r="T18" s="1"/>
      <c r="U18" s="1"/>
      <c r="V18" s="1"/>
      <c r="W18" s="1"/>
      <c r="X18" s="1"/>
      <c r="Y18" s="1"/>
      <c r="Z18" s="1"/>
    </row>
    <row r="19" spans="1:26" ht="12" customHeight="1">
      <c r="A19" s="566"/>
      <c r="B19" s="60" t="s">
        <v>8</v>
      </c>
      <c r="C19" s="92">
        <f t="shared" ref="C19:R19" si="1">SUM(C7,C9,C13,C11,C15,C17)</f>
        <v>86</v>
      </c>
      <c r="D19" s="93">
        <f t="shared" si="1"/>
        <v>300</v>
      </c>
      <c r="E19" s="93">
        <f t="shared" si="1"/>
        <v>408</v>
      </c>
      <c r="F19" s="93">
        <f t="shared" si="1"/>
        <v>308</v>
      </c>
      <c r="G19" s="93">
        <f t="shared" si="1"/>
        <v>299</v>
      </c>
      <c r="H19" s="93">
        <f t="shared" si="1"/>
        <v>233</v>
      </c>
      <c r="I19" s="93">
        <f t="shared" si="1"/>
        <v>268</v>
      </c>
      <c r="J19" s="93">
        <f t="shared" si="1"/>
        <v>218</v>
      </c>
      <c r="K19" s="93">
        <f t="shared" si="1"/>
        <v>140</v>
      </c>
      <c r="L19" s="93">
        <f t="shared" si="1"/>
        <v>131</v>
      </c>
      <c r="M19" s="93">
        <f t="shared" si="1"/>
        <v>134</v>
      </c>
      <c r="N19" s="93">
        <f t="shared" si="1"/>
        <v>88</v>
      </c>
      <c r="O19" s="93">
        <f t="shared" si="1"/>
        <v>25</v>
      </c>
      <c r="P19" s="93">
        <f t="shared" si="1"/>
        <v>38</v>
      </c>
      <c r="Q19" s="93">
        <f t="shared" si="1"/>
        <v>29</v>
      </c>
      <c r="R19" s="93">
        <f t="shared" si="1"/>
        <v>3</v>
      </c>
      <c r="S19" s="63">
        <f t="shared" si="0"/>
        <v>2708</v>
      </c>
      <c r="T19" s="1"/>
      <c r="U19" s="1"/>
      <c r="V19" s="1"/>
      <c r="W19" s="1"/>
      <c r="X19" s="1"/>
      <c r="Y19" s="1"/>
      <c r="Z19" s="1"/>
    </row>
    <row r="20" spans="1:26" ht="12" customHeight="1">
      <c r="A20" s="566"/>
      <c r="B20" s="64" t="s">
        <v>35</v>
      </c>
      <c r="C20" s="94">
        <f t="shared" ref="C20:R20" si="2">SUM(C8,C10,C14,C12,C16,C18)</f>
        <v>140</v>
      </c>
      <c r="D20" s="95">
        <f t="shared" si="2"/>
        <v>505</v>
      </c>
      <c r="E20" s="95">
        <f t="shared" si="2"/>
        <v>666</v>
      </c>
      <c r="F20" s="95">
        <f t="shared" si="2"/>
        <v>515</v>
      </c>
      <c r="G20" s="95">
        <f t="shared" si="2"/>
        <v>471</v>
      </c>
      <c r="H20" s="95">
        <f t="shared" si="2"/>
        <v>317</v>
      </c>
      <c r="I20" s="95">
        <f t="shared" si="2"/>
        <v>442</v>
      </c>
      <c r="J20" s="95">
        <f t="shared" si="2"/>
        <v>314</v>
      </c>
      <c r="K20" s="95">
        <f t="shared" si="2"/>
        <v>201</v>
      </c>
      <c r="L20" s="95">
        <f t="shared" si="2"/>
        <v>182</v>
      </c>
      <c r="M20" s="95">
        <f t="shared" si="2"/>
        <v>217</v>
      </c>
      <c r="N20" s="95">
        <f t="shared" si="2"/>
        <v>118</v>
      </c>
      <c r="O20" s="95">
        <f t="shared" si="2"/>
        <v>15</v>
      </c>
      <c r="P20" s="95">
        <f t="shared" si="2"/>
        <v>40</v>
      </c>
      <c r="Q20" s="95">
        <f t="shared" si="2"/>
        <v>27</v>
      </c>
      <c r="R20" s="95">
        <f t="shared" si="2"/>
        <v>0</v>
      </c>
      <c r="S20" s="68">
        <f t="shared" si="0"/>
        <v>4170</v>
      </c>
      <c r="T20" s="1"/>
      <c r="U20" s="1"/>
      <c r="V20" s="1"/>
      <c r="W20" s="1"/>
      <c r="X20" s="1"/>
      <c r="Y20" s="1"/>
      <c r="Z20" s="1"/>
    </row>
    <row r="21" spans="1:26" ht="12" customHeight="1">
      <c r="A21" s="565" t="s">
        <v>209</v>
      </c>
      <c r="B21" s="91" t="s">
        <v>9</v>
      </c>
      <c r="C21" s="89">
        <f>SUM('Carpool Breakdown Entering'!C329,'Carpool Breakdown Entering'!C350,'Carpool Breakdown Entering'!C371,'Carpool Breakdown Entering'!C392,'Carpool Breakdown Entering'!C413)</f>
        <v>2</v>
      </c>
      <c r="D21" s="90">
        <f>SUM('Carpool Breakdown Entering'!D329,'Carpool Breakdown Entering'!D350,'Carpool Breakdown Entering'!D371,'Carpool Breakdown Entering'!D392,'Carpool Breakdown Entering'!D413)</f>
        <v>1</v>
      </c>
      <c r="E21" s="90">
        <f>SUM('Carpool Breakdown Entering'!E329,'Carpool Breakdown Entering'!E350,'Carpool Breakdown Entering'!E371,'Carpool Breakdown Entering'!E392,'Carpool Breakdown Entering'!E413)</f>
        <v>0</v>
      </c>
      <c r="F21" s="90">
        <f>SUM('Carpool Breakdown Entering'!F329,'Carpool Breakdown Entering'!F350,'Carpool Breakdown Entering'!F371,'Carpool Breakdown Entering'!F392,'Carpool Breakdown Entering'!F413)</f>
        <v>1</v>
      </c>
      <c r="G21" s="90">
        <f>SUM('Carpool Breakdown Entering'!G329,'Carpool Breakdown Entering'!G350,'Carpool Breakdown Entering'!G371,'Carpool Breakdown Entering'!G392,'Carpool Breakdown Entering'!G413)</f>
        <v>0</v>
      </c>
      <c r="H21" s="90">
        <f>SUM('Carpool Breakdown Entering'!H329,'Carpool Breakdown Entering'!H350,'Carpool Breakdown Entering'!H371,'Carpool Breakdown Entering'!H392,'Carpool Breakdown Entering'!H413)</f>
        <v>1</v>
      </c>
      <c r="I21" s="90">
        <f>SUM('Carpool Breakdown Entering'!I329,'Carpool Breakdown Entering'!I350,'Carpool Breakdown Entering'!I371,'Carpool Breakdown Entering'!I392,'Carpool Breakdown Entering'!I413)</f>
        <v>3</v>
      </c>
      <c r="J21" s="90">
        <f>SUM('Carpool Breakdown Entering'!J329,'Carpool Breakdown Entering'!J350,'Carpool Breakdown Entering'!J371,'Carpool Breakdown Entering'!J392,'Carpool Breakdown Entering'!J413)</f>
        <v>0</v>
      </c>
      <c r="K21" s="90">
        <f>SUM('Carpool Breakdown Entering'!K329,'Carpool Breakdown Entering'!K350,'Carpool Breakdown Entering'!K371,'Carpool Breakdown Entering'!K392,'Carpool Breakdown Entering'!K413)</f>
        <v>0</v>
      </c>
      <c r="L21" s="90">
        <f>SUM('Carpool Breakdown Entering'!L329,'Carpool Breakdown Entering'!L350,'Carpool Breakdown Entering'!L371,'Carpool Breakdown Entering'!L392,'Carpool Breakdown Entering'!L413)</f>
        <v>0</v>
      </c>
      <c r="M21" s="90">
        <f>SUM('Carpool Breakdown Entering'!M329,'Carpool Breakdown Entering'!M350,'Carpool Breakdown Entering'!M371,'Carpool Breakdown Entering'!M392,'Carpool Breakdown Entering'!M413)</f>
        <v>0</v>
      </c>
      <c r="N21" s="90">
        <f>SUM('Carpool Breakdown Entering'!N329,'Carpool Breakdown Entering'!N350,'Carpool Breakdown Entering'!N371,'Carpool Breakdown Entering'!N392,'Carpool Breakdown Entering'!N413)</f>
        <v>2</v>
      </c>
      <c r="O21" s="90">
        <f>SUM('Carpool Breakdown Entering'!O329,'Carpool Breakdown Entering'!O350,'Carpool Breakdown Entering'!O371,'Carpool Breakdown Entering'!O392,'Carpool Breakdown Entering'!O413)</f>
        <v>0</v>
      </c>
      <c r="P21" s="90">
        <f>SUM('Carpool Breakdown Entering'!P329,'Carpool Breakdown Entering'!P350,'Carpool Breakdown Entering'!P371,'Carpool Breakdown Entering'!P392,'Carpool Breakdown Entering'!P413)</f>
        <v>0</v>
      </c>
      <c r="Q21" s="90">
        <f>SUM('Carpool Breakdown Entering'!Q329,'Carpool Breakdown Entering'!Q350,'Carpool Breakdown Entering'!Q371,'Carpool Breakdown Entering'!Q392,'Carpool Breakdown Entering'!Q413)</f>
        <v>0</v>
      </c>
      <c r="R21" s="90">
        <f>SUM('Carpool Breakdown Entering'!R329,'Carpool Breakdown Entering'!R350,'Carpool Breakdown Entering'!R371,'Carpool Breakdown Entering'!R392,'Carpool Breakdown Entering'!R413)</f>
        <v>0</v>
      </c>
      <c r="S21" s="33">
        <f t="shared" si="0"/>
        <v>10</v>
      </c>
      <c r="T21" s="1"/>
      <c r="U21" s="1"/>
      <c r="V21" s="1"/>
      <c r="W21" s="1"/>
      <c r="X21" s="1"/>
      <c r="Y21" s="1"/>
      <c r="Z21" s="1"/>
    </row>
    <row r="22" spans="1:26" ht="12" customHeight="1">
      <c r="A22" s="566"/>
      <c r="B22" s="53" t="s">
        <v>36</v>
      </c>
      <c r="C22" s="89">
        <f>SUM('Carpool Breakdown Entering'!C330,'Carpool Breakdown Entering'!C351,'Carpool Breakdown Entering'!C372,'Carpool Breakdown Entering'!C393,'Carpool Breakdown Entering'!C414)</f>
        <v>4</v>
      </c>
      <c r="D22" s="90">
        <f>SUM('Carpool Breakdown Entering'!D330,'Carpool Breakdown Entering'!D351,'Carpool Breakdown Entering'!D372,'Carpool Breakdown Entering'!D393,'Carpool Breakdown Entering'!D414)</f>
        <v>2</v>
      </c>
      <c r="E22" s="90">
        <f>SUM('Carpool Breakdown Entering'!E330,'Carpool Breakdown Entering'!E351,'Carpool Breakdown Entering'!E372,'Carpool Breakdown Entering'!E393,'Carpool Breakdown Entering'!E414)</f>
        <v>0</v>
      </c>
      <c r="F22" s="90">
        <f>SUM('Carpool Breakdown Entering'!F330,'Carpool Breakdown Entering'!F351,'Carpool Breakdown Entering'!F372,'Carpool Breakdown Entering'!F393,'Carpool Breakdown Entering'!F414)</f>
        <v>2</v>
      </c>
      <c r="G22" s="90">
        <f>SUM('Carpool Breakdown Entering'!G330,'Carpool Breakdown Entering'!G351,'Carpool Breakdown Entering'!G372,'Carpool Breakdown Entering'!G393,'Carpool Breakdown Entering'!G414)</f>
        <v>0</v>
      </c>
      <c r="H22" s="90">
        <f>SUM('Carpool Breakdown Entering'!H330,'Carpool Breakdown Entering'!H351,'Carpool Breakdown Entering'!H372,'Carpool Breakdown Entering'!H393,'Carpool Breakdown Entering'!H414)</f>
        <v>2</v>
      </c>
      <c r="I22" s="90">
        <f>SUM('Carpool Breakdown Entering'!I330,'Carpool Breakdown Entering'!I351,'Carpool Breakdown Entering'!I372,'Carpool Breakdown Entering'!I393,'Carpool Breakdown Entering'!I414)</f>
        <v>6</v>
      </c>
      <c r="J22" s="90">
        <f>SUM('Carpool Breakdown Entering'!J330,'Carpool Breakdown Entering'!J351,'Carpool Breakdown Entering'!J372,'Carpool Breakdown Entering'!J393,'Carpool Breakdown Entering'!J414)</f>
        <v>0</v>
      </c>
      <c r="K22" s="90">
        <f>SUM('Carpool Breakdown Entering'!K330,'Carpool Breakdown Entering'!K351,'Carpool Breakdown Entering'!K372,'Carpool Breakdown Entering'!K393,'Carpool Breakdown Entering'!K414)</f>
        <v>0</v>
      </c>
      <c r="L22" s="90">
        <f>SUM('Carpool Breakdown Entering'!L330,'Carpool Breakdown Entering'!L351,'Carpool Breakdown Entering'!L372,'Carpool Breakdown Entering'!L393,'Carpool Breakdown Entering'!L414)</f>
        <v>0</v>
      </c>
      <c r="M22" s="90">
        <f>SUM('Carpool Breakdown Entering'!M330,'Carpool Breakdown Entering'!M351,'Carpool Breakdown Entering'!M372,'Carpool Breakdown Entering'!M393,'Carpool Breakdown Entering'!M414)</f>
        <v>0</v>
      </c>
      <c r="N22" s="90">
        <f>SUM('Carpool Breakdown Entering'!N330,'Carpool Breakdown Entering'!N351,'Carpool Breakdown Entering'!N372,'Carpool Breakdown Entering'!N393,'Carpool Breakdown Entering'!N414)</f>
        <v>4</v>
      </c>
      <c r="O22" s="90">
        <f>SUM('Carpool Breakdown Entering'!O330,'Carpool Breakdown Entering'!O351,'Carpool Breakdown Entering'!O372,'Carpool Breakdown Entering'!O393,'Carpool Breakdown Entering'!O414)</f>
        <v>0</v>
      </c>
      <c r="P22" s="90">
        <f>SUM('Carpool Breakdown Entering'!P330,'Carpool Breakdown Entering'!P351,'Carpool Breakdown Entering'!P372,'Carpool Breakdown Entering'!P393,'Carpool Breakdown Entering'!P414)</f>
        <v>0</v>
      </c>
      <c r="Q22" s="90">
        <f>SUM('Carpool Breakdown Entering'!Q330,'Carpool Breakdown Entering'!Q351,'Carpool Breakdown Entering'!Q372,'Carpool Breakdown Entering'!Q393,'Carpool Breakdown Entering'!Q414)</f>
        <v>0</v>
      </c>
      <c r="R22" s="90">
        <f>SUM('Carpool Breakdown Entering'!R330,'Carpool Breakdown Entering'!R351,'Carpool Breakdown Entering'!R372,'Carpool Breakdown Entering'!R393,'Carpool Breakdown Entering'!R414)</f>
        <v>0</v>
      </c>
      <c r="S22" s="33">
        <f t="shared" si="0"/>
        <v>20</v>
      </c>
      <c r="T22" s="1"/>
      <c r="U22" s="1"/>
      <c r="V22" s="1"/>
      <c r="W22" s="1"/>
      <c r="X22" s="1"/>
      <c r="Y22" s="1"/>
      <c r="Z22" s="1"/>
    </row>
    <row r="23" spans="1:26" ht="12" customHeight="1">
      <c r="A23" s="566"/>
      <c r="B23" s="9" t="s">
        <v>10</v>
      </c>
      <c r="C23" s="51">
        <f>SUM('Carpool Breakdown Entering'!C331,'Carpool Breakdown Entering'!C352,'Carpool Breakdown Entering'!C373,'Carpool Breakdown Entering'!C394,'Carpool Breakdown Entering'!C415)</f>
        <v>0</v>
      </c>
      <c r="D23" s="1">
        <f>SUM('Carpool Breakdown Entering'!D331,'Carpool Breakdown Entering'!D352,'Carpool Breakdown Entering'!D373,'Carpool Breakdown Entering'!D394,'Carpool Breakdown Entering'!D415)</f>
        <v>0</v>
      </c>
      <c r="E23" s="1">
        <f>SUM('Carpool Breakdown Entering'!E331,'Carpool Breakdown Entering'!E352,'Carpool Breakdown Entering'!E373,'Carpool Breakdown Entering'!E394,'Carpool Breakdown Entering'!E415)</f>
        <v>0</v>
      </c>
      <c r="F23" s="1">
        <f>SUM('Carpool Breakdown Entering'!F331,'Carpool Breakdown Entering'!F352,'Carpool Breakdown Entering'!F373,'Carpool Breakdown Entering'!F394,'Carpool Breakdown Entering'!F415)</f>
        <v>0</v>
      </c>
      <c r="G23" s="1">
        <f>SUM('Carpool Breakdown Entering'!G331,'Carpool Breakdown Entering'!G352,'Carpool Breakdown Entering'!G373,'Carpool Breakdown Entering'!G394,'Carpool Breakdown Entering'!G415)</f>
        <v>0</v>
      </c>
      <c r="H23" s="1">
        <f>SUM('Carpool Breakdown Entering'!H331,'Carpool Breakdown Entering'!H352,'Carpool Breakdown Entering'!H373,'Carpool Breakdown Entering'!H394,'Carpool Breakdown Entering'!H415)</f>
        <v>0</v>
      </c>
      <c r="I23" s="1">
        <f>SUM('Carpool Breakdown Entering'!I331,'Carpool Breakdown Entering'!I352,'Carpool Breakdown Entering'!I373,'Carpool Breakdown Entering'!I394,'Carpool Breakdown Entering'!I415)</f>
        <v>0</v>
      </c>
      <c r="J23" s="1">
        <f>SUM('Carpool Breakdown Entering'!J331,'Carpool Breakdown Entering'!J352,'Carpool Breakdown Entering'!J373,'Carpool Breakdown Entering'!J394,'Carpool Breakdown Entering'!J415)</f>
        <v>0</v>
      </c>
      <c r="K23" s="1">
        <f>SUM('Carpool Breakdown Entering'!K331,'Carpool Breakdown Entering'!K352,'Carpool Breakdown Entering'!K373,'Carpool Breakdown Entering'!K394,'Carpool Breakdown Entering'!K415)</f>
        <v>0</v>
      </c>
      <c r="L23" s="1">
        <f>SUM('Carpool Breakdown Entering'!L331,'Carpool Breakdown Entering'!L352,'Carpool Breakdown Entering'!L373,'Carpool Breakdown Entering'!L394,'Carpool Breakdown Entering'!L415)</f>
        <v>0</v>
      </c>
      <c r="M23" s="1">
        <f>SUM('Carpool Breakdown Entering'!M331,'Carpool Breakdown Entering'!M352,'Carpool Breakdown Entering'!M373,'Carpool Breakdown Entering'!M394,'Carpool Breakdown Entering'!M415)</f>
        <v>0</v>
      </c>
      <c r="N23" s="1">
        <f>SUM('Carpool Breakdown Entering'!N331,'Carpool Breakdown Entering'!N352,'Carpool Breakdown Entering'!N373,'Carpool Breakdown Entering'!N394,'Carpool Breakdown Entering'!N415)</f>
        <v>0</v>
      </c>
      <c r="O23" s="1">
        <f>SUM('Carpool Breakdown Entering'!O331,'Carpool Breakdown Entering'!O352,'Carpool Breakdown Entering'!O373,'Carpool Breakdown Entering'!O394,'Carpool Breakdown Entering'!O415)</f>
        <v>0</v>
      </c>
      <c r="P23" s="1">
        <f>SUM('Carpool Breakdown Entering'!P331,'Carpool Breakdown Entering'!P352,'Carpool Breakdown Entering'!P373,'Carpool Breakdown Entering'!P394,'Carpool Breakdown Entering'!P415)</f>
        <v>0</v>
      </c>
      <c r="Q23" s="1">
        <f>SUM('Carpool Breakdown Entering'!Q331,'Carpool Breakdown Entering'!Q352,'Carpool Breakdown Entering'!Q373,'Carpool Breakdown Entering'!Q394,'Carpool Breakdown Entering'!Q415)</f>
        <v>0</v>
      </c>
      <c r="R23" s="1">
        <f>SUM('Carpool Breakdown Entering'!R331,'Carpool Breakdown Entering'!R352,'Carpool Breakdown Entering'!R373,'Carpool Breakdown Entering'!R394,'Carpool Breakdown Entering'!R415)</f>
        <v>0</v>
      </c>
      <c r="S23" s="28">
        <f t="shared" si="0"/>
        <v>0</v>
      </c>
      <c r="T23" s="1"/>
      <c r="U23" s="1"/>
      <c r="V23" s="1"/>
      <c r="W23" s="1"/>
      <c r="X23" s="1"/>
      <c r="Y23" s="1"/>
      <c r="Z23" s="1"/>
    </row>
    <row r="24" spans="1:26" ht="12" customHeight="1">
      <c r="A24" s="566"/>
      <c r="B24" s="9" t="s">
        <v>37</v>
      </c>
      <c r="C24" s="51">
        <f>SUM('Carpool Breakdown Entering'!C337,'Carpool Breakdown Entering'!C358,'Carpool Breakdown Entering'!C379,'Carpool Breakdown Entering'!C400,'Carpool Breakdown Entering'!C421)</f>
        <v>0</v>
      </c>
      <c r="D24" s="1">
        <f>SUM('Carpool Breakdown Entering'!D337,'Carpool Breakdown Entering'!D358,'Carpool Breakdown Entering'!D379,'Carpool Breakdown Entering'!D400,'Carpool Breakdown Entering'!D421)</f>
        <v>0</v>
      </c>
      <c r="E24" s="1">
        <f>SUM('Carpool Breakdown Entering'!E337,'Carpool Breakdown Entering'!E358,'Carpool Breakdown Entering'!E379,'Carpool Breakdown Entering'!E400,'Carpool Breakdown Entering'!E421)</f>
        <v>0</v>
      </c>
      <c r="F24" s="1">
        <f>SUM('Carpool Breakdown Entering'!F337,'Carpool Breakdown Entering'!F358,'Carpool Breakdown Entering'!F379,'Carpool Breakdown Entering'!F400,'Carpool Breakdown Entering'!F421)</f>
        <v>0</v>
      </c>
      <c r="G24" s="1">
        <f>SUM('Carpool Breakdown Entering'!G337,'Carpool Breakdown Entering'!G358,'Carpool Breakdown Entering'!G379,'Carpool Breakdown Entering'!G400,'Carpool Breakdown Entering'!G421)</f>
        <v>0</v>
      </c>
      <c r="H24" s="1">
        <f>SUM('Carpool Breakdown Entering'!H337,'Carpool Breakdown Entering'!H358,'Carpool Breakdown Entering'!H379,'Carpool Breakdown Entering'!H400,'Carpool Breakdown Entering'!H421)</f>
        <v>0</v>
      </c>
      <c r="I24" s="1">
        <f>SUM('Carpool Breakdown Entering'!I337,'Carpool Breakdown Entering'!I358,'Carpool Breakdown Entering'!I379,'Carpool Breakdown Entering'!I400,'Carpool Breakdown Entering'!I421)</f>
        <v>0</v>
      </c>
      <c r="J24" s="1">
        <f>SUM('Carpool Breakdown Entering'!J337,'Carpool Breakdown Entering'!J358,'Carpool Breakdown Entering'!J379,'Carpool Breakdown Entering'!J400,'Carpool Breakdown Entering'!J421)</f>
        <v>0</v>
      </c>
      <c r="K24" s="1">
        <f>SUM('Carpool Breakdown Entering'!K337,'Carpool Breakdown Entering'!K358,'Carpool Breakdown Entering'!K379,'Carpool Breakdown Entering'!K400,'Carpool Breakdown Entering'!K421)</f>
        <v>0</v>
      </c>
      <c r="L24" s="1">
        <f>SUM('Carpool Breakdown Entering'!L337,'Carpool Breakdown Entering'!L358,'Carpool Breakdown Entering'!L379,'Carpool Breakdown Entering'!L400,'Carpool Breakdown Entering'!L421)</f>
        <v>0</v>
      </c>
      <c r="M24" s="1">
        <f>SUM('Carpool Breakdown Entering'!M337,'Carpool Breakdown Entering'!M358,'Carpool Breakdown Entering'!M379,'Carpool Breakdown Entering'!M400,'Carpool Breakdown Entering'!M421)</f>
        <v>0</v>
      </c>
      <c r="N24" s="1">
        <f>SUM('Carpool Breakdown Entering'!N337,'Carpool Breakdown Entering'!N358,'Carpool Breakdown Entering'!N379,'Carpool Breakdown Entering'!N400,'Carpool Breakdown Entering'!N421)</f>
        <v>0</v>
      </c>
      <c r="O24" s="1">
        <f>SUM('Carpool Breakdown Entering'!O337,'Carpool Breakdown Entering'!O358,'Carpool Breakdown Entering'!O379,'Carpool Breakdown Entering'!O400,'Carpool Breakdown Entering'!O421)</f>
        <v>0</v>
      </c>
      <c r="P24" s="1">
        <f>SUM('Carpool Breakdown Entering'!P337,'Carpool Breakdown Entering'!P358,'Carpool Breakdown Entering'!P379,'Carpool Breakdown Entering'!P400,'Carpool Breakdown Entering'!P421)</f>
        <v>0</v>
      </c>
      <c r="Q24" s="1">
        <f>SUM('Carpool Breakdown Entering'!Q337,'Carpool Breakdown Entering'!Q358,'Carpool Breakdown Entering'!Q379,'Carpool Breakdown Entering'!Q400,'Carpool Breakdown Entering'!Q421)</f>
        <v>0</v>
      </c>
      <c r="R24" s="1">
        <f>SUM('Carpool Breakdown Entering'!R337,'Carpool Breakdown Entering'!R358,'Carpool Breakdown Entering'!R379,'Carpool Breakdown Entering'!R400,'Carpool Breakdown Entering'!R421)</f>
        <v>0</v>
      </c>
      <c r="S24" s="28">
        <f t="shared" si="0"/>
        <v>0</v>
      </c>
      <c r="T24" s="1"/>
      <c r="U24" s="1"/>
      <c r="V24" s="1"/>
      <c r="W24" s="1"/>
      <c r="X24" s="1"/>
      <c r="Y24" s="1"/>
      <c r="Z24" s="1"/>
    </row>
    <row r="25" spans="1:26" ht="12" customHeight="1">
      <c r="A25" s="566"/>
      <c r="B25" s="53" t="s">
        <v>11</v>
      </c>
      <c r="C25" s="89">
        <f>SUM('Carpool Breakdown Entering'!C332,'Carpool Breakdown Entering'!C353,'Carpool Breakdown Entering'!C374,'Carpool Breakdown Entering'!C395,'Carpool Breakdown Entering'!C416)</f>
        <v>0</v>
      </c>
      <c r="D25" s="90">
        <f>SUM('Carpool Breakdown Entering'!D332,'Carpool Breakdown Entering'!D353,'Carpool Breakdown Entering'!D374,'Carpool Breakdown Entering'!D395,'Carpool Breakdown Entering'!D416)</f>
        <v>0</v>
      </c>
      <c r="E25" s="90">
        <f>SUM('Carpool Breakdown Entering'!E332,'Carpool Breakdown Entering'!E353,'Carpool Breakdown Entering'!E374,'Carpool Breakdown Entering'!E395,'Carpool Breakdown Entering'!E416)</f>
        <v>0</v>
      </c>
      <c r="F25" s="90">
        <f>SUM('Carpool Breakdown Entering'!F332,'Carpool Breakdown Entering'!F353,'Carpool Breakdown Entering'!F374,'Carpool Breakdown Entering'!F395,'Carpool Breakdown Entering'!F416)</f>
        <v>0</v>
      </c>
      <c r="G25" s="90">
        <f>SUM('Carpool Breakdown Entering'!G332,'Carpool Breakdown Entering'!G353,'Carpool Breakdown Entering'!G374,'Carpool Breakdown Entering'!G395,'Carpool Breakdown Entering'!G416)</f>
        <v>0</v>
      </c>
      <c r="H25" s="90">
        <f>SUM('Carpool Breakdown Entering'!H332,'Carpool Breakdown Entering'!H353,'Carpool Breakdown Entering'!H374,'Carpool Breakdown Entering'!H395,'Carpool Breakdown Entering'!H416)</f>
        <v>0</v>
      </c>
      <c r="I25" s="90">
        <f>SUM('Carpool Breakdown Entering'!I332,'Carpool Breakdown Entering'!I353,'Carpool Breakdown Entering'!I374,'Carpool Breakdown Entering'!I395,'Carpool Breakdown Entering'!I416)</f>
        <v>0</v>
      </c>
      <c r="J25" s="90">
        <f>SUM('Carpool Breakdown Entering'!J332,'Carpool Breakdown Entering'!J353,'Carpool Breakdown Entering'!J374,'Carpool Breakdown Entering'!J395,'Carpool Breakdown Entering'!J416)</f>
        <v>0</v>
      </c>
      <c r="K25" s="90">
        <f>SUM('Carpool Breakdown Entering'!K332,'Carpool Breakdown Entering'!K353,'Carpool Breakdown Entering'!K374,'Carpool Breakdown Entering'!K395,'Carpool Breakdown Entering'!K416)</f>
        <v>0</v>
      </c>
      <c r="L25" s="90">
        <f>SUM('Carpool Breakdown Entering'!L332,'Carpool Breakdown Entering'!L353,'Carpool Breakdown Entering'!L374,'Carpool Breakdown Entering'!L395,'Carpool Breakdown Entering'!L416)</f>
        <v>0</v>
      </c>
      <c r="M25" s="90">
        <f>SUM('Carpool Breakdown Entering'!M332,'Carpool Breakdown Entering'!M353,'Carpool Breakdown Entering'!M374,'Carpool Breakdown Entering'!M395,'Carpool Breakdown Entering'!M416)</f>
        <v>0</v>
      </c>
      <c r="N25" s="90">
        <f>SUM('Carpool Breakdown Entering'!N332,'Carpool Breakdown Entering'!N353,'Carpool Breakdown Entering'!N374,'Carpool Breakdown Entering'!N395,'Carpool Breakdown Entering'!N416)</f>
        <v>0</v>
      </c>
      <c r="O25" s="90">
        <f>SUM('Carpool Breakdown Entering'!O332,'Carpool Breakdown Entering'!O353,'Carpool Breakdown Entering'!O374,'Carpool Breakdown Entering'!O395,'Carpool Breakdown Entering'!O416)</f>
        <v>0</v>
      </c>
      <c r="P25" s="90">
        <f>SUM('Carpool Breakdown Entering'!P332,'Carpool Breakdown Entering'!P353,'Carpool Breakdown Entering'!P374,'Carpool Breakdown Entering'!P395,'Carpool Breakdown Entering'!P416)</f>
        <v>0</v>
      </c>
      <c r="Q25" s="90">
        <f>SUM('Carpool Breakdown Entering'!Q332,'Carpool Breakdown Entering'!Q353,'Carpool Breakdown Entering'!Q374,'Carpool Breakdown Entering'!Q395,'Carpool Breakdown Entering'!Q416)</f>
        <v>0</v>
      </c>
      <c r="R25" s="90">
        <f>SUM('Carpool Breakdown Entering'!R332,'Carpool Breakdown Entering'!R353,'Carpool Breakdown Entering'!R374,'Carpool Breakdown Entering'!R395,'Carpool Breakdown Entering'!R416)</f>
        <v>0</v>
      </c>
      <c r="S25" s="33">
        <f t="shared" si="0"/>
        <v>0</v>
      </c>
      <c r="T25" s="1"/>
      <c r="U25" s="1"/>
      <c r="V25" s="1"/>
      <c r="W25" s="1"/>
      <c r="X25" s="1"/>
      <c r="Y25" s="1"/>
      <c r="Z25" s="1"/>
    </row>
    <row r="26" spans="1:26" ht="12" customHeight="1">
      <c r="A26" s="566"/>
      <c r="B26" s="53" t="s">
        <v>38</v>
      </c>
      <c r="C26" s="89">
        <f>SUM('Carpool Breakdown Entering'!C336,'Carpool Breakdown Entering'!C357,'Carpool Breakdown Entering'!C378,'Carpool Breakdown Entering'!C399,'Carpool Breakdown Entering'!C420)</f>
        <v>0</v>
      </c>
      <c r="D26" s="90">
        <f>SUM('Carpool Breakdown Entering'!D336,'Carpool Breakdown Entering'!D357,'Carpool Breakdown Entering'!D378,'Carpool Breakdown Entering'!D399,'Carpool Breakdown Entering'!D420)</f>
        <v>0</v>
      </c>
      <c r="E26" s="90">
        <f>SUM('Carpool Breakdown Entering'!E336,'Carpool Breakdown Entering'!E357,'Carpool Breakdown Entering'!E378,'Carpool Breakdown Entering'!E399,'Carpool Breakdown Entering'!E420)</f>
        <v>0</v>
      </c>
      <c r="F26" s="90">
        <f>SUM('Carpool Breakdown Entering'!F336,'Carpool Breakdown Entering'!F357,'Carpool Breakdown Entering'!F378,'Carpool Breakdown Entering'!F399,'Carpool Breakdown Entering'!F420)</f>
        <v>0</v>
      </c>
      <c r="G26" s="90">
        <f>SUM('Carpool Breakdown Entering'!G336,'Carpool Breakdown Entering'!G357,'Carpool Breakdown Entering'!G378,'Carpool Breakdown Entering'!G399,'Carpool Breakdown Entering'!G420)</f>
        <v>0</v>
      </c>
      <c r="H26" s="90">
        <f>SUM('Carpool Breakdown Entering'!H336,'Carpool Breakdown Entering'!H357,'Carpool Breakdown Entering'!H378,'Carpool Breakdown Entering'!H399,'Carpool Breakdown Entering'!H420)</f>
        <v>0</v>
      </c>
      <c r="I26" s="90">
        <f>SUM('Carpool Breakdown Entering'!I336,'Carpool Breakdown Entering'!I357,'Carpool Breakdown Entering'!I378,'Carpool Breakdown Entering'!I399,'Carpool Breakdown Entering'!I420)</f>
        <v>0</v>
      </c>
      <c r="J26" s="90">
        <f>SUM('Carpool Breakdown Entering'!J336,'Carpool Breakdown Entering'!J357,'Carpool Breakdown Entering'!J378,'Carpool Breakdown Entering'!J399,'Carpool Breakdown Entering'!J420)</f>
        <v>0</v>
      </c>
      <c r="K26" s="90">
        <f>SUM('Carpool Breakdown Entering'!K336,'Carpool Breakdown Entering'!K357,'Carpool Breakdown Entering'!K378,'Carpool Breakdown Entering'!K399,'Carpool Breakdown Entering'!K420)</f>
        <v>0</v>
      </c>
      <c r="L26" s="90">
        <f>SUM('Carpool Breakdown Entering'!L336,'Carpool Breakdown Entering'!L357,'Carpool Breakdown Entering'!L378,'Carpool Breakdown Entering'!L399,'Carpool Breakdown Entering'!L420)</f>
        <v>0</v>
      </c>
      <c r="M26" s="90">
        <f>SUM('Carpool Breakdown Entering'!M336,'Carpool Breakdown Entering'!M357,'Carpool Breakdown Entering'!M378,'Carpool Breakdown Entering'!M399,'Carpool Breakdown Entering'!M420)</f>
        <v>0</v>
      </c>
      <c r="N26" s="90">
        <f>SUM('Carpool Breakdown Entering'!N336,'Carpool Breakdown Entering'!N357,'Carpool Breakdown Entering'!N378,'Carpool Breakdown Entering'!N399,'Carpool Breakdown Entering'!N420)</f>
        <v>0</v>
      </c>
      <c r="O26" s="90">
        <f>SUM('Carpool Breakdown Entering'!O336,'Carpool Breakdown Entering'!O357,'Carpool Breakdown Entering'!O378,'Carpool Breakdown Entering'!O399,'Carpool Breakdown Entering'!O420)</f>
        <v>0</v>
      </c>
      <c r="P26" s="90">
        <f>SUM('Carpool Breakdown Entering'!P336,'Carpool Breakdown Entering'!P357,'Carpool Breakdown Entering'!P378,'Carpool Breakdown Entering'!P399,'Carpool Breakdown Entering'!P420)</f>
        <v>0</v>
      </c>
      <c r="Q26" s="90">
        <f>SUM('Carpool Breakdown Entering'!Q336,'Carpool Breakdown Entering'!Q357,'Carpool Breakdown Entering'!Q378,'Carpool Breakdown Entering'!Q399,'Carpool Breakdown Entering'!Q420)</f>
        <v>0</v>
      </c>
      <c r="R26" s="90">
        <f>SUM('Carpool Breakdown Entering'!R336,'Carpool Breakdown Entering'!R357,'Carpool Breakdown Entering'!R378,'Carpool Breakdown Entering'!R399,'Carpool Breakdown Entering'!R420)</f>
        <v>0</v>
      </c>
      <c r="S26" s="33">
        <f t="shared" si="0"/>
        <v>0</v>
      </c>
      <c r="T26" s="1"/>
      <c r="U26" s="1"/>
      <c r="V26" s="1"/>
      <c r="W26" s="1"/>
      <c r="X26" s="1"/>
      <c r="Y26" s="1"/>
      <c r="Z26" s="1"/>
    </row>
    <row r="27" spans="1:26" ht="12" customHeight="1">
      <c r="A27" s="566"/>
      <c r="B27" s="9" t="s">
        <v>12</v>
      </c>
      <c r="C27" s="51">
        <f>SUM('Carpool Breakdown Entering'!C333,'Carpool Breakdown Entering'!C354,'Carpool Breakdown Entering'!C375,'Carpool Breakdown Entering'!C396,'Carpool Breakdown Entering'!C417)</f>
        <v>0</v>
      </c>
      <c r="D27" s="1">
        <f>SUM('Carpool Breakdown Entering'!D333,'Carpool Breakdown Entering'!D354,'Carpool Breakdown Entering'!D375,'Carpool Breakdown Entering'!D396,'Carpool Breakdown Entering'!D417)</f>
        <v>0</v>
      </c>
      <c r="E27" s="1">
        <f>SUM('Carpool Breakdown Entering'!E333,'Carpool Breakdown Entering'!E354,'Carpool Breakdown Entering'!E375,'Carpool Breakdown Entering'!E396,'Carpool Breakdown Entering'!E417)</f>
        <v>0</v>
      </c>
      <c r="F27" s="1">
        <f>SUM('Carpool Breakdown Entering'!F333,'Carpool Breakdown Entering'!F354,'Carpool Breakdown Entering'!F375,'Carpool Breakdown Entering'!F396,'Carpool Breakdown Entering'!F417)</f>
        <v>0</v>
      </c>
      <c r="G27" s="1">
        <f>SUM('Carpool Breakdown Entering'!G333,'Carpool Breakdown Entering'!G354,'Carpool Breakdown Entering'!G375,'Carpool Breakdown Entering'!G396,'Carpool Breakdown Entering'!G417)</f>
        <v>0</v>
      </c>
      <c r="H27" s="1">
        <f>SUM('Carpool Breakdown Entering'!H333,'Carpool Breakdown Entering'!H354,'Carpool Breakdown Entering'!H375,'Carpool Breakdown Entering'!H396,'Carpool Breakdown Entering'!H417)</f>
        <v>0</v>
      </c>
      <c r="I27" s="1">
        <f>SUM('Carpool Breakdown Entering'!I333,'Carpool Breakdown Entering'!I354,'Carpool Breakdown Entering'!I375,'Carpool Breakdown Entering'!I396,'Carpool Breakdown Entering'!I417)</f>
        <v>0</v>
      </c>
      <c r="J27" s="1">
        <f>SUM('Carpool Breakdown Entering'!J333,'Carpool Breakdown Entering'!J354,'Carpool Breakdown Entering'!J375,'Carpool Breakdown Entering'!J396,'Carpool Breakdown Entering'!J417)</f>
        <v>0</v>
      </c>
      <c r="K27" s="1">
        <f>SUM('Carpool Breakdown Entering'!K333,'Carpool Breakdown Entering'!K354,'Carpool Breakdown Entering'!K375,'Carpool Breakdown Entering'!K396,'Carpool Breakdown Entering'!K417)</f>
        <v>0</v>
      </c>
      <c r="L27" s="1">
        <f>SUM('Carpool Breakdown Entering'!L333,'Carpool Breakdown Entering'!L354,'Carpool Breakdown Entering'!L375,'Carpool Breakdown Entering'!L396,'Carpool Breakdown Entering'!L417)</f>
        <v>0</v>
      </c>
      <c r="M27" s="1">
        <f>SUM('Carpool Breakdown Entering'!M333,'Carpool Breakdown Entering'!M354,'Carpool Breakdown Entering'!M375,'Carpool Breakdown Entering'!M396,'Carpool Breakdown Entering'!M417)</f>
        <v>0</v>
      </c>
      <c r="N27" s="1">
        <f>SUM('Carpool Breakdown Entering'!N333,'Carpool Breakdown Entering'!N354,'Carpool Breakdown Entering'!N375,'Carpool Breakdown Entering'!N396,'Carpool Breakdown Entering'!N417)</f>
        <v>0</v>
      </c>
      <c r="O27" s="1">
        <f>SUM('Carpool Breakdown Entering'!O333,'Carpool Breakdown Entering'!O354,'Carpool Breakdown Entering'!O375,'Carpool Breakdown Entering'!O396,'Carpool Breakdown Entering'!O417)</f>
        <v>0</v>
      </c>
      <c r="P27" s="1">
        <f>SUM('Carpool Breakdown Entering'!P333,'Carpool Breakdown Entering'!P354,'Carpool Breakdown Entering'!P375,'Carpool Breakdown Entering'!P396,'Carpool Breakdown Entering'!P417)</f>
        <v>0</v>
      </c>
      <c r="Q27" s="1">
        <f>SUM('Carpool Breakdown Entering'!Q333,'Carpool Breakdown Entering'!Q354,'Carpool Breakdown Entering'!Q375,'Carpool Breakdown Entering'!Q396,'Carpool Breakdown Entering'!Q417)</f>
        <v>0</v>
      </c>
      <c r="R27" s="1">
        <f>SUM('Carpool Breakdown Entering'!R333,'Carpool Breakdown Entering'!R354,'Carpool Breakdown Entering'!R375,'Carpool Breakdown Entering'!R396,'Carpool Breakdown Entering'!R417)</f>
        <v>0</v>
      </c>
      <c r="S27" s="28">
        <f t="shared" si="0"/>
        <v>0</v>
      </c>
      <c r="T27" s="1"/>
      <c r="U27" s="1"/>
      <c r="V27" s="1"/>
      <c r="W27" s="1"/>
      <c r="X27" s="1"/>
      <c r="Y27" s="1"/>
      <c r="Z27" s="1"/>
    </row>
    <row r="28" spans="1:26" ht="12" customHeight="1">
      <c r="A28" s="566"/>
      <c r="B28" s="9" t="s">
        <v>39</v>
      </c>
      <c r="C28" s="51">
        <f>SUM('Carpool Breakdown Entering'!C338,'Carpool Breakdown Entering'!C359,'Carpool Breakdown Entering'!C380,'Carpool Breakdown Entering'!C401,'Carpool Breakdown Entering'!C422)</f>
        <v>0</v>
      </c>
      <c r="D28" s="1">
        <f>SUM('Carpool Breakdown Entering'!D338,'Carpool Breakdown Entering'!D359,'Carpool Breakdown Entering'!D380,'Carpool Breakdown Entering'!D401,'Carpool Breakdown Entering'!D422)</f>
        <v>0</v>
      </c>
      <c r="E28" s="1">
        <f>SUM('Carpool Breakdown Entering'!E338,'Carpool Breakdown Entering'!E359,'Carpool Breakdown Entering'!E380,'Carpool Breakdown Entering'!E401,'Carpool Breakdown Entering'!E422)</f>
        <v>0</v>
      </c>
      <c r="F28" s="1">
        <f>SUM('Carpool Breakdown Entering'!F338,'Carpool Breakdown Entering'!F359,'Carpool Breakdown Entering'!F380,'Carpool Breakdown Entering'!F401,'Carpool Breakdown Entering'!F422)</f>
        <v>0</v>
      </c>
      <c r="G28" s="1">
        <f>SUM('Carpool Breakdown Entering'!G338,'Carpool Breakdown Entering'!G359,'Carpool Breakdown Entering'!G380,'Carpool Breakdown Entering'!G401,'Carpool Breakdown Entering'!G422)</f>
        <v>0</v>
      </c>
      <c r="H28" s="1">
        <f>SUM('Carpool Breakdown Entering'!H338,'Carpool Breakdown Entering'!H359,'Carpool Breakdown Entering'!H380,'Carpool Breakdown Entering'!H401,'Carpool Breakdown Entering'!H422)</f>
        <v>0</v>
      </c>
      <c r="I28" s="1">
        <f>SUM('Carpool Breakdown Entering'!I338,'Carpool Breakdown Entering'!I359,'Carpool Breakdown Entering'!I380,'Carpool Breakdown Entering'!I401,'Carpool Breakdown Entering'!I422)</f>
        <v>0</v>
      </c>
      <c r="J28" s="1">
        <f>SUM('Carpool Breakdown Entering'!J338,'Carpool Breakdown Entering'!J359,'Carpool Breakdown Entering'!J380,'Carpool Breakdown Entering'!J401,'Carpool Breakdown Entering'!J422)</f>
        <v>0</v>
      </c>
      <c r="K28" s="1">
        <f>SUM('Carpool Breakdown Entering'!K338,'Carpool Breakdown Entering'!K359,'Carpool Breakdown Entering'!K380,'Carpool Breakdown Entering'!K401,'Carpool Breakdown Entering'!K422)</f>
        <v>0</v>
      </c>
      <c r="L28" s="1">
        <f>SUM('Carpool Breakdown Entering'!L338,'Carpool Breakdown Entering'!L359,'Carpool Breakdown Entering'!L380,'Carpool Breakdown Entering'!L401,'Carpool Breakdown Entering'!L422)</f>
        <v>0</v>
      </c>
      <c r="M28" s="1">
        <f>SUM('Carpool Breakdown Entering'!M338,'Carpool Breakdown Entering'!M359,'Carpool Breakdown Entering'!M380,'Carpool Breakdown Entering'!M401,'Carpool Breakdown Entering'!M422)</f>
        <v>0</v>
      </c>
      <c r="N28" s="1">
        <f>SUM('Carpool Breakdown Entering'!N338,'Carpool Breakdown Entering'!N359,'Carpool Breakdown Entering'!N380,'Carpool Breakdown Entering'!N401,'Carpool Breakdown Entering'!N422)</f>
        <v>0</v>
      </c>
      <c r="O28" s="1">
        <f>SUM('Carpool Breakdown Entering'!O338,'Carpool Breakdown Entering'!O359,'Carpool Breakdown Entering'!O380,'Carpool Breakdown Entering'!O401,'Carpool Breakdown Entering'!O422)</f>
        <v>0</v>
      </c>
      <c r="P28" s="1">
        <f>SUM('Carpool Breakdown Entering'!P338,'Carpool Breakdown Entering'!P359,'Carpool Breakdown Entering'!P380,'Carpool Breakdown Entering'!P401,'Carpool Breakdown Entering'!P422)</f>
        <v>0</v>
      </c>
      <c r="Q28" s="1">
        <f>SUM('Carpool Breakdown Entering'!Q338,'Carpool Breakdown Entering'!Q359,'Carpool Breakdown Entering'!Q380,'Carpool Breakdown Entering'!Q401,'Carpool Breakdown Entering'!Q422)</f>
        <v>0</v>
      </c>
      <c r="R28" s="1">
        <f>SUM('Carpool Breakdown Entering'!R338,'Carpool Breakdown Entering'!R359,'Carpool Breakdown Entering'!R380,'Carpool Breakdown Entering'!R401,'Carpool Breakdown Entering'!R422)</f>
        <v>0</v>
      </c>
      <c r="S28" s="28">
        <f t="shared" si="0"/>
        <v>0</v>
      </c>
      <c r="T28" s="1"/>
      <c r="U28" s="1"/>
      <c r="V28" s="1"/>
      <c r="W28" s="1"/>
      <c r="X28" s="1"/>
      <c r="Y28" s="1"/>
      <c r="Z28" s="1"/>
    </row>
    <row r="29" spans="1:26" ht="12" customHeight="1">
      <c r="A29" s="566"/>
      <c r="B29" s="91" t="s">
        <v>13</v>
      </c>
      <c r="C29" s="89">
        <f>SUM('Carpool Breakdown Entering'!C334,'Carpool Breakdown Entering'!C355,'Carpool Breakdown Entering'!C376,'Carpool Breakdown Entering'!C397,'Carpool Breakdown Entering'!C418)</f>
        <v>0</v>
      </c>
      <c r="D29" s="90">
        <f>SUM('Carpool Breakdown Entering'!D334,'Carpool Breakdown Entering'!D355,'Carpool Breakdown Entering'!D376,'Carpool Breakdown Entering'!D397,'Carpool Breakdown Entering'!D418)</f>
        <v>0</v>
      </c>
      <c r="E29" s="90">
        <f>SUM('Carpool Breakdown Entering'!E334,'Carpool Breakdown Entering'!E355,'Carpool Breakdown Entering'!E376,'Carpool Breakdown Entering'!E397,'Carpool Breakdown Entering'!E418)</f>
        <v>0</v>
      </c>
      <c r="F29" s="90">
        <f>SUM('Carpool Breakdown Entering'!F334,'Carpool Breakdown Entering'!F355,'Carpool Breakdown Entering'!F376,'Carpool Breakdown Entering'!F397,'Carpool Breakdown Entering'!F418)</f>
        <v>0</v>
      </c>
      <c r="G29" s="90">
        <f>SUM('Carpool Breakdown Entering'!G334,'Carpool Breakdown Entering'!G355,'Carpool Breakdown Entering'!G376,'Carpool Breakdown Entering'!G397,'Carpool Breakdown Entering'!G418)</f>
        <v>0</v>
      </c>
      <c r="H29" s="90">
        <f>SUM('Carpool Breakdown Entering'!H334,'Carpool Breakdown Entering'!H355,'Carpool Breakdown Entering'!H376,'Carpool Breakdown Entering'!H397,'Carpool Breakdown Entering'!H418)</f>
        <v>0</v>
      </c>
      <c r="I29" s="90">
        <f>SUM('Carpool Breakdown Entering'!I334,'Carpool Breakdown Entering'!I355,'Carpool Breakdown Entering'!I376,'Carpool Breakdown Entering'!I397,'Carpool Breakdown Entering'!I418)</f>
        <v>0</v>
      </c>
      <c r="J29" s="90">
        <f>SUM('Carpool Breakdown Entering'!J334,'Carpool Breakdown Entering'!J355,'Carpool Breakdown Entering'!J376,'Carpool Breakdown Entering'!J397,'Carpool Breakdown Entering'!J418)</f>
        <v>0</v>
      </c>
      <c r="K29" s="90">
        <f>SUM('Carpool Breakdown Entering'!K334,'Carpool Breakdown Entering'!K355,'Carpool Breakdown Entering'!K376,'Carpool Breakdown Entering'!K397,'Carpool Breakdown Entering'!K418)</f>
        <v>0</v>
      </c>
      <c r="L29" s="90">
        <f>SUM('Carpool Breakdown Entering'!L334,'Carpool Breakdown Entering'!L355,'Carpool Breakdown Entering'!L376,'Carpool Breakdown Entering'!L397,'Carpool Breakdown Entering'!L418)</f>
        <v>0</v>
      </c>
      <c r="M29" s="90">
        <f>SUM('Carpool Breakdown Entering'!M334,'Carpool Breakdown Entering'!M355,'Carpool Breakdown Entering'!M376,'Carpool Breakdown Entering'!M397,'Carpool Breakdown Entering'!M418)</f>
        <v>0</v>
      </c>
      <c r="N29" s="90">
        <f>SUM('Carpool Breakdown Entering'!N334,'Carpool Breakdown Entering'!N355,'Carpool Breakdown Entering'!N376,'Carpool Breakdown Entering'!N397,'Carpool Breakdown Entering'!N418)</f>
        <v>0</v>
      </c>
      <c r="O29" s="90">
        <f>SUM('Carpool Breakdown Entering'!O334,'Carpool Breakdown Entering'!O355,'Carpool Breakdown Entering'!O376,'Carpool Breakdown Entering'!O397,'Carpool Breakdown Entering'!O418)</f>
        <v>0</v>
      </c>
      <c r="P29" s="90">
        <f>SUM('Carpool Breakdown Entering'!P334,'Carpool Breakdown Entering'!P355,'Carpool Breakdown Entering'!P376,'Carpool Breakdown Entering'!P397,'Carpool Breakdown Entering'!P418)</f>
        <v>0</v>
      </c>
      <c r="Q29" s="90">
        <f>SUM('Carpool Breakdown Entering'!Q334,'Carpool Breakdown Entering'!Q355,'Carpool Breakdown Entering'!Q376,'Carpool Breakdown Entering'!Q397,'Carpool Breakdown Entering'!Q418)</f>
        <v>0</v>
      </c>
      <c r="R29" s="90">
        <f>SUM('Carpool Breakdown Entering'!R334,'Carpool Breakdown Entering'!R355,'Carpool Breakdown Entering'!R376,'Carpool Breakdown Entering'!R397,'Carpool Breakdown Entering'!R418)</f>
        <v>0</v>
      </c>
      <c r="S29" s="33">
        <f t="shared" si="0"/>
        <v>0</v>
      </c>
      <c r="T29" s="1"/>
      <c r="U29" s="1"/>
      <c r="V29" s="1"/>
      <c r="W29" s="1"/>
      <c r="X29" s="1"/>
      <c r="Y29" s="1"/>
      <c r="Z29" s="1"/>
    </row>
    <row r="30" spans="1:26" ht="12" customHeight="1">
      <c r="A30" s="566"/>
      <c r="B30" s="91" t="s">
        <v>40</v>
      </c>
      <c r="C30" s="89">
        <f>SUM('Carpool Breakdown Entering'!C339,'Carpool Breakdown Entering'!C360,'Carpool Breakdown Entering'!C381,'Carpool Breakdown Entering'!C402,'Carpool Breakdown Entering'!C423)</f>
        <v>0</v>
      </c>
      <c r="D30" s="90">
        <f>SUM('Carpool Breakdown Entering'!D339,'Carpool Breakdown Entering'!D360,'Carpool Breakdown Entering'!D381,'Carpool Breakdown Entering'!D402,'Carpool Breakdown Entering'!D423)</f>
        <v>0</v>
      </c>
      <c r="E30" s="90">
        <f>SUM('Carpool Breakdown Entering'!E339,'Carpool Breakdown Entering'!E360,'Carpool Breakdown Entering'!E381,'Carpool Breakdown Entering'!E402,'Carpool Breakdown Entering'!E423)</f>
        <v>0</v>
      </c>
      <c r="F30" s="90">
        <f>SUM('Carpool Breakdown Entering'!F339,'Carpool Breakdown Entering'!F360,'Carpool Breakdown Entering'!F381,'Carpool Breakdown Entering'!F402,'Carpool Breakdown Entering'!F423)</f>
        <v>0</v>
      </c>
      <c r="G30" s="90">
        <f>SUM('Carpool Breakdown Entering'!G339,'Carpool Breakdown Entering'!G360,'Carpool Breakdown Entering'!G381,'Carpool Breakdown Entering'!G402,'Carpool Breakdown Entering'!G423)</f>
        <v>0</v>
      </c>
      <c r="H30" s="90">
        <f>SUM('Carpool Breakdown Entering'!H339,'Carpool Breakdown Entering'!H360,'Carpool Breakdown Entering'!H381,'Carpool Breakdown Entering'!H402,'Carpool Breakdown Entering'!H423)</f>
        <v>0</v>
      </c>
      <c r="I30" s="90">
        <f>SUM('Carpool Breakdown Entering'!I339,'Carpool Breakdown Entering'!I360,'Carpool Breakdown Entering'!I381,'Carpool Breakdown Entering'!I402,'Carpool Breakdown Entering'!I423)</f>
        <v>0</v>
      </c>
      <c r="J30" s="90">
        <f>SUM('Carpool Breakdown Entering'!J339,'Carpool Breakdown Entering'!J360,'Carpool Breakdown Entering'!J381,'Carpool Breakdown Entering'!J402,'Carpool Breakdown Entering'!J423)</f>
        <v>0</v>
      </c>
      <c r="K30" s="90">
        <f>SUM('Carpool Breakdown Entering'!K339,'Carpool Breakdown Entering'!K360,'Carpool Breakdown Entering'!K381,'Carpool Breakdown Entering'!K402,'Carpool Breakdown Entering'!K423)</f>
        <v>0</v>
      </c>
      <c r="L30" s="90">
        <f>SUM('Carpool Breakdown Entering'!L339,'Carpool Breakdown Entering'!L360,'Carpool Breakdown Entering'!L381,'Carpool Breakdown Entering'!L402,'Carpool Breakdown Entering'!L423)</f>
        <v>0</v>
      </c>
      <c r="M30" s="90">
        <f>SUM('Carpool Breakdown Entering'!M339,'Carpool Breakdown Entering'!M360,'Carpool Breakdown Entering'!M381,'Carpool Breakdown Entering'!M402,'Carpool Breakdown Entering'!M423)</f>
        <v>0</v>
      </c>
      <c r="N30" s="90">
        <f>SUM('Carpool Breakdown Entering'!N339,'Carpool Breakdown Entering'!N360,'Carpool Breakdown Entering'!N381,'Carpool Breakdown Entering'!N402,'Carpool Breakdown Entering'!N423)</f>
        <v>0</v>
      </c>
      <c r="O30" s="90">
        <f>SUM('Carpool Breakdown Entering'!O339,'Carpool Breakdown Entering'!O360,'Carpool Breakdown Entering'!O381,'Carpool Breakdown Entering'!O402,'Carpool Breakdown Entering'!O423)</f>
        <v>0</v>
      </c>
      <c r="P30" s="90">
        <f>SUM('Carpool Breakdown Entering'!P339,'Carpool Breakdown Entering'!P360,'Carpool Breakdown Entering'!P381,'Carpool Breakdown Entering'!P402,'Carpool Breakdown Entering'!P423)</f>
        <v>0</v>
      </c>
      <c r="Q30" s="90">
        <f>SUM('Carpool Breakdown Entering'!Q339,'Carpool Breakdown Entering'!Q360,'Carpool Breakdown Entering'!Q381,'Carpool Breakdown Entering'!Q402,'Carpool Breakdown Entering'!Q423)</f>
        <v>0</v>
      </c>
      <c r="R30" s="90">
        <f>SUM('Carpool Breakdown Entering'!R339,'Carpool Breakdown Entering'!R360,'Carpool Breakdown Entering'!R381,'Carpool Breakdown Entering'!R402,'Carpool Breakdown Entering'!R423)</f>
        <v>0</v>
      </c>
      <c r="S30" s="33">
        <f t="shared" si="0"/>
        <v>0</v>
      </c>
      <c r="T30" s="1"/>
      <c r="U30" s="1"/>
      <c r="V30" s="1"/>
      <c r="W30" s="1"/>
      <c r="X30" s="1"/>
      <c r="Y30" s="1"/>
      <c r="Z30" s="1"/>
    </row>
    <row r="31" spans="1:26" ht="12" customHeight="1">
      <c r="A31" s="566"/>
      <c r="B31" s="9" t="s">
        <v>14</v>
      </c>
      <c r="C31" s="51">
        <f>SUM('Carpool Breakdown Entering'!C335,'Carpool Breakdown Entering'!C356,'Carpool Breakdown Entering'!C377,'Carpool Breakdown Entering'!C398,'Carpool Breakdown Entering'!C419)</f>
        <v>0</v>
      </c>
      <c r="D31" s="1">
        <f>SUM('Carpool Breakdown Entering'!D335,'Carpool Breakdown Entering'!D356,'Carpool Breakdown Entering'!D377,'Carpool Breakdown Entering'!D398,'Carpool Breakdown Entering'!D419)</f>
        <v>0</v>
      </c>
      <c r="E31" s="1">
        <f>SUM('Carpool Breakdown Entering'!E335,'Carpool Breakdown Entering'!E356,'Carpool Breakdown Entering'!E377,'Carpool Breakdown Entering'!E398,'Carpool Breakdown Entering'!E419)</f>
        <v>0</v>
      </c>
      <c r="F31" s="1">
        <f>SUM('Carpool Breakdown Entering'!F335,'Carpool Breakdown Entering'!F356,'Carpool Breakdown Entering'!F377,'Carpool Breakdown Entering'!F398,'Carpool Breakdown Entering'!F419)</f>
        <v>0</v>
      </c>
      <c r="G31" s="1">
        <f>SUM('Carpool Breakdown Entering'!G335,'Carpool Breakdown Entering'!G356,'Carpool Breakdown Entering'!G377,'Carpool Breakdown Entering'!G398,'Carpool Breakdown Entering'!G419)</f>
        <v>0</v>
      </c>
      <c r="H31" s="1">
        <f>SUM('Carpool Breakdown Entering'!H335,'Carpool Breakdown Entering'!H356,'Carpool Breakdown Entering'!H377,'Carpool Breakdown Entering'!H398,'Carpool Breakdown Entering'!H419)</f>
        <v>0</v>
      </c>
      <c r="I31" s="1">
        <f>SUM('Carpool Breakdown Entering'!I335,'Carpool Breakdown Entering'!I356,'Carpool Breakdown Entering'!I377,'Carpool Breakdown Entering'!I398,'Carpool Breakdown Entering'!I419)</f>
        <v>0</v>
      </c>
      <c r="J31" s="1">
        <f>SUM('Carpool Breakdown Entering'!J335,'Carpool Breakdown Entering'!J356,'Carpool Breakdown Entering'!J377,'Carpool Breakdown Entering'!J398,'Carpool Breakdown Entering'!J419)</f>
        <v>0</v>
      </c>
      <c r="K31" s="1">
        <f>SUM('Carpool Breakdown Entering'!K335,'Carpool Breakdown Entering'!K356,'Carpool Breakdown Entering'!K377,'Carpool Breakdown Entering'!K398,'Carpool Breakdown Entering'!K419)</f>
        <v>0</v>
      </c>
      <c r="L31" s="1">
        <f>SUM('Carpool Breakdown Entering'!L335,'Carpool Breakdown Entering'!L356,'Carpool Breakdown Entering'!L377,'Carpool Breakdown Entering'!L398,'Carpool Breakdown Entering'!L419)</f>
        <v>0</v>
      </c>
      <c r="M31" s="1">
        <f>SUM('Carpool Breakdown Entering'!M335,'Carpool Breakdown Entering'!M356,'Carpool Breakdown Entering'!M377,'Carpool Breakdown Entering'!M398,'Carpool Breakdown Entering'!M419)</f>
        <v>0</v>
      </c>
      <c r="N31" s="1">
        <f>SUM('Carpool Breakdown Entering'!N335,'Carpool Breakdown Entering'!N356,'Carpool Breakdown Entering'!N377,'Carpool Breakdown Entering'!N398,'Carpool Breakdown Entering'!N419)</f>
        <v>0</v>
      </c>
      <c r="O31" s="1">
        <f>SUM('Carpool Breakdown Entering'!O335,'Carpool Breakdown Entering'!O356,'Carpool Breakdown Entering'!O377,'Carpool Breakdown Entering'!O398,'Carpool Breakdown Entering'!O419)</f>
        <v>0</v>
      </c>
      <c r="P31" s="1">
        <f>SUM('Carpool Breakdown Entering'!P335,'Carpool Breakdown Entering'!P356,'Carpool Breakdown Entering'!P377,'Carpool Breakdown Entering'!P398,'Carpool Breakdown Entering'!P419)</f>
        <v>0</v>
      </c>
      <c r="Q31" s="1">
        <f>SUM('Carpool Breakdown Entering'!Q335,'Carpool Breakdown Entering'!Q356,'Carpool Breakdown Entering'!Q377,'Carpool Breakdown Entering'!Q398,'Carpool Breakdown Entering'!Q419)</f>
        <v>0</v>
      </c>
      <c r="R31" s="1">
        <f>SUM('Carpool Breakdown Entering'!R335,'Carpool Breakdown Entering'!R356,'Carpool Breakdown Entering'!R377,'Carpool Breakdown Entering'!R398,'Carpool Breakdown Entering'!R419)</f>
        <v>0</v>
      </c>
      <c r="S31" s="28">
        <f t="shared" si="0"/>
        <v>0</v>
      </c>
      <c r="T31" s="1"/>
      <c r="U31" s="1"/>
      <c r="V31" s="1"/>
      <c r="W31" s="1"/>
      <c r="X31" s="1"/>
      <c r="Y31" s="1"/>
      <c r="Z31" s="1"/>
    </row>
    <row r="32" spans="1:26" ht="12" customHeight="1">
      <c r="A32" s="566"/>
      <c r="B32" s="9" t="s">
        <v>41</v>
      </c>
      <c r="C32" s="51">
        <f>SUM('Carpool Breakdown Entering'!C340,'Carpool Breakdown Entering'!C361,'Carpool Breakdown Entering'!C382,'Carpool Breakdown Entering'!C403,'Carpool Breakdown Entering'!C424)</f>
        <v>0</v>
      </c>
      <c r="D32" s="1">
        <f>SUM('Carpool Breakdown Entering'!D340,'Carpool Breakdown Entering'!D361,'Carpool Breakdown Entering'!D382,'Carpool Breakdown Entering'!D403,'Carpool Breakdown Entering'!D424)</f>
        <v>0</v>
      </c>
      <c r="E32" s="1">
        <f>SUM('Carpool Breakdown Entering'!E340,'Carpool Breakdown Entering'!E361,'Carpool Breakdown Entering'!E382,'Carpool Breakdown Entering'!E403,'Carpool Breakdown Entering'!E424)</f>
        <v>0</v>
      </c>
      <c r="F32" s="1">
        <f>SUM('Carpool Breakdown Entering'!F340,'Carpool Breakdown Entering'!F361,'Carpool Breakdown Entering'!F382,'Carpool Breakdown Entering'!F403,'Carpool Breakdown Entering'!F424)</f>
        <v>0</v>
      </c>
      <c r="G32" s="1">
        <f>SUM('Carpool Breakdown Entering'!G340,'Carpool Breakdown Entering'!G361,'Carpool Breakdown Entering'!G382,'Carpool Breakdown Entering'!G403,'Carpool Breakdown Entering'!G424)</f>
        <v>0</v>
      </c>
      <c r="H32" s="1">
        <f>SUM('Carpool Breakdown Entering'!H340,'Carpool Breakdown Entering'!H361,'Carpool Breakdown Entering'!H382,'Carpool Breakdown Entering'!H403,'Carpool Breakdown Entering'!H424)</f>
        <v>0</v>
      </c>
      <c r="I32" s="1">
        <f>SUM('Carpool Breakdown Entering'!I340,'Carpool Breakdown Entering'!I361,'Carpool Breakdown Entering'!I382,'Carpool Breakdown Entering'!I403,'Carpool Breakdown Entering'!I424)</f>
        <v>0</v>
      </c>
      <c r="J32" s="1">
        <f>SUM('Carpool Breakdown Entering'!J340,'Carpool Breakdown Entering'!J361,'Carpool Breakdown Entering'!J382,'Carpool Breakdown Entering'!J403,'Carpool Breakdown Entering'!J424)</f>
        <v>0</v>
      </c>
      <c r="K32" s="1">
        <f>SUM('Carpool Breakdown Entering'!K340,'Carpool Breakdown Entering'!K361,'Carpool Breakdown Entering'!K382,'Carpool Breakdown Entering'!K403,'Carpool Breakdown Entering'!K424)</f>
        <v>2</v>
      </c>
      <c r="L32" s="1">
        <f>SUM('Carpool Breakdown Entering'!L340,'Carpool Breakdown Entering'!L361,'Carpool Breakdown Entering'!L382,'Carpool Breakdown Entering'!L403,'Carpool Breakdown Entering'!L424)</f>
        <v>0</v>
      </c>
      <c r="M32" s="1">
        <f>SUM('Carpool Breakdown Entering'!M340,'Carpool Breakdown Entering'!M361,'Carpool Breakdown Entering'!M382,'Carpool Breakdown Entering'!M403,'Carpool Breakdown Entering'!M424)</f>
        <v>0</v>
      </c>
      <c r="N32" s="1">
        <f>SUM('Carpool Breakdown Entering'!N340,'Carpool Breakdown Entering'!N361,'Carpool Breakdown Entering'!N382,'Carpool Breakdown Entering'!N403,'Carpool Breakdown Entering'!N424)</f>
        <v>0</v>
      </c>
      <c r="O32" s="1">
        <f>SUM('Carpool Breakdown Entering'!O340,'Carpool Breakdown Entering'!O361,'Carpool Breakdown Entering'!O382,'Carpool Breakdown Entering'!O403,'Carpool Breakdown Entering'!O424)</f>
        <v>0</v>
      </c>
      <c r="P32" s="1">
        <f>SUM('Carpool Breakdown Entering'!P340,'Carpool Breakdown Entering'!P361,'Carpool Breakdown Entering'!P382,'Carpool Breakdown Entering'!P403,'Carpool Breakdown Entering'!P424)</f>
        <v>0</v>
      </c>
      <c r="Q32" s="1">
        <f>SUM('Carpool Breakdown Entering'!Q340,'Carpool Breakdown Entering'!Q361,'Carpool Breakdown Entering'!Q382,'Carpool Breakdown Entering'!Q403,'Carpool Breakdown Entering'!Q424)</f>
        <v>0</v>
      </c>
      <c r="R32" s="1">
        <f>SUM('Carpool Breakdown Entering'!R340,'Carpool Breakdown Entering'!R361,'Carpool Breakdown Entering'!R382,'Carpool Breakdown Entering'!R403,'Carpool Breakdown Entering'!R424)</f>
        <v>0</v>
      </c>
      <c r="S32" s="28">
        <f t="shared" si="0"/>
        <v>2</v>
      </c>
      <c r="T32" s="1"/>
      <c r="U32" s="1"/>
      <c r="V32" s="1"/>
      <c r="W32" s="1"/>
      <c r="X32" s="1"/>
      <c r="Y32" s="1"/>
      <c r="Z32" s="1"/>
    </row>
    <row r="33" spans="1:26" ht="12" customHeight="1">
      <c r="A33" s="566"/>
      <c r="B33" s="60" t="s">
        <v>8</v>
      </c>
      <c r="C33" s="92">
        <f t="shared" ref="C33:R33" si="3">SUM(C21,C23,C27,C25,C29,C31)</f>
        <v>2</v>
      </c>
      <c r="D33" s="93">
        <f t="shared" si="3"/>
        <v>1</v>
      </c>
      <c r="E33" s="93">
        <f t="shared" si="3"/>
        <v>0</v>
      </c>
      <c r="F33" s="93">
        <f t="shared" si="3"/>
        <v>1</v>
      </c>
      <c r="G33" s="93">
        <f t="shared" si="3"/>
        <v>0</v>
      </c>
      <c r="H33" s="93">
        <f t="shared" si="3"/>
        <v>1</v>
      </c>
      <c r="I33" s="93">
        <f t="shared" si="3"/>
        <v>3</v>
      </c>
      <c r="J33" s="93">
        <f t="shared" si="3"/>
        <v>0</v>
      </c>
      <c r="K33" s="93">
        <f t="shared" si="3"/>
        <v>0</v>
      </c>
      <c r="L33" s="93">
        <f t="shared" si="3"/>
        <v>0</v>
      </c>
      <c r="M33" s="93">
        <f t="shared" si="3"/>
        <v>0</v>
      </c>
      <c r="N33" s="93">
        <f t="shared" si="3"/>
        <v>2</v>
      </c>
      <c r="O33" s="93">
        <f t="shared" si="3"/>
        <v>0</v>
      </c>
      <c r="P33" s="93">
        <f t="shared" si="3"/>
        <v>0</v>
      </c>
      <c r="Q33" s="93">
        <f t="shared" si="3"/>
        <v>0</v>
      </c>
      <c r="R33" s="93">
        <f t="shared" si="3"/>
        <v>0</v>
      </c>
      <c r="S33" s="63">
        <f t="shared" si="0"/>
        <v>10</v>
      </c>
      <c r="T33" s="1"/>
      <c r="U33" s="1"/>
      <c r="V33" s="1"/>
      <c r="W33" s="1"/>
      <c r="X33" s="1"/>
      <c r="Y33" s="1"/>
      <c r="Z33" s="1"/>
    </row>
    <row r="34" spans="1:26" ht="12" customHeight="1">
      <c r="A34" s="567"/>
      <c r="B34" s="64" t="s">
        <v>35</v>
      </c>
      <c r="C34" s="94">
        <f t="shared" ref="C34:R34" si="4">SUM(C22,C24,C28,C26,C30,C32)</f>
        <v>4</v>
      </c>
      <c r="D34" s="95">
        <f t="shared" si="4"/>
        <v>2</v>
      </c>
      <c r="E34" s="95">
        <f t="shared" si="4"/>
        <v>0</v>
      </c>
      <c r="F34" s="95">
        <f t="shared" si="4"/>
        <v>2</v>
      </c>
      <c r="G34" s="95">
        <f t="shared" si="4"/>
        <v>0</v>
      </c>
      <c r="H34" s="95">
        <f t="shared" si="4"/>
        <v>2</v>
      </c>
      <c r="I34" s="95">
        <f t="shared" si="4"/>
        <v>6</v>
      </c>
      <c r="J34" s="95">
        <f t="shared" si="4"/>
        <v>0</v>
      </c>
      <c r="K34" s="95">
        <f t="shared" si="4"/>
        <v>2</v>
      </c>
      <c r="L34" s="95">
        <f t="shared" si="4"/>
        <v>0</v>
      </c>
      <c r="M34" s="95">
        <f t="shared" si="4"/>
        <v>0</v>
      </c>
      <c r="N34" s="95">
        <f t="shared" si="4"/>
        <v>4</v>
      </c>
      <c r="O34" s="95">
        <f t="shared" si="4"/>
        <v>0</v>
      </c>
      <c r="P34" s="95">
        <f t="shared" si="4"/>
        <v>0</v>
      </c>
      <c r="Q34" s="95">
        <f t="shared" si="4"/>
        <v>0</v>
      </c>
      <c r="R34" s="95">
        <f t="shared" si="4"/>
        <v>0</v>
      </c>
      <c r="S34" s="68">
        <f t="shared" si="0"/>
        <v>22</v>
      </c>
      <c r="T34" s="1"/>
      <c r="U34" s="1"/>
      <c r="V34" s="1"/>
      <c r="W34" s="1"/>
      <c r="X34" s="1"/>
      <c r="Y34" s="1"/>
      <c r="Z34" s="1"/>
    </row>
    <row r="35" spans="1:26" ht="12"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S1"/>
    <mergeCell ref="A2:S2"/>
    <mergeCell ref="A4:A6"/>
    <mergeCell ref="A7:A20"/>
    <mergeCell ref="A21:A34"/>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election sqref="A1:S1"/>
    </sheetView>
  </sheetViews>
  <sheetFormatPr defaultColWidth="14.44140625" defaultRowHeight="15" customHeight="1"/>
  <cols>
    <col min="1" max="1" width="21.44140625" customWidth="1"/>
    <col min="2" max="2" width="5.77734375" customWidth="1"/>
    <col min="3" max="18" width="5.5546875" customWidth="1"/>
    <col min="19" max="19" width="6" customWidth="1"/>
    <col min="20" max="26" width="8" customWidth="1"/>
  </cols>
  <sheetData>
    <row r="1" spans="1:26" ht="14.25" customHeight="1">
      <c r="A1" s="560" t="s">
        <v>71</v>
      </c>
      <c r="B1" s="561"/>
      <c r="C1" s="561"/>
      <c r="D1" s="561"/>
      <c r="E1" s="561"/>
      <c r="F1" s="561"/>
      <c r="G1" s="561"/>
      <c r="H1" s="561"/>
      <c r="I1" s="561"/>
      <c r="J1" s="561"/>
      <c r="K1" s="561"/>
      <c r="L1" s="561"/>
      <c r="M1" s="561"/>
      <c r="N1" s="561"/>
      <c r="O1" s="561"/>
      <c r="P1" s="561"/>
      <c r="Q1" s="561"/>
      <c r="R1" s="561"/>
      <c r="S1" s="561"/>
      <c r="T1" s="1"/>
      <c r="U1" s="1"/>
      <c r="V1" s="1"/>
      <c r="W1" s="1"/>
      <c r="X1" s="1"/>
      <c r="Y1" s="1"/>
      <c r="Z1" s="1"/>
    </row>
    <row r="2" spans="1:26" ht="14.25" customHeight="1">
      <c r="A2" s="560" t="s">
        <v>230</v>
      </c>
      <c r="B2" s="561"/>
      <c r="C2" s="561"/>
      <c r="D2" s="561"/>
      <c r="E2" s="561"/>
      <c r="F2" s="561"/>
      <c r="G2" s="561"/>
      <c r="H2" s="561"/>
      <c r="I2" s="561"/>
      <c r="J2" s="561"/>
      <c r="K2" s="561"/>
      <c r="L2" s="561"/>
      <c r="M2" s="561"/>
      <c r="N2" s="561"/>
      <c r="O2" s="561"/>
      <c r="P2" s="561"/>
      <c r="Q2" s="561"/>
      <c r="R2" s="561"/>
      <c r="S2" s="561"/>
      <c r="T2" s="1"/>
      <c r="U2" s="1"/>
      <c r="V2" s="1"/>
      <c r="W2" s="1"/>
      <c r="X2" s="1"/>
      <c r="Y2" s="1"/>
      <c r="Z2" s="1"/>
    </row>
    <row r="3" spans="1:26" ht="12" customHeight="1">
      <c r="A3" s="1"/>
      <c r="B3" s="1"/>
      <c r="C3" s="1"/>
      <c r="D3" s="1"/>
      <c r="E3" s="1"/>
      <c r="F3" s="1"/>
      <c r="G3" s="1"/>
      <c r="H3" s="1"/>
      <c r="I3" s="1"/>
      <c r="J3" s="1"/>
      <c r="K3" s="1"/>
      <c r="L3" s="1"/>
      <c r="M3" s="1"/>
      <c r="N3" s="1"/>
      <c r="O3" s="1"/>
      <c r="P3" s="1"/>
      <c r="Q3" s="1"/>
      <c r="R3" s="1"/>
      <c r="S3" s="1"/>
      <c r="T3" s="1"/>
      <c r="U3" s="1"/>
      <c r="V3" s="1"/>
      <c r="W3" s="1"/>
      <c r="X3" s="1"/>
      <c r="Y3" s="1"/>
      <c r="Z3" s="1"/>
    </row>
    <row r="4" spans="1:26" ht="12" customHeight="1">
      <c r="A4" s="42" t="s">
        <v>73</v>
      </c>
      <c r="B4" s="42" t="s">
        <v>231</v>
      </c>
      <c r="C4" s="571" t="s">
        <v>232</v>
      </c>
      <c r="D4" s="572"/>
      <c r="E4" s="572"/>
      <c r="F4" s="572"/>
      <c r="G4" s="572"/>
      <c r="H4" s="572"/>
      <c r="I4" s="572"/>
      <c r="J4" s="572"/>
      <c r="K4" s="572"/>
      <c r="L4" s="572"/>
      <c r="M4" s="572"/>
      <c r="N4" s="572"/>
      <c r="O4" s="572"/>
      <c r="P4" s="572"/>
      <c r="Q4" s="572"/>
      <c r="R4" s="572"/>
      <c r="S4" s="573"/>
      <c r="T4" s="1"/>
      <c r="U4" s="1"/>
      <c r="V4" s="1"/>
      <c r="W4" s="1"/>
      <c r="X4" s="1"/>
      <c r="Y4" s="1"/>
      <c r="Z4" s="1"/>
    </row>
    <row r="5" spans="1:26" ht="12" customHeight="1">
      <c r="A5" s="45"/>
      <c r="B5" s="45"/>
      <c r="C5" s="47" t="s">
        <v>167</v>
      </c>
      <c r="D5" s="47" t="s">
        <v>168</v>
      </c>
      <c r="E5" s="47" t="s">
        <v>169</v>
      </c>
      <c r="F5" s="47" t="s">
        <v>170</v>
      </c>
      <c r="G5" s="47" t="s">
        <v>171</v>
      </c>
      <c r="H5" s="47" t="s">
        <v>172</v>
      </c>
      <c r="I5" s="47" t="s">
        <v>173</v>
      </c>
      <c r="J5" s="47" t="s">
        <v>174</v>
      </c>
      <c r="K5" s="47" t="s">
        <v>175</v>
      </c>
      <c r="L5" s="47" t="s">
        <v>176</v>
      </c>
      <c r="M5" s="47" t="s">
        <v>177</v>
      </c>
      <c r="N5" s="47" t="s">
        <v>178</v>
      </c>
      <c r="O5" s="47" t="s">
        <v>179</v>
      </c>
      <c r="P5" s="47" t="s">
        <v>180</v>
      </c>
      <c r="Q5" s="47" t="s">
        <v>181</v>
      </c>
      <c r="R5" s="47" t="s">
        <v>182</v>
      </c>
      <c r="S5" s="45" t="s">
        <v>183</v>
      </c>
      <c r="T5" s="1"/>
      <c r="U5" s="1"/>
      <c r="V5" s="1"/>
      <c r="W5" s="1"/>
      <c r="X5" s="1"/>
      <c r="Y5" s="1"/>
      <c r="Z5" s="1"/>
    </row>
    <row r="6" spans="1:26" ht="12" customHeight="1">
      <c r="A6" s="45"/>
      <c r="B6" s="45"/>
      <c r="C6" s="47" t="s">
        <v>184</v>
      </c>
      <c r="D6" s="47" t="s">
        <v>184</v>
      </c>
      <c r="E6" s="47" t="s">
        <v>184</v>
      </c>
      <c r="F6" s="47" t="s">
        <v>184</v>
      </c>
      <c r="G6" s="47" t="s">
        <v>184</v>
      </c>
      <c r="H6" s="47" t="s">
        <v>184</v>
      </c>
      <c r="I6" s="47" t="s">
        <v>184</v>
      </c>
      <c r="J6" s="47" t="s">
        <v>184</v>
      </c>
      <c r="K6" s="47" t="s">
        <v>184</v>
      </c>
      <c r="L6" s="47" t="s">
        <v>184</v>
      </c>
      <c r="M6" s="47" t="s">
        <v>184</v>
      </c>
      <c r="N6" s="47" t="s">
        <v>184</v>
      </c>
      <c r="O6" s="47" t="s">
        <v>184</v>
      </c>
      <c r="P6" s="47" t="s">
        <v>184</v>
      </c>
      <c r="Q6" s="47" t="s">
        <v>184</v>
      </c>
      <c r="R6" s="47" t="s">
        <v>184</v>
      </c>
      <c r="S6" s="45"/>
      <c r="T6" s="1"/>
      <c r="U6" s="1"/>
      <c r="V6" s="1"/>
      <c r="W6" s="1"/>
      <c r="X6" s="1"/>
      <c r="Y6" s="1"/>
      <c r="Z6" s="1"/>
    </row>
    <row r="7" spans="1:26" ht="12" customHeight="1">
      <c r="A7" s="48"/>
      <c r="B7" s="48"/>
      <c r="C7" s="50" t="s">
        <v>168</v>
      </c>
      <c r="D7" s="50" t="s">
        <v>169</v>
      </c>
      <c r="E7" s="50" t="s">
        <v>170</v>
      </c>
      <c r="F7" s="50" t="s">
        <v>171</v>
      </c>
      <c r="G7" s="50" t="s">
        <v>172</v>
      </c>
      <c r="H7" s="50" t="s">
        <v>173</v>
      </c>
      <c r="I7" s="50" t="s">
        <v>174</v>
      </c>
      <c r="J7" s="50" t="s">
        <v>175</v>
      </c>
      <c r="K7" s="50" t="s">
        <v>176</v>
      </c>
      <c r="L7" s="50" t="s">
        <v>177</v>
      </c>
      <c r="M7" s="50" t="s">
        <v>178</v>
      </c>
      <c r="N7" s="50" t="s">
        <v>179</v>
      </c>
      <c r="O7" s="50" t="s">
        <v>180</v>
      </c>
      <c r="P7" s="50" t="s">
        <v>181</v>
      </c>
      <c r="Q7" s="50" t="s">
        <v>182</v>
      </c>
      <c r="R7" s="50" t="s">
        <v>185</v>
      </c>
      <c r="S7" s="48"/>
      <c r="T7" s="1"/>
      <c r="U7" s="1"/>
      <c r="V7" s="1"/>
      <c r="W7" s="1"/>
      <c r="X7" s="1"/>
      <c r="Y7" s="1"/>
      <c r="Z7" s="1"/>
    </row>
    <row r="8" spans="1:26" ht="12" customHeight="1">
      <c r="A8" s="27" t="s">
        <v>233</v>
      </c>
      <c r="B8" s="27">
        <v>30</v>
      </c>
      <c r="C8" s="73">
        <f>SUM('By Bus Stop Arriving'!C8,'By Bus Stop Arriving'!C16,'By Bus Stop Arriving'!C24,'By Bus Stop Arriving'!C32,'By Bus Stop Arriving'!C40,'By Bus Stop Arriving'!C48,'By Bus Stop Arriving'!C56,'By Bus Stop Arriving'!C64,'By Bus Stop Arriving'!C72,'By Bus Stop Arriving'!C80,'By Bus Stop Arriving'!C88,'By Bus Stop Arriving'!C96,'By Bus Stop Arriving'!C104,'By Bus Stop Arriving'!C112,'By Bus Stop Arriving'!C120,'By Bus Stop Arriving'!C128,'By Bus Stop Arriving'!C136,'By Bus Stop Arriving'!C144,'By Bus Stop Arriving'!C152,'By Bus Stop Arriving'!C160)</f>
        <v>8</v>
      </c>
      <c r="D8" s="73">
        <f>SUM('By Bus Stop Arriving'!D8,'By Bus Stop Arriving'!D16,'By Bus Stop Arriving'!D24,'By Bus Stop Arriving'!D32,'By Bus Stop Arriving'!D40,'By Bus Stop Arriving'!D48,'By Bus Stop Arriving'!D56,'By Bus Stop Arriving'!D64,'By Bus Stop Arriving'!D72,'By Bus Stop Arriving'!D80,'By Bus Stop Arriving'!D88,'By Bus Stop Arriving'!D96,'By Bus Stop Arriving'!D104,'By Bus Stop Arriving'!D112,'By Bus Stop Arriving'!D120,'By Bus Stop Arriving'!D128,'By Bus Stop Arriving'!D136,'By Bus Stop Arriving'!D144,'By Bus Stop Arriving'!D152,'By Bus Stop Arriving'!D160)</f>
        <v>33</v>
      </c>
      <c r="E8" s="73">
        <f>SUM('By Bus Stop Arriving'!E8,'By Bus Stop Arriving'!E16,'By Bus Stop Arriving'!E24,'By Bus Stop Arriving'!E32,'By Bus Stop Arriving'!E40,'By Bus Stop Arriving'!E48,'By Bus Stop Arriving'!E56,'By Bus Stop Arriving'!E64,'By Bus Stop Arriving'!E72,'By Bus Stop Arriving'!E80,'By Bus Stop Arriving'!E88,'By Bus Stop Arriving'!E96,'By Bus Stop Arriving'!E104,'By Bus Stop Arriving'!E112,'By Bus Stop Arriving'!E120,'By Bus Stop Arriving'!E128,'By Bus Stop Arriving'!E136,'By Bus Stop Arriving'!E144,'By Bus Stop Arriving'!E152,'By Bus Stop Arriving'!E160)</f>
        <v>40</v>
      </c>
      <c r="F8" s="73">
        <f>SUM('By Bus Stop Arriving'!F8,'By Bus Stop Arriving'!F16,'By Bus Stop Arriving'!F24,'By Bus Stop Arriving'!F32,'By Bus Stop Arriving'!F40,'By Bus Stop Arriving'!F48,'By Bus Stop Arriving'!F56,'By Bus Stop Arriving'!F64,'By Bus Stop Arriving'!F72,'By Bus Stop Arriving'!F80,'By Bus Stop Arriving'!F88,'By Bus Stop Arriving'!F96,'By Bus Stop Arriving'!F104,'By Bus Stop Arriving'!F112,'By Bus Stop Arriving'!F120,'By Bus Stop Arriving'!F128,'By Bus Stop Arriving'!F136,'By Bus Stop Arriving'!F144,'By Bus Stop Arriving'!F152,'By Bus Stop Arriving'!F160)</f>
        <v>111</v>
      </c>
      <c r="G8" s="73">
        <f>SUM('By Bus Stop Arriving'!G8,'By Bus Stop Arriving'!G16,'By Bus Stop Arriving'!G24,'By Bus Stop Arriving'!G32,'By Bus Stop Arriving'!G40,'By Bus Stop Arriving'!G48,'By Bus Stop Arriving'!G56,'By Bus Stop Arriving'!G64,'By Bus Stop Arriving'!G72,'By Bus Stop Arriving'!G80,'By Bus Stop Arriving'!G88,'By Bus Stop Arriving'!G96,'By Bus Stop Arriving'!G104,'By Bus Stop Arriving'!G112,'By Bus Stop Arriving'!G120,'By Bus Stop Arriving'!G128,'By Bus Stop Arriving'!G136,'By Bus Stop Arriving'!G144,'By Bus Stop Arriving'!G152,'By Bus Stop Arriving'!G160)</f>
        <v>76</v>
      </c>
      <c r="H8" s="73">
        <f>SUM('By Bus Stop Arriving'!H8,'By Bus Stop Arriving'!H16,'By Bus Stop Arriving'!H24,'By Bus Stop Arriving'!H32,'By Bus Stop Arriving'!H40,'By Bus Stop Arriving'!H48,'By Bus Stop Arriving'!H56,'By Bus Stop Arriving'!H64,'By Bus Stop Arriving'!H72,'By Bus Stop Arriving'!H80,'By Bus Stop Arriving'!H88,'By Bus Stop Arriving'!H96,'By Bus Stop Arriving'!H104,'By Bus Stop Arriving'!H112,'By Bus Stop Arriving'!H120,'By Bus Stop Arriving'!H128,'By Bus Stop Arriving'!H136,'By Bus Stop Arriving'!H144,'By Bus Stop Arriving'!H152,'By Bus Stop Arriving'!H160)</f>
        <v>59</v>
      </c>
      <c r="I8" s="73">
        <f>SUM('By Bus Stop Arriving'!I8,'By Bus Stop Arriving'!I16,'By Bus Stop Arriving'!I24,'By Bus Stop Arriving'!I32,'By Bus Stop Arriving'!I40,'By Bus Stop Arriving'!I48,'By Bus Stop Arriving'!I56,'By Bus Stop Arriving'!I64,'By Bus Stop Arriving'!I72,'By Bus Stop Arriving'!I80,'By Bus Stop Arriving'!I88,'By Bus Stop Arriving'!I96,'By Bus Stop Arriving'!I104,'By Bus Stop Arriving'!I112,'By Bus Stop Arriving'!I120,'By Bus Stop Arriving'!I128,'By Bus Stop Arriving'!I136,'By Bus Stop Arriving'!I144,'By Bus Stop Arriving'!I152,'By Bus Stop Arriving'!I160)</f>
        <v>120</v>
      </c>
      <c r="J8" s="73">
        <f>SUM('By Bus Stop Arriving'!J8,'By Bus Stop Arriving'!J16,'By Bus Stop Arriving'!J24,'By Bus Stop Arriving'!J32,'By Bus Stop Arriving'!J40,'By Bus Stop Arriving'!J48,'By Bus Stop Arriving'!J56,'By Bus Stop Arriving'!J64,'By Bus Stop Arriving'!J72,'By Bus Stop Arriving'!J80,'By Bus Stop Arriving'!J88,'By Bus Stop Arriving'!J96,'By Bus Stop Arriving'!J104,'By Bus Stop Arriving'!J112,'By Bus Stop Arriving'!J120,'By Bus Stop Arriving'!J128,'By Bus Stop Arriving'!J136,'By Bus Stop Arriving'!J144,'By Bus Stop Arriving'!J152,'By Bus Stop Arriving'!J160)</f>
        <v>90</v>
      </c>
      <c r="K8" s="73">
        <f>SUM('By Bus Stop Arriving'!K8,'By Bus Stop Arriving'!K16,'By Bus Stop Arriving'!K24,'By Bus Stop Arriving'!K32,'By Bus Stop Arriving'!K40,'By Bus Stop Arriving'!K48,'By Bus Stop Arriving'!K56,'By Bus Stop Arriving'!K64,'By Bus Stop Arriving'!K72,'By Bus Stop Arriving'!K80,'By Bus Stop Arriving'!K88,'By Bus Stop Arriving'!K96,'By Bus Stop Arriving'!K104,'By Bus Stop Arriving'!K112,'By Bus Stop Arriving'!K120,'By Bus Stop Arriving'!K128,'By Bus Stop Arriving'!K136,'By Bus Stop Arriving'!K144,'By Bus Stop Arriving'!K152,'By Bus Stop Arriving'!K160)</f>
        <v>49</v>
      </c>
      <c r="L8" s="73">
        <f>SUM('By Bus Stop Arriving'!L8,'By Bus Stop Arriving'!L16,'By Bus Stop Arriving'!L24,'By Bus Stop Arriving'!L32,'By Bus Stop Arriving'!L40,'By Bus Stop Arriving'!L48,'By Bus Stop Arriving'!L56,'By Bus Stop Arriving'!L64,'By Bus Stop Arriving'!L72,'By Bus Stop Arriving'!L80,'By Bus Stop Arriving'!L88,'By Bus Stop Arriving'!L96,'By Bus Stop Arriving'!L104,'By Bus Stop Arriving'!L112,'By Bus Stop Arriving'!L120,'By Bus Stop Arriving'!L128,'By Bus Stop Arriving'!L136,'By Bus Stop Arriving'!L144,'By Bus Stop Arriving'!L152,'By Bus Stop Arriving'!L160)</f>
        <v>30</v>
      </c>
      <c r="M8" s="73">
        <f>SUM('By Bus Stop Arriving'!M8,'By Bus Stop Arriving'!M16,'By Bus Stop Arriving'!M24,'By Bus Stop Arriving'!M32,'By Bus Stop Arriving'!M40,'By Bus Stop Arriving'!M48,'By Bus Stop Arriving'!M56,'By Bus Stop Arriving'!M64,'By Bus Stop Arriving'!M72,'By Bus Stop Arriving'!M80,'By Bus Stop Arriving'!M88,'By Bus Stop Arriving'!M96,'By Bus Stop Arriving'!M104,'By Bus Stop Arriving'!M112,'By Bus Stop Arriving'!M120,'By Bus Stop Arriving'!M128,'By Bus Stop Arriving'!M136,'By Bus Stop Arriving'!M144,'By Bus Stop Arriving'!M152,'By Bus Stop Arriving'!M160)</f>
        <v>26</v>
      </c>
      <c r="N8" s="73">
        <f>SUM('By Bus Stop Arriving'!N8,'By Bus Stop Arriving'!N16,'By Bus Stop Arriving'!N24,'By Bus Stop Arriving'!N32,'By Bus Stop Arriving'!N40,'By Bus Stop Arriving'!N48,'By Bus Stop Arriving'!N56,'By Bus Stop Arriving'!N64,'By Bus Stop Arriving'!N72,'By Bus Stop Arriving'!N80,'By Bus Stop Arriving'!N88,'By Bus Stop Arriving'!N96,'By Bus Stop Arriving'!N104,'By Bus Stop Arriving'!N112,'By Bus Stop Arriving'!N120,'By Bus Stop Arriving'!N128,'By Bus Stop Arriving'!N136,'By Bus Stop Arriving'!N144,'By Bus Stop Arriving'!N152,'By Bus Stop Arriving'!N160)</f>
        <v>21</v>
      </c>
      <c r="O8" s="73">
        <f>SUM('By Bus Stop Arriving'!O8,'By Bus Stop Arriving'!O16,'By Bus Stop Arriving'!O24,'By Bus Stop Arriving'!O32,'By Bus Stop Arriving'!O40,'By Bus Stop Arriving'!O48,'By Bus Stop Arriving'!O56,'By Bus Stop Arriving'!O64,'By Bus Stop Arriving'!O72,'By Bus Stop Arriving'!O80,'By Bus Stop Arriving'!O88,'By Bus Stop Arriving'!O96,'By Bus Stop Arriving'!O104,'By Bus Stop Arriving'!O112,'By Bus Stop Arriving'!O120,'By Bus Stop Arriving'!O128,'By Bus Stop Arriving'!O136,'By Bus Stop Arriving'!O144,'By Bus Stop Arriving'!O152,'By Bus Stop Arriving'!O160)</f>
        <v>8</v>
      </c>
      <c r="P8" s="73">
        <f>SUM('By Bus Stop Arriving'!P8,'By Bus Stop Arriving'!P16,'By Bus Stop Arriving'!P24,'By Bus Stop Arriving'!P32,'By Bus Stop Arriving'!P40,'By Bus Stop Arriving'!P48,'By Bus Stop Arriving'!P56,'By Bus Stop Arriving'!P64,'By Bus Stop Arriving'!P72,'By Bus Stop Arriving'!P80,'By Bus Stop Arriving'!P88,'By Bus Stop Arriving'!P96,'By Bus Stop Arriving'!P104,'By Bus Stop Arriving'!P112,'By Bus Stop Arriving'!P120,'By Bus Stop Arriving'!P128,'By Bus Stop Arriving'!P136,'By Bus Stop Arriving'!P144,'By Bus Stop Arriving'!P152,'By Bus Stop Arriving'!P160)</f>
        <v>0</v>
      </c>
      <c r="Q8" s="73">
        <f>SUM('By Bus Stop Arriving'!Q8,'By Bus Stop Arriving'!Q16,'By Bus Stop Arriving'!Q24,'By Bus Stop Arriving'!Q32,'By Bus Stop Arriving'!Q40,'By Bus Stop Arriving'!Q48,'By Bus Stop Arriving'!Q56,'By Bus Stop Arriving'!Q64,'By Bus Stop Arriving'!Q72,'By Bus Stop Arriving'!Q80,'By Bus Stop Arriving'!Q88,'By Bus Stop Arriving'!Q96,'By Bus Stop Arriving'!Q104,'By Bus Stop Arriving'!Q112,'By Bus Stop Arriving'!Q120,'By Bus Stop Arriving'!Q128,'By Bus Stop Arriving'!Q136,'By Bus Stop Arriving'!Q144,'By Bus Stop Arriving'!Q152,'By Bus Stop Arriving'!Q160)</f>
        <v>3</v>
      </c>
      <c r="R8" s="73">
        <f>SUM('By Bus Stop Arriving'!R8,'By Bus Stop Arriving'!R16,'By Bus Stop Arriving'!R24,'By Bus Stop Arriving'!R32,'By Bus Stop Arriving'!R40,'By Bus Stop Arriving'!R48,'By Bus Stop Arriving'!R56,'By Bus Stop Arriving'!R64,'By Bus Stop Arriving'!R72,'By Bus Stop Arriving'!R80,'By Bus Stop Arriving'!R88,'By Bus Stop Arriving'!R96,'By Bus Stop Arriving'!R104,'By Bus Stop Arriving'!R112,'By Bus Stop Arriving'!R120,'By Bus Stop Arriving'!R128,'By Bus Stop Arriving'!R136,'By Bus Stop Arriving'!R144,'By Bus Stop Arriving'!R152,'By Bus Stop Arriving'!R160)</f>
        <v>0</v>
      </c>
      <c r="S8" s="96">
        <f t="shared" ref="S8:S16" si="0">SUM(C8:R8)</f>
        <v>674</v>
      </c>
      <c r="T8" s="1"/>
      <c r="U8" s="1"/>
      <c r="V8" s="1"/>
      <c r="W8" s="1"/>
      <c r="X8" s="1"/>
      <c r="Y8" s="1"/>
      <c r="Z8" s="1"/>
    </row>
    <row r="9" spans="1:26" ht="12" customHeight="1">
      <c r="A9" s="28"/>
      <c r="B9" s="28">
        <v>41</v>
      </c>
      <c r="C9" s="1">
        <f>SUM('By Bus Stop Arriving'!C9,'By Bus Stop Arriving'!C17,'By Bus Stop Arriving'!C25,'By Bus Stop Arriving'!C33,'By Bus Stop Arriving'!C41,'By Bus Stop Arriving'!C49,'By Bus Stop Arriving'!C57,'By Bus Stop Arriving'!C65,'By Bus Stop Arriving'!C73,'By Bus Stop Arriving'!C81,'By Bus Stop Arriving'!C89,'By Bus Stop Arriving'!C97,'By Bus Stop Arriving'!C105,'By Bus Stop Arriving'!C113,'By Bus Stop Arriving'!C121,'By Bus Stop Arriving'!C129,'By Bus Stop Arriving'!C137,'By Bus Stop Arriving'!C145,'By Bus Stop Arriving'!C153,'By Bus Stop Arriving'!C161)</f>
        <v>0</v>
      </c>
      <c r="D9" s="1">
        <f>SUM('By Bus Stop Arriving'!D9,'By Bus Stop Arriving'!D17,'By Bus Stop Arriving'!D25,'By Bus Stop Arriving'!D33,'By Bus Stop Arriving'!D41,'By Bus Stop Arriving'!D49,'By Bus Stop Arriving'!D57,'By Bus Stop Arriving'!D65,'By Bus Stop Arriving'!D73,'By Bus Stop Arriving'!D81,'By Bus Stop Arriving'!D89,'By Bus Stop Arriving'!D97,'By Bus Stop Arriving'!D105,'By Bus Stop Arriving'!D113,'By Bus Stop Arriving'!D121,'By Bus Stop Arriving'!D129,'By Bus Stop Arriving'!D137,'By Bus Stop Arriving'!D145,'By Bus Stop Arriving'!D153,'By Bus Stop Arriving'!D161)</f>
        <v>59</v>
      </c>
      <c r="E9" s="1">
        <f>SUM('By Bus Stop Arriving'!E9,'By Bus Stop Arriving'!E17,'By Bus Stop Arriving'!E25,'By Bus Stop Arriving'!E33,'By Bus Stop Arriving'!E41,'By Bus Stop Arriving'!E49,'By Bus Stop Arriving'!E57,'By Bus Stop Arriving'!E65,'By Bus Stop Arriving'!E73,'By Bus Stop Arriving'!E81,'By Bus Stop Arriving'!E89,'By Bus Stop Arriving'!E97,'By Bus Stop Arriving'!E105,'By Bus Stop Arriving'!E113,'By Bus Stop Arriving'!E121,'By Bus Stop Arriving'!E129,'By Bus Stop Arriving'!E137,'By Bus Stop Arriving'!E145,'By Bus Stop Arriving'!E153,'By Bus Stop Arriving'!E161)</f>
        <v>0</v>
      </c>
      <c r="F9" s="1">
        <f>SUM('By Bus Stop Arriving'!F9,'By Bus Stop Arriving'!F17,'By Bus Stop Arriving'!F25,'By Bus Stop Arriving'!F33,'By Bus Stop Arriving'!F41,'By Bus Stop Arriving'!F49,'By Bus Stop Arriving'!F57,'By Bus Stop Arriving'!F65,'By Bus Stop Arriving'!F73,'By Bus Stop Arriving'!F81,'By Bus Stop Arriving'!F89,'By Bus Stop Arriving'!F97,'By Bus Stop Arriving'!F105,'By Bus Stop Arriving'!F113,'By Bus Stop Arriving'!F121,'By Bus Stop Arriving'!F129,'By Bus Stop Arriving'!F137,'By Bus Stop Arriving'!F145,'By Bus Stop Arriving'!F153,'By Bus Stop Arriving'!F161)</f>
        <v>16</v>
      </c>
      <c r="G9" s="1">
        <f>SUM('By Bus Stop Arriving'!G9,'By Bus Stop Arriving'!G17,'By Bus Stop Arriving'!G25,'By Bus Stop Arriving'!G33,'By Bus Stop Arriving'!G41,'By Bus Stop Arriving'!G49,'By Bus Stop Arriving'!G57,'By Bus Stop Arriving'!G65,'By Bus Stop Arriving'!G73,'By Bus Stop Arriving'!G81,'By Bus Stop Arriving'!G89,'By Bus Stop Arriving'!G97,'By Bus Stop Arriving'!G105,'By Bus Stop Arriving'!G113,'By Bus Stop Arriving'!G121,'By Bus Stop Arriving'!G129,'By Bus Stop Arriving'!G137,'By Bus Stop Arriving'!G145,'By Bus Stop Arriving'!G153,'By Bus Stop Arriving'!G161)</f>
        <v>0</v>
      </c>
      <c r="H9" s="1">
        <f>SUM('By Bus Stop Arriving'!H9,'By Bus Stop Arriving'!H17,'By Bus Stop Arriving'!H25,'By Bus Stop Arriving'!H33,'By Bus Stop Arriving'!H41,'By Bus Stop Arriving'!H49,'By Bus Stop Arriving'!H57,'By Bus Stop Arriving'!H65,'By Bus Stop Arriving'!H73,'By Bus Stop Arriving'!H81,'By Bus Stop Arriving'!H89,'By Bus Stop Arriving'!H97,'By Bus Stop Arriving'!H105,'By Bus Stop Arriving'!H113,'By Bus Stop Arriving'!H121,'By Bus Stop Arriving'!H129,'By Bus Stop Arriving'!H137,'By Bus Stop Arriving'!H145,'By Bus Stop Arriving'!H153,'By Bus Stop Arriving'!H161)</f>
        <v>0</v>
      </c>
      <c r="I9" s="1">
        <f>SUM('By Bus Stop Arriving'!I9,'By Bus Stop Arriving'!I17,'By Bus Stop Arriving'!I25,'By Bus Stop Arriving'!I33,'By Bus Stop Arriving'!I41,'By Bus Stop Arriving'!I49,'By Bus Stop Arriving'!I57,'By Bus Stop Arriving'!I65,'By Bus Stop Arriving'!I73,'By Bus Stop Arriving'!I81,'By Bus Stop Arriving'!I89,'By Bus Stop Arriving'!I97,'By Bus Stop Arriving'!I105,'By Bus Stop Arriving'!I113,'By Bus Stop Arriving'!I121,'By Bus Stop Arriving'!I129,'By Bus Stop Arriving'!I137,'By Bus Stop Arriving'!I145,'By Bus Stop Arriving'!I153,'By Bus Stop Arriving'!I161)</f>
        <v>112</v>
      </c>
      <c r="J9" s="1">
        <f>SUM('By Bus Stop Arriving'!J9,'By Bus Stop Arriving'!J17,'By Bus Stop Arriving'!J25,'By Bus Stop Arriving'!J33,'By Bus Stop Arriving'!J41,'By Bus Stop Arriving'!J49,'By Bus Stop Arriving'!J57,'By Bus Stop Arriving'!J65,'By Bus Stop Arriving'!J73,'By Bus Stop Arriving'!J81,'By Bus Stop Arriving'!J89,'By Bus Stop Arriving'!J97,'By Bus Stop Arriving'!J105,'By Bus Stop Arriving'!J113,'By Bus Stop Arriving'!J121,'By Bus Stop Arriving'!J129,'By Bus Stop Arriving'!J137,'By Bus Stop Arriving'!J145,'By Bus Stop Arriving'!J153,'By Bus Stop Arriving'!J161)</f>
        <v>0</v>
      </c>
      <c r="K9" s="1">
        <f>SUM('By Bus Stop Arriving'!K9,'By Bus Stop Arriving'!K17,'By Bus Stop Arriving'!K25,'By Bus Stop Arriving'!K33,'By Bus Stop Arriving'!K41,'By Bus Stop Arriving'!K49,'By Bus Stop Arriving'!K57,'By Bus Stop Arriving'!K65,'By Bus Stop Arriving'!K73,'By Bus Stop Arriving'!K81,'By Bus Stop Arriving'!K89,'By Bus Stop Arriving'!K97,'By Bus Stop Arriving'!K105,'By Bus Stop Arriving'!K113,'By Bus Stop Arriving'!K121,'By Bus Stop Arriving'!K129,'By Bus Stop Arriving'!K137,'By Bus Stop Arriving'!K145,'By Bus Stop Arriving'!K153,'By Bus Stop Arriving'!K161)</f>
        <v>13</v>
      </c>
      <c r="L9" s="1">
        <f>SUM('By Bus Stop Arriving'!L9,'By Bus Stop Arriving'!L17,'By Bus Stop Arriving'!L25,'By Bus Stop Arriving'!L33,'By Bus Stop Arriving'!L41,'By Bus Stop Arriving'!L49,'By Bus Stop Arriving'!L57,'By Bus Stop Arriving'!L65,'By Bus Stop Arriving'!L73,'By Bus Stop Arriving'!L81,'By Bus Stop Arriving'!L89,'By Bus Stop Arriving'!L97,'By Bus Stop Arriving'!L105,'By Bus Stop Arriving'!L113,'By Bus Stop Arriving'!L121,'By Bus Stop Arriving'!L129,'By Bus Stop Arriving'!L137,'By Bus Stop Arriving'!L145,'By Bus Stop Arriving'!L153,'By Bus Stop Arriving'!L161)</f>
        <v>0</v>
      </c>
      <c r="M9" s="1">
        <f>SUM('By Bus Stop Arriving'!M9,'By Bus Stop Arriving'!M17,'By Bus Stop Arriving'!M25,'By Bus Stop Arriving'!M33,'By Bus Stop Arriving'!M41,'By Bus Stop Arriving'!M49,'By Bus Stop Arriving'!M57,'By Bus Stop Arriving'!M65,'By Bus Stop Arriving'!M73,'By Bus Stop Arriving'!M81,'By Bus Stop Arriving'!M89,'By Bus Stop Arriving'!M97,'By Bus Stop Arriving'!M105,'By Bus Stop Arriving'!M113,'By Bus Stop Arriving'!M121,'By Bus Stop Arriving'!M129,'By Bus Stop Arriving'!M137,'By Bus Stop Arriving'!M145,'By Bus Stop Arriving'!M153,'By Bus Stop Arriving'!M161)</f>
        <v>3</v>
      </c>
      <c r="N9" s="1">
        <f>SUM('By Bus Stop Arriving'!N9,'By Bus Stop Arriving'!N17,'By Bus Stop Arriving'!N25,'By Bus Stop Arriving'!N33,'By Bus Stop Arriving'!N41,'By Bus Stop Arriving'!N49,'By Bus Stop Arriving'!N57,'By Bus Stop Arriving'!N65,'By Bus Stop Arriving'!N73,'By Bus Stop Arriving'!N81,'By Bus Stop Arriving'!N89,'By Bus Stop Arriving'!N97,'By Bus Stop Arriving'!N105,'By Bus Stop Arriving'!N113,'By Bus Stop Arriving'!N121,'By Bus Stop Arriving'!N129,'By Bus Stop Arriving'!N137,'By Bus Stop Arriving'!N145,'By Bus Stop Arriving'!N153,'By Bus Stop Arriving'!N161)</f>
        <v>2</v>
      </c>
      <c r="O9" s="1">
        <f>SUM('By Bus Stop Arriving'!O9,'By Bus Stop Arriving'!O17,'By Bus Stop Arriving'!O25,'By Bus Stop Arriving'!O33,'By Bus Stop Arriving'!O41,'By Bus Stop Arriving'!O49,'By Bus Stop Arriving'!O57,'By Bus Stop Arriving'!O65,'By Bus Stop Arriving'!O73,'By Bus Stop Arriving'!O81,'By Bus Stop Arriving'!O89,'By Bus Stop Arriving'!O97,'By Bus Stop Arriving'!O105,'By Bus Stop Arriving'!O113,'By Bus Stop Arriving'!O121,'By Bus Stop Arriving'!O129,'By Bus Stop Arriving'!O137,'By Bus Stop Arriving'!O145,'By Bus Stop Arriving'!O153,'By Bus Stop Arriving'!O161)</f>
        <v>0</v>
      </c>
      <c r="P9" s="1">
        <f>SUM('By Bus Stop Arriving'!P9,'By Bus Stop Arriving'!P17,'By Bus Stop Arriving'!P25,'By Bus Stop Arriving'!P33,'By Bus Stop Arriving'!P41,'By Bus Stop Arriving'!P49,'By Bus Stop Arriving'!P57,'By Bus Stop Arriving'!P65,'By Bus Stop Arriving'!P73,'By Bus Stop Arriving'!P81,'By Bus Stop Arriving'!P89,'By Bus Stop Arriving'!P97,'By Bus Stop Arriving'!P105,'By Bus Stop Arriving'!P113,'By Bus Stop Arriving'!P121,'By Bus Stop Arriving'!P129,'By Bus Stop Arriving'!P137,'By Bus Stop Arriving'!P145,'By Bus Stop Arriving'!P153,'By Bus Stop Arriving'!P161)</f>
        <v>0</v>
      </c>
      <c r="Q9" s="1">
        <f>SUM('By Bus Stop Arriving'!Q9,'By Bus Stop Arriving'!Q17,'By Bus Stop Arriving'!Q25,'By Bus Stop Arriving'!Q33,'By Bus Stop Arriving'!Q41,'By Bus Stop Arriving'!Q49,'By Bus Stop Arriving'!Q57,'By Bus Stop Arriving'!Q65,'By Bus Stop Arriving'!Q73,'By Bus Stop Arriving'!Q81,'By Bus Stop Arriving'!Q89,'By Bus Stop Arriving'!Q97,'By Bus Stop Arriving'!Q105,'By Bus Stop Arriving'!Q113,'By Bus Stop Arriving'!Q121,'By Bus Stop Arriving'!Q129,'By Bus Stop Arriving'!Q137,'By Bus Stop Arriving'!Q145,'By Bus Stop Arriving'!Q153,'By Bus Stop Arriving'!Q161)</f>
        <v>0</v>
      </c>
      <c r="R9" s="1">
        <f>SUM('By Bus Stop Arriving'!R9,'By Bus Stop Arriving'!R17,'By Bus Stop Arriving'!R25,'By Bus Stop Arriving'!R33,'By Bus Stop Arriving'!R41,'By Bus Stop Arriving'!R49,'By Bus Stop Arriving'!R57,'By Bus Stop Arriving'!R65,'By Bus Stop Arriving'!R73,'By Bus Stop Arriving'!R81,'By Bus Stop Arriving'!R89,'By Bus Stop Arriving'!R97,'By Bus Stop Arriving'!R105,'By Bus Stop Arriving'!R113,'By Bus Stop Arriving'!R121,'By Bus Stop Arriving'!R129,'By Bus Stop Arriving'!R137,'By Bus Stop Arriving'!R145,'By Bus Stop Arriving'!R153,'By Bus Stop Arriving'!R161)</f>
        <v>0</v>
      </c>
      <c r="S9" s="28">
        <f t="shared" si="0"/>
        <v>205</v>
      </c>
      <c r="T9" s="1"/>
      <c r="U9" s="1"/>
      <c r="V9" s="1"/>
      <c r="W9" s="1"/>
      <c r="X9" s="1"/>
      <c r="Y9" s="1"/>
      <c r="Z9" s="1"/>
    </row>
    <row r="10" spans="1:26" ht="12" customHeight="1">
      <c r="A10" s="28"/>
      <c r="B10" s="28">
        <v>101</v>
      </c>
      <c r="C10" s="1">
        <f>SUM('By Bus Stop Arriving'!C10,'By Bus Stop Arriving'!C18,'By Bus Stop Arriving'!C26,'By Bus Stop Arriving'!C34,'By Bus Stop Arriving'!C42,'By Bus Stop Arriving'!C50,'By Bus Stop Arriving'!C58,'By Bus Stop Arriving'!C66,'By Bus Stop Arriving'!C74,'By Bus Stop Arriving'!C82,'By Bus Stop Arriving'!C90,'By Bus Stop Arriving'!C98,'By Bus Stop Arriving'!C106,'By Bus Stop Arriving'!C114,'By Bus Stop Arriving'!C122,'By Bus Stop Arriving'!C130,'By Bus Stop Arriving'!C138,'By Bus Stop Arriving'!C146,'By Bus Stop Arriving'!C154,'By Bus Stop Arriving'!C162)</f>
        <v>18</v>
      </c>
      <c r="D10" s="1">
        <f>SUM('By Bus Stop Arriving'!D10,'By Bus Stop Arriving'!D18,'By Bus Stop Arriving'!D26,'By Bus Stop Arriving'!D34,'By Bus Stop Arriving'!D42,'By Bus Stop Arriving'!D50,'By Bus Stop Arriving'!D58,'By Bus Stop Arriving'!D66,'By Bus Stop Arriving'!D74,'By Bus Stop Arriving'!D82,'By Bus Stop Arriving'!D90,'By Bus Stop Arriving'!D98,'By Bus Stop Arriving'!D106,'By Bus Stop Arriving'!D114,'By Bus Stop Arriving'!D122,'By Bus Stop Arriving'!D130,'By Bus Stop Arriving'!D138,'By Bus Stop Arriving'!D146,'By Bus Stop Arriving'!D154,'By Bus Stop Arriving'!D162)</f>
        <v>42</v>
      </c>
      <c r="E10" s="1">
        <f>SUM('By Bus Stop Arriving'!E10,'By Bus Stop Arriving'!E18,'By Bus Stop Arriving'!E26,'By Bus Stop Arriving'!E34,'By Bus Stop Arriving'!E42,'By Bus Stop Arriving'!E50,'By Bus Stop Arriving'!E58,'By Bus Stop Arriving'!E66,'By Bus Stop Arriving'!E74,'By Bus Stop Arriving'!E82,'By Bus Stop Arriving'!E90,'By Bus Stop Arriving'!E98,'By Bus Stop Arriving'!E106,'By Bus Stop Arriving'!E114,'By Bus Stop Arriving'!E122,'By Bus Stop Arriving'!E130,'By Bus Stop Arriving'!E138,'By Bus Stop Arriving'!E146,'By Bus Stop Arriving'!E154,'By Bus Stop Arriving'!E162)</f>
        <v>56</v>
      </c>
      <c r="F10" s="1">
        <f>SUM('By Bus Stop Arriving'!F10,'By Bus Stop Arriving'!F18,'By Bus Stop Arriving'!F26,'By Bus Stop Arriving'!F34,'By Bus Stop Arriving'!F42,'By Bus Stop Arriving'!F50,'By Bus Stop Arriving'!F58,'By Bus Stop Arriving'!F66,'By Bus Stop Arriving'!F74,'By Bus Stop Arriving'!F82,'By Bus Stop Arriving'!F90,'By Bus Stop Arriving'!F98,'By Bus Stop Arriving'!F106,'By Bus Stop Arriving'!F114,'By Bus Stop Arriving'!F122,'By Bus Stop Arriving'!F130,'By Bus Stop Arriving'!F138,'By Bus Stop Arriving'!F146,'By Bus Stop Arriving'!F154,'By Bus Stop Arriving'!F162)</f>
        <v>42</v>
      </c>
      <c r="G10" s="1">
        <f>SUM('By Bus Stop Arriving'!G10,'By Bus Stop Arriving'!G18,'By Bus Stop Arriving'!G26,'By Bus Stop Arriving'!G34,'By Bus Stop Arriving'!G42,'By Bus Stop Arriving'!G50,'By Bus Stop Arriving'!G58,'By Bus Stop Arriving'!G66,'By Bus Stop Arriving'!G74,'By Bus Stop Arriving'!G82,'By Bus Stop Arriving'!G90,'By Bus Stop Arriving'!G98,'By Bus Stop Arriving'!G106,'By Bus Stop Arriving'!G114,'By Bus Stop Arriving'!G122,'By Bus Stop Arriving'!G130,'By Bus Stop Arriving'!G138,'By Bus Stop Arriving'!G146,'By Bus Stop Arriving'!G154,'By Bus Stop Arriving'!G162)</f>
        <v>48</v>
      </c>
      <c r="H10" s="1">
        <f>SUM('By Bus Stop Arriving'!H10,'By Bus Stop Arriving'!H18,'By Bus Stop Arriving'!H26,'By Bus Stop Arriving'!H34,'By Bus Stop Arriving'!H42,'By Bus Stop Arriving'!H50,'By Bus Stop Arriving'!H58,'By Bus Stop Arriving'!H66,'By Bus Stop Arriving'!H74,'By Bus Stop Arriving'!H82,'By Bus Stop Arriving'!H90,'By Bus Stop Arriving'!H98,'By Bus Stop Arriving'!H106,'By Bus Stop Arriving'!H114,'By Bus Stop Arriving'!H122,'By Bus Stop Arriving'!H130,'By Bus Stop Arriving'!H138,'By Bus Stop Arriving'!H146,'By Bus Stop Arriving'!H154,'By Bus Stop Arriving'!H162)</f>
        <v>54</v>
      </c>
      <c r="I10" s="1">
        <f>SUM('By Bus Stop Arriving'!I10,'By Bus Stop Arriving'!I18,'By Bus Stop Arriving'!I26,'By Bus Stop Arriving'!I34,'By Bus Stop Arriving'!I42,'By Bus Stop Arriving'!I50,'By Bus Stop Arriving'!I58,'By Bus Stop Arriving'!I66,'By Bus Stop Arriving'!I74,'By Bus Stop Arriving'!I82,'By Bus Stop Arriving'!I90,'By Bus Stop Arriving'!I98,'By Bus Stop Arriving'!I106,'By Bus Stop Arriving'!I114,'By Bus Stop Arriving'!I122,'By Bus Stop Arriving'!I130,'By Bus Stop Arriving'!I138,'By Bus Stop Arriving'!I146,'By Bus Stop Arriving'!I154,'By Bus Stop Arriving'!I162)</f>
        <v>93</v>
      </c>
      <c r="J10" s="1">
        <f>SUM('By Bus Stop Arriving'!J10,'By Bus Stop Arriving'!J18,'By Bus Stop Arriving'!J26,'By Bus Stop Arriving'!J34,'By Bus Stop Arriving'!J42,'By Bus Stop Arriving'!J50,'By Bus Stop Arriving'!J58,'By Bus Stop Arriving'!J66,'By Bus Stop Arriving'!J74,'By Bus Stop Arriving'!J82,'By Bus Stop Arriving'!J90,'By Bus Stop Arriving'!J98,'By Bus Stop Arriving'!J106,'By Bus Stop Arriving'!J114,'By Bus Stop Arriving'!J122,'By Bus Stop Arriving'!J130,'By Bus Stop Arriving'!J138,'By Bus Stop Arriving'!J146,'By Bus Stop Arriving'!J154,'By Bus Stop Arriving'!J162)</f>
        <v>57</v>
      </c>
      <c r="K10" s="1">
        <f>SUM('By Bus Stop Arriving'!K10,'By Bus Stop Arriving'!K18,'By Bus Stop Arriving'!K26,'By Bus Stop Arriving'!K34,'By Bus Stop Arriving'!K42,'By Bus Stop Arriving'!K50,'By Bus Stop Arriving'!K58,'By Bus Stop Arriving'!K66,'By Bus Stop Arriving'!K74,'By Bus Stop Arriving'!K82,'By Bus Stop Arriving'!K90,'By Bus Stop Arriving'!K98,'By Bus Stop Arriving'!K106,'By Bus Stop Arriving'!K114,'By Bus Stop Arriving'!K122,'By Bus Stop Arriving'!K130,'By Bus Stop Arriving'!K138,'By Bus Stop Arriving'!K146,'By Bus Stop Arriving'!K154,'By Bus Stop Arriving'!K162)</f>
        <v>40</v>
      </c>
      <c r="L10" s="1">
        <f>SUM('By Bus Stop Arriving'!L10,'By Bus Stop Arriving'!L18,'By Bus Stop Arriving'!L26,'By Bus Stop Arriving'!L34,'By Bus Stop Arriving'!L42,'By Bus Stop Arriving'!L50,'By Bus Stop Arriving'!L58,'By Bus Stop Arriving'!L66,'By Bus Stop Arriving'!L74,'By Bus Stop Arriving'!L82,'By Bus Stop Arriving'!L90,'By Bus Stop Arriving'!L98,'By Bus Stop Arriving'!L106,'By Bus Stop Arriving'!L114,'By Bus Stop Arriving'!L122,'By Bus Stop Arriving'!L130,'By Bus Stop Arriving'!L138,'By Bus Stop Arriving'!L146,'By Bus Stop Arriving'!L154,'By Bus Stop Arriving'!L162)</f>
        <v>12</v>
      </c>
      <c r="M10" s="1">
        <f>SUM('By Bus Stop Arriving'!M10,'By Bus Stop Arriving'!M18,'By Bus Stop Arriving'!M26,'By Bus Stop Arriving'!M34,'By Bus Stop Arriving'!M42,'By Bus Stop Arriving'!M50,'By Bus Stop Arriving'!M58,'By Bus Stop Arriving'!M66,'By Bus Stop Arriving'!M74,'By Bus Stop Arriving'!M82,'By Bus Stop Arriving'!M90,'By Bus Stop Arriving'!M98,'By Bus Stop Arriving'!M106,'By Bus Stop Arriving'!M114,'By Bus Stop Arriving'!M122,'By Bus Stop Arriving'!M130,'By Bus Stop Arriving'!M138,'By Bus Stop Arriving'!M146,'By Bus Stop Arriving'!M154,'By Bus Stop Arriving'!M162)</f>
        <v>23</v>
      </c>
      <c r="N10" s="1">
        <f>SUM('By Bus Stop Arriving'!N10,'By Bus Stop Arriving'!N18,'By Bus Stop Arriving'!N26,'By Bus Stop Arriving'!N34,'By Bus Stop Arriving'!N42,'By Bus Stop Arriving'!N50,'By Bus Stop Arriving'!N58,'By Bus Stop Arriving'!N66,'By Bus Stop Arriving'!N74,'By Bus Stop Arriving'!N82,'By Bus Stop Arriving'!N90,'By Bus Stop Arriving'!N98,'By Bus Stop Arriving'!N106,'By Bus Stop Arriving'!N114,'By Bus Stop Arriving'!N122,'By Bus Stop Arriving'!N130,'By Bus Stop Arriving'!N138,'By Bus Stop Arriving'!N146,'By Bus Stop Arriving'!N154,'By Bus Stop Arriving'!N162)</f>
        <v>28</v>
      </c>
      <c r="O10" s="1">
        <f>SUM('By Bus Stop Arriving'!O10,'By Bus Stop Arriving'!O18,'By Bus Stop Arriving'!O26,'By Bus Stop Arriving'!O34,'By Bus Stop Arriving'!O42,'By Bus Stop Arriving'!O50,'By Bus Stop Arriving'!O58,'By Bus Stop Arriving'!O66,'By Bus Stop Arriving'!O74,'By Bus Stop Arriving'!O82,'By Bus Stop Arriving'!O90,'By Bus Stop Arriving'!O98,'By Bus Stop Arriving'!O106,'By Bus Stop Arriving'!O114,'By Bus Stop Arriving'!O122,'By Bus Stop Arriving'!O130,'By Bus Stop Arriving'!O138,'By Bus Stop Arriving'!O146,'By Bus Stop Arriving'!O154,'By Bus Stop Arriving'!O162)</f>
        <v>5</v>
      </c>
      <c r="P10" s="1">
        <f>SUM('By Bus Stop Arriving'!P10,'By Bus Stop Arriving'!P18,'By Bus Stop Arriving'!P26,'By Bus Stop Arriving'!P34,'By Bus Stop Arriving'!P42,'By Bus Stop Arriving'!P50,'By Bus Stop Arriving'!P58,'By Bus Stop Arriving'!P66,'By Bus Stop Arriving'!P74,'By Bus Stop Arriving'!P82,'By Bus Stop Arriving'!P90,'By Bus Stop Arriving'!P98,'By Bus Stop Arriving'!P106,'By Bus Stop Arriving'!P114,'By Bus Stop Arriving'!P122,'By Bus Stop Arriving'!P130,'By Bus Stop Arriving'!P138,'By Bus Stop Arriving'!P146,'By Bus Stop Arriving'!P154,'By Bus Stop Arriving'!P162)</f>
        <v>3</v>
      </c>
      <c r="Q10" s="1">
        <f>SUM('By Bus Stop Arriving'!Q10,'By Bus Stop Arriving'!Q18,'By Bus Stop Arriving'!Q26,'By Bus Stop Arriving'!Q34,'By Bus Stop Arriving'!Q42,'By Bus Stop Arriving'!Q50,'By Bus Stop Arriving'!Q58,'By Bus Stop Arriving'!Q66,'By Bus Stop Arriving'!Q74,'By Bus Stop Arriving'!Q82,'By Bus Stop Arriving'!Q90,'By Bus Stop Arriving'!Q98,'By Bus Stop Arriving'!Q106,'By Bus Stop Arriving'!Q114,'By Bus Stop Arriving'!Q122,'By Bus Stop Arriving'!Q130,'By Bus Stop Arriving'!Q138,'By Bus Stop Arriving'!Q146,'By Bus Stop Arriving'!Q154,'By Bus Stop Arriving'!Q162)</f>
        <v>6</v>
      </c>
      <c r="R10" s="1">
        <f>SUM('By Bus Stop Arriving'!R10,'By Bus Stop Arriving'!R18,'By Bus Stop Arriving'!R26,'By Bus Stop Arriving'!R34,'By Bus Stop Arriving'!R42,'By Bus Stop Arriving'!R50,'By Bus Stop Arriving'!R58,'By Bus Stop Arriving'!R66,'By Bus Stop Arriving'!R74,'By Bus Stop Arriving'!R82,'By Bus Stop Arriving'!R90,'By Bus Stop Arriving'!R98,'By Bus Stop Arriving'!R106,'By Bus Stop Arriving'!R114,'By Bus Stop Arriving'!R122,'By Bus Stop Arriving'!R130,'By Bus Stop Arriving'!R138,'By Bus Stop Arriving'!R146,'By Bus Stop Arriving'!R154,'By Bus Stop Arriving'!R162)</f>
        <v>0</v>
      </c>
      <c r="S10" s="28">
        <f t="shared" si="0"/>
        <v>527</v>
      </c>
      <c r="T10" s="1"/>
      <c r="U10" s="1"/>
      <c r="V10" s="1"/>
      <c r="W10" s="1"/>
      <c r="X10" s="1"/>
      <c r="Y10" s="1"/>
      <c r="Z10" s="1"/>
    </row>
    <row r="11" spans="1:26" ht="12" customHeight="1">
      <c r="A11" s="28"/>
      <c r="B11" s="28">
        <v>150</v>
      </c>
      <c r="C11" s="1">
        <f>SUM('By Bus Stop Arriving'!C11,'By Bus Stop Arriving'!C19,'By Bus Stop Arriving'!C27,'By Bus Stop Arriving'!C35,'By Bus Stop Arriving'!C43,'By Bus Stop Arriving'!C51,'By Bus Stop Arriving'!C59,'By Bus Stop Arriving'!C67,'By Bus Stop Arriving'!C75,'By Bus Stop Arriving'!C83,'By Bus Stop Arriving'!C91,'By Bus Stop Arriving'!C99,'By Bus Stop Arriving'!C107,'By Bus Stop Arriving'!C115,'By Bus Stop Arriving'!C123,'By Bus Stop Arriving'!C131,'By Bus Stop Arriving'!C139,'By Bus Stop Arriving'!C147,'By Bus Stop Arriving'!C155,'By Bus Stop Arriving'!C163)</f>
        <v>12</v>
      </c>
      <c r="D11" s="1">
        <f>SUM('By Bus Stop Arriving'!D11,'By Bus Stop Arriving'!D19,'By Bus Stop Arriving'!D27,'By Bus Stop Arriving'!D35,'By Bus Stop Arriving'!D43,'By Bus Stop Arriving'!D51,'By Bus Stop Arriving'!D59,'By Bus Stop Arriving'!D67,'By Bus Stop Arriving'!D75,'By Bus Stop Arriving'!D83,'By Bus Stop Arriving'!D91,'By Bus Stop Arriving'!D99,'By Bus Stop Arriving'!D107,'By Bus Stop Arriving'!D115,'By Bus Stop Arriving'!D123,'By Bus Stop Arriving'!D131,'By Bus Stop Arriving'!D139,'By Bus Stop Arriving'!D147,'By Bus Stop Arriving'!D155,'By Bus Stop Arriving'!D163)</f>
        <v>80</v>
      </c>
      <c r="E11" s="1">
        <f>SUM('By Bus Stop Arriving'!E11,'By Bus Stop Arriving'!E19,'By Bus Stop Arriving'!E27,'By Bus Stop Arriving'!E35,'By Bus Stop Arriving'!E43,'By Bus Stop Arriving'!E51,'By Bus Stop Arriving'!E59,'By Bus Stop Arriving'!E67,'By Bus Stop Arriving'!E75,'By Bus Stop Arriving'!E83,'By Bus Stop Arriving'!E91,'By Bus Stop Arriving'!E99,'By Bus Stop Arriving'!E107,'By Bus Stop Arriving'!E115,'By Bus Stop Arriving'!E123,'By Bus Stop Arriving'!E131,'By Bus Stop Arriving'!E139,'By Bus Stop Arriving'!E147,'By Bus Stop Arriving'!E155,'By Bus Stop Arriving'!E163)</f>
        <v>67</v>
      </c>
      <c r="F11" s="1">
        <f>SUM('By Bus Stop Arriving'!F11,'By Bus Stop Arriving'!F19,'By Bus Stop Arriving'!F27,'By Bus Stop Arriving'!F35,'By Bus Stop Arriving'!F43,'By Bus Stop Arriving'!F51,'By Bus Stop Arriving'!F59,'By Bus Stop Arriving'!F67,'By Bus Stop Arriving'!F75,'By Bus Stop Arriving'!F83,'By Bus Stop Arriving'!F91,'By Bus Stop Arriving'!F99,'By Bus Stop Arriving'!F107,'By Bus Stop Arriving'!F115,'By Bus Stop Arriving'!F123,'By Bus Stop Arriving'!F131,'By Bus Stop Arriving'!F139,'By Bus Stop Arriving'!F147,'By Bus Stop Arriving'!F155,'By Bus Stop Arriving'!F163)</f>
        <v>116</v>
      </c>
      <c r="G11" s="1">
        <f>SUM('By Bus Stop Arriving'!G11,'By Bus Stop Arriving'!G19,'By Bus Stop Arriving'!G27,'By Bus Stop Arriving'!G35,'By Bus Stop Arriving'!G43,'By Bus Stop Arriving'!G51,'By Bus Stop Arriving'!G59,'By Bus Stop Arriving'!G67,'By Bus Stop Arriving'!G75,'By Bus Stop Arriving'!G83,'By Bus Stop Arriving'!G91,'By Bus Stop Arriving'!G99,'By Bus Stop Arriving'!G107,'By Bus Stop Arriving'!G115,'By Bus Stop Arriving'!G123,'By Bus Stop Arriving'!G131,'By Bus Stop Arriving'!G139,'By Bus Stop Arriving'!G147,'By Bus Stop Arriving'!G155,'By Bus Stop Arriving'!G163)</f>
        <v>49</v>
      </c>
      <c r="H11" s="1">
        <f>SUM('By Bus Stop Arriving'!H11,'By Bus Stop Arriving'!H19,'By Bus Stop Arriving'!H27,'By Bus Stop Arriving'!H35,'By Bus Stop Arriving'!H43,'By Bus Stop Arriving'!H51,'By Bus Stop Arriving'!H59,'By Bus Stop Arriving'!H67,'By Bus Stop Arriving'!H75,'By Bus Stop Arriving'!H83,'By Bus Stop Arriving'!H91,'By Bus Stop Arriving'!H99,'By Bus Stop Arriving'!H107,'By Bus Stop Arriving'!H115,'By Bus Stop Arriving'!H123,'By Bus Stop Arriving'!H131,'By Bus Stop Arriving'!H139,'By Bus Stop Arriving'!H147,'By Bus Stop Arriving'!H155,'By Bus Stop Arriving'!H163)</f>
        <v>65</v>
      </c>
      <c r="I11" s="1">
        <f>SUM('By Bus Stop Arriving'!I11,'By Bus Stop Arriving'!I19,'By Bus Stop Arriving'!I27,'By Bus Stop Arriving'!I35,'By Bus Stop Arriving'!I43,'By Bus Stop Arriving'!I51,'By Bus Stop Arriving'!I59,'By Bus Stop Arriving'!I67,'By Bus Stop Arriving'!I75,'By Bus Stop Arriving'!I83,'By Bus Stop Arriving'!I91,'By Bus Stop Arriving'!I99,'By Bus Stop Arriving'!I107,'By Bus Stop Arriving'!I115,'By Bus Stop Arriving'!I123,'By Bus Stop Arriving'!I131,'By Bus Stop Arriving'!I139,'By Bus Stop Arriving'!I147,'By Bus Stop Arriving'!I155,'By Bus Stop Arriving'!I163)</f>
        <v>50</v>
      </c>
      <c r="J11" s="1">
        <f>SUM('By Bus Stop Arriving'!J11,'By Bus Stop Arriving'!J19,'By Bus Stop Arriving'!J27,'By Bus Stop Arriving'!J35,'By Bus Stop Arriving'!J43,'By Bus Stop Arriving'!J51,'By Bus Stop Arriving'!J59,'By Bus Stop Arriving'!J67,'By Bus Stop Arriving'!J75,'By Bus Stop Arriving'!J83,'By Bus Stop Arriving'!J91,'By Bus Stop Arriving'!J99,'By Bus Stop Arriving'!J107,'By Bus Stop Arriving'!J115,'By Bus Stop Arriving'!J123,'By Bus Stop Arriving'!J131,'By Bus Stop Arriving'!J139,'By Bus Stop Arriving'!J147,'By Bus Stop Arriving'!J155,'By Bus Stop Arriving'!J163)</f>
        <v>38</v>
      </c>
      <c r="K11" s="1">
        <f>SUM('By Bus Stop Arriving'!K11,'By Bus Stop Arriving'!K19,'By Bus Stop Arriving'!K27,'By Bus Stop Arriving'!K35,'By Bus Stop Arriving'!K43,'By Bus Stop Arriving'!K51,'By Bus Stop Arriving'!K59,'By Bus Stop Arriving'!K67,'By Bus Stop Arriving'!K75,'By Bus Stop Arriving'!K83,'By Bus Stop Arriving'!K91,'By Bus Stop Arriving'!K99,'By Bus Stop Arriving'!K107,'By Bus Stop Arriving'!K115,'By Bus Stop Arriving'!K123,'By Bus Stop Arriving'!K131,'By Bus Stop Arriving'!K139,'By Bus Stop Arriving'!K147,'By Bus Stop Arriving'!K155,'By Bus Stop Arriving'!K163)</f>
        <v>45</v>
      </c>
      <c r="L11" s="1">
        <f>SUM('By Bus Stop Arriving'!L11,'By Bus Stop Arriving'!L19,'By Bus Stop Arriving'!L27,'By Bus Stop Arriving'!L35,'By Bus Stop Arriving'!L43,'By Bus Stop Arriving'!L51,'By Bus Stop Arriving'!L59,'By Bus Stop Arriving'!L67,'By Bus Stop Arriving'!L75,'By Bus Stop Arriving'!L83,'By Bus Stop Arriving'!L91,'By Bus Stop Arriving'!L99,'By Bus Stop Arriving'!L107,'By Bus Stop Arriving'!L115,'By Bus Stop Arriving'!L123,'By Bus Stop Arriving'!L131,'By Bus Stop Arriving'!L139,'By Bus Stop Arriving'!L147,'By Bus Stop Arriving'!L155,'By Bus Stop Arriving'!L163)</f>
        <v>19</v>
      </c>
      <c r="M11" s="1">
        <f>SUM('By Bus Stop Arriving'!M11,'By Bus Stop Arriving'!M19,'By Bus Stop Arriving'!M27,'By Bus Stop Arriving'!M35,'By Bus Stop Arriving'!M43,'By Bus Stop Arriving'!M51,'By Bus Stop Arriving'!M59,'By Bus Stop Arriving'!M67,'By Bus Stop Arriving'!M75,'By Bus Stop Arriving'!M83,'By Bus Stop Arriving'!M91,'By Bus Stop Arriving'!M99,'By Bus Stop Arriving'!M107,'By Bus Stop Arriving'!M115,'By Bus Stop Arriving'!M123,'By Bus Stop Arriving'!M131,'By Bus Stop Arriving'!M139,'By Bus Stop Arriving'!M147,'By Bus Stop Arriving'!M155,'By Bus Stop Arriving'!M163)</f>
        <v>31</v>
      </c>
      <c r="N11" s="1">
        <f>SUM('By Bus Stop Arriving'!N11,'By Bus Stop Arriving'!N19,'By Bus Stop Arriving'!N27,'By Bus Stop Arriving'!N35,'By Bus Stop Arriving'!N43,'By Bus Stop Arriving'!N51,'By Bus Stop Arriving'!N59,'By Bus Stop Arriving'!N67,'By Bus Stop Arriving'!N75,'By Bus Stop Arriving'!N83,'By Bus Stop Arriving'!N91,'By Bus Stop Arriving'!N99,'By Bus Stop Arriving'!N107,'By Bus Stop Arriving'!N115,'By Bus Stop Arriving'!N123,'By Bus Stop Arriving'!N131,'By Bus Stop Arriving'!N139,'By Bus Stop Arriving'!N147,'By Bus Stop Arriving'!N155,'By Bus Stop Arriving'!N163)</f>
        <v>7</v>
      </c>
      <c r="O11" s="1">
        <f>SUM('By Bus Stop Arriving'!O11,'By Bus Stop Arriving'!O19,'By Bus Stop Arriving'!O27,'By Bus Stop Arriving'!O35,'By Bus Stop Arriving'!O43,'By Bus Stop Arriving'!O51,'By Bus Stop Arriving'!O59,'By Bus Stop Arriving'!O67,'By Bus Stop Arriving'!O75,'By Bus Stop Arriving'!O83,'By Bus Stop Arriving'!O91,'By Bus Stop Arriving'!O99,'By Bus Stop Arriving'!O107,'By Bus Stop Arriving'!O115,'By Bus Stop Arriving'!O123,'By Bus Stop Arriving'!O131,'By Bus Stop Arriving'!O139,'By Bus Stop Arriving'!O147,'By Bus Stop Arriving'!O155,'By Bus Stop Arriving'!O163)</f>
        <v>7</v>
      </c>
      <c r="P11" s="1">
        <f>SUM('By Bus Stop Arriving'!P11,'By Bus Stop Arriving'!P19,'By Bus Stop Arriving'!P27,'By Bus Stop Arriving'!P35,'By Bus Stop Arriving'!P43,'By Bus Stop Arriving'!P51,'By Bus Stop Arriving'!P59,'By Bus Stop Arriving'!P67,'By Bus Stop Arriving'!P75,'By Bus Stop Arriving'!P83,'By Bus Stop Arriving'!P91,'By Bus Stop Arriving'!P99,'By Bus Stop Arriving'!P107,'By Bus Stop Arriving'!P115,'By Bus Stop Arriving'!P123,'By Bus Stop Arriving'!P131,'By Bus Stop Arriving'!P139,'By Bus Stop Arriving'!P147,'By Bus Stop Arriving'!P155,'By Bus Stop Arriving'!P163)</f>
        <v>3</v>
      </c>
      <c r="Q11" s="1">
        <f>SUM('By Bus Stop Arriving'!Q11,'By Bus Stop Arriving'!Q19,'By Bus Stop Arriving'!Q27,'By Bus Stop Arriving'!Q35,'By Bus Stop Arriving'!Q43,'By Bus Stop Arriving'!Q51,'By Bus Stop Arriving'!Q59,'By Bus Stop Arriving'!Q67,'By Bus Stop Arriving'!Q75,'By Bus Stop Arriving'!Q83,'By Bus Stop Arriving'!Q91,'By Bus Stop Arriving'!Q99,'By Bus Stop Arriving'!Q107,'By Bus Stop Arriving'!Q115,'By Bus Stop Arriving'!Q123,'By Bus Stop Arriving'!Q131,'By Bus Stop Arriving'!Q139,'By Bus Stop Arriving'!Q147,'By Bus Stop Arriving'!Q155,'By Bus Stop Arriving'!Q163)</f>
        <v>2</v>
      </c>
      <c r="R11" s="1">
        <f>SUM('By Bus Stop Arriving'!R11,'By Bus Stop Arriving'!R19,'By Bus Stop Arriving'!R27,'By Bus Stop Arriving'!R35,'By Bus Stop Arriving'!R43,'By Bus Stop Arriving'!R51,'By Bus Stop Arriving'!R59,'By Bus Stop Arriving'!R67,'By Bus Stop Arriving'!R75,'By Bus Stop Arriving'!R83,'By Bus Stop Arriving'!R91,'By Bus Stop Arriving'!R99,'By Bus Stop Arriving'!R107,'By Bus Stop Arriving'!R115,'By Bus Stop Arriving'!R123,'By Bus Stop Arriving'!R131,'By Bus Stop Arriving'!R139,'By Bus Stop Arriving'!R147,'By Bus Stop Arriving'!R155,'By Bus Stop Arriving'!R163)</f>
        <v>0</v>
      </c>
      <c r="S11" s="28">
        <f t="shared" si="0"/>
        <v>591</v>
      </c>
      <c r="T11" s="1"/>
      <c r="U11" s="1"/>
      <c r="V11" s="1"/>
      <c r="W11" s="1"/>
      <c r="X11" s="1"/>
      <c r="Y11" s="1"/>
      <c r="Z11" s="1"/>
    </row>
    <row r="12" spans="1:26" ht="12" customHeight="1">
      <c r="A12" s="28"/>
      <c r="B12" s="28">
        <v>201</v>
      </c>
      <c r="C12" s="1">
        <f>SUM('By Bus Stop Arriving'!C12,'By Bus Stop Arriving'!C20,'By Bus Stop Arriving'!C28,'By Bus Stop Arriving'!C36,'By Bus Stop Arriving'!C44,'By Bus Stop Arriving'!C52,'By Bus Stop Arriving'!C60,'By Bus Stop Arriving'!C68,'By Bus Stop Arriving'!C76,'By Bus Stop Arriving'!C84,'By Bus Stop Arriving'!C92,'By Bus Stop Arriving'!C100,'By Bus Stop Arriving'!C108,'By Bus Stop Arriving'!C116,'By Bus Stop Arriving'!C124,'By Bus Stop Arriving'!C132,'By Bus Stop Arriving'!C140,'By Bus Stop Arriving'!C148,'By Bus Stop Arriving'!C156,'By Bus Stop Arriving'!C164)</f>
        <v>28</v>
      </c>
      <c r="D12" s="1">
        <f>SUM('By Bus Stop Arriving'!D12,'By Bus Stop Arriving'!D20,'By Bus Stop Arriving'!D28,'By Bus Stop Arriving'!D36,'By Bus Stop Arriving'!D44,'By Bus Stop Arriving'!D52,'By Bus Stop Arriving'!D60,'By Bus Stop Arriving'!D68,'By Bus Stop Arriving'!D76,'By Bus Stop Arriving'!D84,'By Bus Stop Arriving'!D92,'By Bus Stop Arriving'!D100,'By Bus Stop Arriving'!D108,'By Bus Stop Arriving'!D116,'By Bus Stop Arriving'!D124,'By Bus Stop Arriving'!D132,'By Bus Stop Arriving'!D140,'By Bus Stop Arriving'!D148,'By Bus Stop Arriving'!D156,'By Bus Stop Arriving'!D164)</f>
        <v>83</v>
      </c>
      <c r="E12" s="1">
        <f>SUM('By Bus Stop Arriving'!E12,'By Bus Stop Arriving'!E20,'By Bus Stop Arriving'!E28,'By Bus Stop Arriving'!E36,'By Bus Stop Arriving'!E44,'By Bus Stop Arriving'!E52,'By Bus Stop Arriving'!E60,'By Bus Stop Arriving'!E68,'By Bus Stop Arriving'!E76,'By Bus Stop Arriving'!E84,'By Bus Stop Arriving'!E92,'By Bus Stop Arriving'!E100,'By Bus Stop Arriving'!E108,'By Bus Stop Arriving'!E116,'By Bus Stop Arriving'!E124,'By Bus Stop Arriving'!E132,'By Bus Stop Arriving'!E140,'By Bus Stop Arriving'!E148,'By Bus Stop Arriving'!E156,'By Bus Stop Arriving'!E164)</f>
        <v>118</v>
      </c>
      <c r="F12" s="1">
        <f>SUM('By Bus Stop Arriving'!F12,'By Bus Stop Arriving'!F20,'By Bus Stop Arriving'!F28,'By Bus Stop Arriving'!F36,'By Bus Stop Arriving'!F44,'By Bus Stop Arriving'!F52,'By Bus Stop Arriving'!F60,'By Bus Stop Arriving'!F68,'By Bus Stop Arriving'!F76,'By Bus Stop Arriving'!F84,'By Bus Stop Arriving'!F92,'By Bus Stop Arriving'!F100,'By Bus Stop Arriving'!F108,'By Bus Stop Arriving'!F116,'By Bus Stop Arriving'!F124,'By Bus Stop Arriving'!F132,'By Bus Stop Arriving'!F140,'By Bus Stop Arriving'!F148,'By Bus Stop Arriving'!F156,'By Bus Stop Arriving'!F164)</f>
        <v>107</v>
      </c>
      <c r="G12" s="1">
        <f>SUM('By Bus Stop Arriving'!G12,'By Bus Stop Arriving'!G20,'By Bus Stop Arriving'!G28,'By Bus Stop Arriving'!G36,'By Bus Stop Arriving'!G44,'By Bus Stop Arriving'!G52,'By Bus Stop Arriving'!G60,'By Bus Stop Arriving'!G68,'By Bus Stop Arriving'!G76,'By Bus Stop Arriving'!G84,'By Bus Stop Arriving'!G92,'By Bus Stop Arriving'!G100,'By Bus Stop Arriving'!G108,'By Bus Stop Arriving'!G116,'By Bus Stop Arriving'!G124,'By Bus Stop Arriving'!G132,'By Bus Stop Arriving'!G140,'By Bus Stop Arriving'!G148,'By Bus Stop Arriving'!G156,'By Bus Stop Arriving'!G164)</f>
        <v>111</v>
      </c>
      <c r="H12" s="1">
        <f>SUM('By Bus Stop Arriving'!H12,'By Bus Stop Arriving'!H20,'By Bus Stop Arriving'!H28,'By Bus Stop Arriving'!H36,'By Bus Stop Arriving'!H44,'By Bus Stop Arriving'!H52,'By Bus Stop Arriving'!H60,'By Bus Stop Arriving'!H68,'By Bus Stop Arriving'!H76,'By Bus Stop Arriving'!H84,'By Bus Stop Arriving'!H92,'By Bus Stop Arriving'!H100,'By Bus Stop Arriving'!H108,'By Bus Stop Arriving'!H116,'By Bus Stop Arriving'!H124,'By Bus Stop Arriving'!H132,'By Bus Stop Arriving'!H140,'By Bus Stop Arriving'!H148,'By Bus Stop Arriving'!H156,'By Bus Stop Arriving'!H164)</f>
        <v>84</v>
      </c>
      <c r="I12" s="1">
        <f>SUM('By Bus Stop Arriving'!I12,'By Bus Stop Arriving'!I20,'By Bus Stop Arriving'!I28,'By Bus Stop Arriving'!I36,'By Bus Stop Arriving'!I44,'By Bus Stop Arriving'!I52,'By Bus Stop Arriving'!I60,'By Bus Stop Arriving'!I68,'By Bus Stop Arriving'!I76,'By Bus Stop Arriving'!I84,'By Bus Stop Arriving'!I92,'By Bus Stop Arriving'!I100,'By Bus Stop Arriving'!I108,'By Bus Stop Arriving'!I116,'By Bus Stop Arriving'!I124,'By Bus Stop Arriving'!I132,'By Bus Stop Arriving'!I140,'By Bus Stop Arriving'!I148,'By Bus Stop Arriving'!I156,'By Bus Stop Arriving'!I164)</f>
        <v>109</v>
      </c>
      <c r="J12" s="1">
        <f>SUM('By Bus Stop Arriving'!J12,'By Bus Stop Arriving'!J20,'By Bus Stop Arriving'!J28,'By Bus Stop Arriving'!J36,'By Bus Stop Arriving'!J44,'By Bus Stop Arriving'!J52,'By Bus Stop Arriving'!J60,'By Bus Stop Arriving'!J68,'By Bus Stop Arriving'!J76,'By Bus Stop Arriving'!J84,'By Bus Stop Arriving'!J92,'By Bus Stop Arriving'!J100,'By Bus Stop Arriving'!J108,'By Bus Stop Arriving'!J116,'By Bus Stop Arriving'!J124,'By Bus Stop Arriving'!J132,'By Bus Stop Arriving'!J140,'By Bus Stop Arriving'!J148,'By Bus Stop Arriving'!J156,'By Bus Stop Arriving'!J164)</f>
        <v>71</v>
      </c>
      <c r="K12" s="1">
        <f>SUM('By Bus Stop Arriving'!K12,'By Bus Stop Arriving'!K20,'By Bus Stop Arriving'!K28,'By Bus Stop Arriving'!K36,'By Bus Stop Arriving'!K44,'By Bus Stop Arriving'!K52,'By Bus Stop Arriving'!K60,'By Bus Stop Arriving'!K68,'By Bus Stop Arriving'!K76,'By Bus Stop Arriving'!K84,'By Bus Stop Arriving'!K92,'By Bus Stop Arriving'!K100,'By Bus Stop Arriving'!K108,'By Bus Stop Arriving'!K116,'By Bus Stop Arriving'!K124,'By Bus Stop Arriving'!K132,'By Bus Stop Arriving'!K140,'By Bus Stop Arriving'!K148,'By Bus Stop Arriving'!K156,'By Bus Stop Arriving'!K164)</f>
        <v>98</v>
      </c>
      <c r="L12" s="1">
        <f>SUM('By Bus Stop Arriving'!L12,'By Bus Stop Arriving'!L20,'By Bus Stop Arriving'!L28,'By Bus Stop Arriving'!L36,'By Bus Stop Arriving'!L44,'By Bus Stop Arriving'!L52,'By Bus Stop Arriving'!L60,'By Bus Stop Arriving'!L68,'By Bus Stop Arriving'!L76,'By Bus Stop Arriving'!L84,'By Bus Stop Arriving'!L92,'By Bus Stop Arriving'!L100,'By Bus Stop Arriving'!L108,'By Bus Stop Arriving'!L116,'By Bus Stop Arriving'!L124,'By Bus Stop Arriving'!L132,'By Bus Stop Arriving'!L140,'By Bus Stop Arriving'!L148,'By Bus Stop Arriving'!L156,'By Bus Stop Arriving'!L164)</f>
        <v>64</v>
      </c>
      <c r="M12" s="1">
        <f>SUM('By Bus Stop Arriving'!M12,'By Bus Stop Arriving'!M20,'By Bus Stop Arriving'!M28,'By Bus Stop Arriving'!M36,'By Bus Stop Arriving'!M44,'By Bus Stop Arriving'!M52,'By Bus Stop Arriving'!M60,'By Bus Stop Arriving'!M68,'By Bus Stop Arriving'!M76,'By Bus Stop Arriving'!M84,'By Bus Stop Arriving'!M92,'By Bus Stop Arriving'!M100,'By Bus Stop Arriving'!M108,'By Bus Stop Arriving'!M116,'By Bus Stop Arriving'!M124,'By Bus Stop Arriving'!M132,'By Bus Stop Arriving'!M140,'By Bus Stop Arriving'!M148,'By Bus Stop Arriving'!M156,'By Bus Stop Arriving'!M164)</f>
        <v>49</v>
      </c>
      <c r="N12" s="1">
        <f>SUM('By Bus Stop Arriving'!N12,'By Bus Stop Arriving'!N20,'By Bus Stop Arriving'!N28,'By Bus Stop Arriving'!N36,'By Bus Stop Arriving'!N44,'By Bus Stop Arriving'!N52,'By Bus Stop Arriving'!N60,'By Bus Stop Arriving'!N68,'By Bus Stop Arriving'!N76,'By Bus Stop Arriving'!N84,'By Bus Stop Arriving'!N92,'By Bus Stop Arriving'!N100,'By Bus Stop Arriving'!N108,'By Bus Stop Arriving'!N116,'By Bus Stop Arriving'!N124,'By Bus Stop Arriving'!N132,'By Bus Stop Arriving'!N140,'By Bus Stop Arriving'!N148,'By Bus Stop Arriving'!N156,'By Bus Stop Arriving'!N164)</f>
        <v>30</v>
      </c>
      <c r="O12" s="1">
        <f>SUM('By Bus Stop Arriving'!O12,'By Bus Stop Arriving'!O20,'By Bus Stop Arriving'!O28,'By Bus Stop Arriving'!O36,'By Bus Stop Arriving'!O44,'By Bus Stop Arriving'!O52,'By Bus Stop Arriving'!O60,'By Bus Stop Arriving'!O68,'By Bus Stop Arriving'!O76,'By Bus Stop Arriving'!O84,'By Bus Stop Arriving'!O92,'By Bus Stop Arriving'!O100,'By Bus Stop Arriving'!O108,'By Bus Stop Arriving'!O116,'By Bus Stop Arriving'!O124,'By Bus Stop Arriving'!O132,'By Bus Stop Arriving'!O140,'By Bus Stop Arriving'!O148,'By Bus Stop Arriving'!O156,'By Bus Stop Arriving'!O164)</f>
        <v>15</v>
      </c>
      <c r="P12" s="1">
        <f>SUM('By Bus Stop Arriving'!P12,'By Bus Stop Arriving'!P20,'By Bus Stop Arriving'!P28,'By Bus Stop Arriving'!P36,'By Bus Stop Arriving'!P44,'By Bus Stop Arriving'!P52,'By Bus Stop Arriving'!P60,'By Bus Stop Arriving'!P68,'By Bus Stop Arriving'!P76,'By Bus Stop Arriving'!P84,'By Bus Stop Arriving'!P92,'By Bus Stop Arriving'!P100,'By Bus Stop Arriving'!P108,'By Bus Stop Arriving'!P116,'By Bus Stop Arriving'!P124,'By Bus Stop Arriving'!P132,'By Bus Stop Arriving'!P140,'By Bus Stop Arriving'!P148,'By Bus Stop Arriving'!P156,'By Bus Stop Arriving'!P164)</f>
        <v>14</v>
      </c>
      <c r="Q12" s="1">
        <f>SUM('By Bus Stop Arriving'!Q12,'By Bus Stop Arriving'!Q20,'By Bus Stop Arriving'!Q28,'By Bus Stop Arriving'!Q36,'By Bus Stop Arriving'!Q44,'By Bus Stop Arriving'!Q52,'By Bus Stop Arriving'!Q60,'By Bus Stop Arriving'!Q68,'By Bus Stop Arriving'!Q76,'By Bus Stop Arriving'!Q84,'By Bus Stop Arriving'!Q92,'By Bus Stop Arriving'!Q100,'By Bus Stop Arriving'!Q108,'By Bus Stop Arriving'!Q116,'By Bus Stop Arriving'!Q124,'By Bus Stop Arriving'!Q132,'By Bus Stop Arriving'!Q140,'By Bus Stop Arriving'!Q148,'By Bus Stop Arriving'!Q156,'By Bus Stop Arriving'!Q164)</f>
        <v>5</v>
      </c>
      <c r="R12" s="1">
        <f>SUM('By Bus Stop Arriving'!R12,'By Bus Stop Arriving'!R20,'By Bus Stop Arriving'!R28,'By Bus Stop Arriving'!R36,'By Bus Stop Arriving'!R44,'By Bus Stop Arriving'!R52,'By Bus Stop Arriving'!R60,'By Bus Stop Arriving'!R68,'By Bus Stop Arriving'!R76,'By Bus Stop Arriving'!R84,'By Bus Stop Arriving'!R92,'By Bus Stop Arriving'!R100,'By Bus Stop Arriving'!R108,'By Bus Stop Arriving'!R116,'By Bus Stop Arriving'!R124,'By Bus Stop Arriving'!R132,'By Bus Stop Arriving'!R140,'By Bus Stop Arriving'!R148,'By Bus Stop Arriving'!R156,'By Bus Stop Arriving'!R164)</f>
        <v>0</v>
      </c>
      <c r="S12" s="28">
        <f t="shared" si="0"/>
        <v>986</v>
      </c>
      <c r="T12" s="1"/>
      <c r="U12" s="1"/>
      <c r="V12" s="1"/>
      <c r="W12" s="1"/>
      <c r="X12" s="1"/>
      <c r="Y12" s="1"/>
      <c r="Z12" s="1"/>
    </row>
    <row r="13" spans="1:26" ht="12" customHeight="1">
      <c r="A13" s="28"/>
      <c r="B13" s="28">
        <v>202</v>
      </c>
      <c r="C13" s="1">
        <f>SUM('By Bus Stop Arriving'!C13,'By Bus Stop Arriving'!C21,'By Bus Stop Arriving'!C29,'By Bus Stop Arriving'!C37,'By Bus Stop Arriving'!C45,'By Bus Stop Arriving'!C53,'By Bus Stop Arriving'!C61,'By Bus Stop Arriving'!C69,'By Bus Stop Arriving'!C77,'By Bus Stop Arriving'!C85,'By Bus Stop Arriving'!C93,'By Bus Stop Arriving'!C101,'By Bus Stop Arriving'!C109,'By Bus Stop Arriving'!C117,'By Bus Stop Arriving'!C125,'By Bus Stop Arriving'!C133,'By Bus Stop Arriving'!C141,'By Bus Stop Arriving'!C149,'By Bus Stop Arriving'!C157,'By Bus Stop Arriving'!C165)</f>
        <v>34</v>
      </c>
      <c r="D13" s="1">
        <f>SUM('By Bus Stop Arriving'!D13,'By Bus Stop Arriving'!D21,'By Bus Stop Arriving'!D29,'By Bus Stop Arriving'!D37,'By Bus Stop Arriving'!D45,'By Bus Stop Arriving'!D53,'By Bus Stop Arriving'!D61,'By Bus Stop Arriving'!D69,'By Bus Stop Arriving'!D77,'By Bus Stop Arriving'!D85,'By Bus Stop Arriving'!D93,'By Bus Stop Arriving'!D101,'By Bus Stop Arriving'!D109,'By Bus Stop Arriving'!D117,'By Bus Stop Arriving'!D125,'By Bus Stop Arriving'!D133,'By Bus Stop Arriving'!D141,'By Bus Stop Arriving'!D149,'By Bus Stop Arriving'!D157,'By Bus Stop Arriving'!D165)</f>
        <v>135</v>
      </c>
      <c r="E13" s="1">
        <f>SUM('By Bus Stop Arriving'!E13,'By Bus Stop Arriving'!E21,'By Bus Stop Arriving'!E29,'By Bus Stop Arriving'!E37,'By Bus Stop Arriving'!E45,'By Bus Stop Arriving'!E53,'By Bus Stop Arriving'!E61,'By Bus Stop Arriving'!E69,'By Bus Stop Arriving'!E77,'By Bus Stop Arriving'!E85,'By Bus Stop Arriving'!E93,'By Bus Stop Arriving'!E101,'By Bus Stop Arriving'!E109,'By Bus Stop Arriving'!E117,'By Bus Stop Arriving'!E125,'By Bus Stop Arriving'!E133,'By Bus Stop Arriving'!E141,'By Bus Stop Arriving'!E149,'By Bus Stop Arriving'!E157,'By Bus Stop Arriving'!E165)</f>
        <v>156</v>
      </c>
      <c r="F13" s="1">
        <f>SUM('By Bus Stop Arriving'!F13,'By Bus Stop Arriving'!F21,'By Bus Stop Arriving'!F29,'By Bus Stop Arriving'!F37,'By Bus Stop Arriving'!F45,'By Bus Stop Arriving'!F53,'By Bus Stop Arriving'!F61,'By Bus Stop Arriving'!F69,'By Bus Stop Arriving'!F77,'By Bus Stop Arriving'!F85,'By Bus Stop Arriving'!F93,'By Bus Stop Arriving'!F101,'By Bus Stop Arriving'!F109,'By Bus Stop Arriving'!F117,'By Bus Stop Arriving'!F125,'By Bus Stop Arriving'!F133,'By Bus Stop Arriving'!F141,'By Bus Stop Arriving'!F149,'By Bus Stop Arriving'!F157,'By Bus Stop Arriving'!F165)</f>
        <v>301</v>
      </c>
      <c r="G13" s="1">
        <f>SUM('By Bus Stop Arriving'!G13,'By Bus Stop Arriving'!G21,'By Bus Stop Arriving'!G29,'By Bus Stop Arriving'!G37,'By Bus Stop Arriving'!G45,'By Bus Stop Arriving'!G53,'By Bus Stop Arriving'!G61,'By Bus Stop Arriving'!G69,'By Bus Stop Arriving'!G77,'By Bus Stop Arriving'!G85,'By Bus Stop Arriving'!G93,'By Bus Stop Arriving'!G101,'By Bus Stop Arriving'!G109,'By Bus Stop Arriving'!G117,'By Bus Stop Arriving'!G125,'By Bus Stop Arriving'!G133,'By Bus Stop Arriving'!G141,'By Bus Stop Arriving'!G149,'By Bus Stop Arriving'!G157,'By Bus Stop Arriving'!G165)</f>
        <v>184</v>
      </c>
      <c r="H13" s="1">
        <f>SUM('By Bus Stop Arriving'!H13,'By Bus Stop Arriving'!H21,'By Bus Stop Arriving'!H29,'By Bus Stop Arriving'!H37,'By Bus Stop Arriving'!H45,'By Bus Stop Arriving'!H53,'By Bus Stop Arriving'!H61,'By Bus Stop Arriving'!H69,'By Bus Stop Arriving'!H77,'By Bus Stop Arriving'!H85,'By Bus Stop Arriving'!H93,'By Bus Stop Arriving'!H101,'By Bus Stop Arriving'!H109,'By Bus Stop Arriving'!H117,'By Bus Stop Arriving'!H125,'By Bus Stop Arriving'!H133,'By Bus Stop Arriving'!H141,'By Bus Stop Arriving'!H149,'By Bus Stop Arriving'!H157,'By Bus Stop Arriving'!H165)</f>
        <v>128</v>
      </c>
      <c r="I13" s="1">
        <f>SUM('By Bus Stop Arriving'!I13,'By Bus Stop Arriving'!I21,'By Bus Stop Arriving'!I29,'By Bus Stop Arriving'!I37,'By Bus Stop Arriving'!I45,'By Bus Stop Arriving'!I53,'By Bus Stop Arriving'!I61,'By Bus Stop Arriving'!I69,'By Bus Stop Arriving'!I77,'By Bus Stop Arriving'!I85,'By Bus Stop Arriving'!I93,'By Bus Stop Arriving'!I101,'By Bus Stop Arriving'!I109,'By Bus Stop Arriving'!I117,'By Bus Stop Arriving'!I125,'By Bus Stop Arriving'!I133,'By Bus Stop Arriving'!I141,'By Bus Stop Arriving'!I149,'By Bus Stop Arriving'!I157,'By Bus Stop Arriving'!I165)</f>
        <v>262</v>
      </c>
      <c r="J13" s="1">
        <f>SUM('By Bus Stop Arriving'!J13,'By Bus Stop Arriving'!J21,'By Bus Stop Arriving'!J29,'By Bus Stop Arriving'!J37,'By Bus Stop Arriving'!J45,'By Bus Stop Arriving'!J53,'By Bus Stop Arriving'!J61,'By Bus Stop Arriving'!J69,'By Bus Stop Arriving'!J77,'By Bus Stop Arriving'!J85,'By Bus Stop Arriving'!J93,'By Bus Stop Arriving'!J101,'By Bus Stop Arriving'!J109,'By Bus Stop Arriving'!J117,'By Bus Stop Arriving'!J125,'By Bus Stop Arriving'!J133,'By Bus Stop Arriving'!J141,'By Bus Stop Arriving'!J149,'By Bus Stop Arriving'!J157,'By Bus Stop Arriving'!J165)</f>
        <v>73</v>
      </c>
      <c r="K13" s="1">
        <f>SUM('By Bus Stop Arriving'!K13,'By Bus Stop Arriving'!K21,'By Bus Stop Arriving'!K29,'By Bus Stop Arriving'!K37,'By Bus Stop Arriving'!K45,'By Bus Stop Arriving'!K53,'By Bus Stop Arriving'!K61,'By Bus Stop Arriving'!K69,'By Bus Stop Arriving'!K77,'By Bus Stop Arriving'!K85,'By Bus Stop Arriving'!K93,'By Bus Stop Arriving'!K101,'By Bus Stop Arriving'!K109,'By Bus Stop Arriving'!K117,'By Bus Stop Arriving'!K125,'By Bus Stop Arriving'!K133,'By Bus Stop Arriving'!K141,'By Bus Stop Arriving'!K149,'By Bus Stop Arriving'!K157,'By Bus Stop Arriving'!K165)</f>
        <v>38</v>
      </c>
      <c r="L13" s="1">
        <f>SUM('By Bus Stop Arriving'!L13,'By Bus Stop Arriving'!L21,'By Bus Stop Arriving'!L29,'By Bus Stop Arriving'!L37,'By Bus Stop Arriving'!L45,'By Bus Stop Arriving'!L53,'By Bus Stop Arriving'!L61,'By Bus Stop Arriving'!L69,'By Bus Stop Arriving'!L77,'By Bus Stop Arriving'!L85,'By Bus Stop Arriving'!L93,'By Bus Stop Arriving'!L101,'By Bus Stop Arriving'!L109,'By Bus Stop Arriving'!L117,'By Bus Stop Arriving'!L125,'By Bus Stop Arriving'!L133,'By Bus Stop Arriving'!L141,'By Bus Stop Arriving'!L149,'By Bus Stop Arriving'!L157,'By Bus Stop Arriving'!L165)</f>
        <v>29</v>
      </c>
      <c r="M13" s="1">
        <f>SUM('By Bus Stop Arriving'!M13,'By Bus Stop Arriving'!M21,'By Bus Stop Arriving'!M29,'By Bus Stop Arriving'!M37,'By Bus Stop Arriving'!M45,'By Bus Stop Arriving'!M53,'By Bus Stop Arriving'!M61,'By Bus Stop Arriving'!M69,'By Bus Stop Arriving'!M77,'By Bus Stop Arriving'!M85,'By Bus Stop Arriving'!M93,'By Bus Stop Arriving'!M101,'By Bus Stop Arriving'!M109,'By Bus Stop Arriving'!M117,'By Bus Stop Arriving'!M125,'By Bus Stop Arriving'!M133,'By Bus Stop Arriving'!M141,'By Bus Stop Arriving'!M149,'By Bus Stop Arriving'!M157,'By Bus Stop Arriving'!M165)</f>
        <v>29</v>
      </c>
      <c r="N13" s="1">
        <f>SUM('By Bus Stop Arriving'!N13,'By Bus Stop Arriving'!N21,'By Bus Stop Arriving'!N29,'By Bus Stop Arriving'!N37,'By Bus Stop Arriving'!N45,'By Bus Stop Arriving'!N53,'By Bus Stop Arriving'!N61,'By Bus Stop Arriving'!N69,'By Bus Stop Arriving'!N77,'By Bus Stop Arriving'!N85,'By Bus Stop Arriving'!N93,'By Bus Stop Arriving'!N101,'By Bus Stop Arriving'!N109,'By Bus Stop Arriving'!N117,'By Bus Stop Arriving'!N125,'By Bus Stop Arriving'!N133,'By Bus Stop Arriving'!N141,'By Bus Stop Arriving'!N149,'By Bus Stop Arriving'!N157,'By Bus Stop Arriving'!N165)</f>
        <v>27</v>
      </c>
      <c r="O13" s="1">
        <f>SUM('By Bus Stop Arriving'!O13,'By Bus Stop Arriving'!O21,'By Bus Stop Arriving'!O29,'By Bus Stop Arriving'!O37,'By Bus Stop Arriving'!O45,'By Bus Stop Arriving'!O53,'By Bus Stop Arriving'!O61,'By Bus Stop Arriving'!O69,'By Bus Stop Arriving'!O77,'By Bus Stop Arriving'!O85,'By Bus Stop Arriving'!O93,'By Bus Stop Arriving'!O101,'By Bus Stop Arriving'!O109,'By Bus Stop Arriving'!O117,'By Bus Stop Arriving'!O125,'By Bus Stop Arriving'!O133,'By Bus Stop Arriving'!O141,'By Bus Stop Arriving'!O149,'By Bus Stop Arriving'!O157,'By Bus Stop Arriving'!O165)</f>
        <v>23</v>
      </c>
      <c r="P13" s="1">
        <f>SUM('By Bus Stop Arriving'!P13,'By Bus Stop Arriving'!P21,'By Bus Stop Arriving'!P29,'By Bus Stop Arriving'!P37,'By Bus Stop Arriving'!P45,'By Bus Stop Arriving'!P53,'By Bus Stop Arriving'!P61,'By Bus Stop Arriving'!P69,'By Bus Stop Arriving'!P77,'By Bus Stop Arriving'!P85,'By Bus Stop Arriving'!P93,'By Bus Stop Arriving'!P101,'By Bus Stop Arriving'!P109,'By Bus Stop Arriving'!P117,'By Bus Stop Arriving'!P125,'By Bus Stop Arriving'!P133,'By Bus Stop Arriving'!P141,'By Bus Stop Arriving'!P149,'By Bus Stop Arriving'!P157,'By Bus Stop Arriving'!P165)</f>
        <v>1</v>
      </c>
      <c r="Q13" s="1">
        <f>SUM('By Bus Stop Arriving'!Q13,'By Bus Stop Arriving'!Q21,'By Bus Stop Arriving'!Q29,'By Bus Stop Arriving'!Q37,'By Bus Stop Arriving'!Q45,'By Bus Stop Arriving'!Q53,'By Bus Stop Arriving'!Q61,'By Bus Stop Arriving'!Q69,'By Bus Stop Arriving'!Q77,'By Bus Stop Arriving'!Q85,'By Bus Stop Arriving'!Q93,'By Bus Stop Arriving'!Q101,'By Bus Stop Arriving'!Q109,'By Bus Stop Arriving'!Q117,'By Bus Stop Arriving'!Q125,'By Bus Stop Arriving'!Q133,'By Bus Stop Arriving'!Q141,'By Bus Stop Arriving'!Q149,'By Bus Stop Arriving'!Q157,'By Bus Stop Arriving'!Q165)</f>
        <v>0</v>
      </c>
      <c r="R13" s="1">
        <f>SUM('By Bus Stop Arriving'!R13,'By Bus Stop Arriving'!R21,'By Bus Stop Arriving'!R29,'By Bus Stop Arriving'!R37,'By Bus Stop Arriving'!R45,'By Bus Stop Arriving'!R53,'By Bus Stop Arriving'!R61,'By Bus Stop Arriving'!R69,'By Bus Stop Arriving'!R77,'By Bus Stop Arriving'!R85,'By Bus Stop Arriving'!R93,'By Bus Stop Arriving'!R101,'By Bus Stop Arriving'!R109,'By Bus Stop Arriving'!R117,'By Bus Stop Arriving'!R125,'By Bus Stop Arriving'!R133,'By Bus Stop Arriving'!R141,'By Bus Stop Arriving'!R149,'By Bus Stop Arriving'!R157,'By Bus Stop Arriving'!R165)</f>
        <v>0</v>
      </c>
      <c r="S13" s="28">
        <f t="shared" si="0"/>
        <v>1420</v>
      </c>
      <c r="T13" s="1"/>
      <c r="U13" s="1"/>
      <c r="V13" s="1"/>
      <c r="W13" s="1"/>
      <c r="X13" s="1"/>
      <c r="Y13" s="1"/>
      <c r="Z13" s="1"/>
    </row>
    <row r="14" spans="1:26" ht="12" customHeight="1">
      <c r="A14" s="28"/>
      <c r="B14" s="28">
        <v>237</v>
      </c>
      <c r="C14" s="1">
        <f>SUM('By Bus Stop Arriving'!C14,'By Bus Stop Arriving'!C22,'By Bus Stop Arriving'!C30,'By Bus Stop Arriving'!C38,'By Bus Stop Arriving'!C46,'By Bus Stop Arriving'!C54,'By Bus Stop Arriving'!C62,'By Bus Stop Arriving'!C70,'By Bus Stop Arriving'!C78,'By Bus Stop Arriving'!C86,'By Bus Stop Arriving'!C94,'By Bus Stop Arriving'!C102,'By Bus Stop Arriving'!C110,'By Bus Stop Arriving'!C118,'By Bus Stop Arriving'!C126,'By Bus Stop Arriving'!C134,'By Bus Stop Arriving'!C142,'By Bus Stop Arriving'!C150,'By Bus Stop Arriving'!C158,'By Bus Stop Arriving'!C166)</f>
        <v>0</v>
      </c>
      <c r="D14" s="1">
        <f>SUM('By Bus Stop Arriving'!D14,'By Bus Stop Arriving'!D22,'By Bus Stop Arriving'!D30,'By Bus Stop Arriving'!D38,'By Bus Stop Arriving'!D46,'By Bus Stop Arriving'!D54,'By Bus Stop Arriving'!D62,'By Bus Stop Arriving'!D70,'By Bus Stop Arriving'!D78,'By Bus Stop Arriving'!D86,'By Bus Stop Arriving'!D94,'By Bus Stop Arriving'!D102,'By Bus Stop Arriving'!D110,'By Bus Stop Arriving'!D118,'By Bus Stop Arriving'!D126,'By Bus Stop Arriving'!D134,'By Bus Stop Arriving'!D142,'By Bus Stop Arriving'!D150,'By Bus Stop Arriving'!D158,'By Bus Stop Arriving'!D166)</f>
        <v>0</v>
      </c>
      <c r="E14" s="1">
        <f>SUM('By Bus Stop Arriving'!E14,'By Bus Stop Arriving'!E22,'By Bus Stop Arriving'!E30,'By Bus Stop Arriving'!E38,'By Bus Stop Arriving'!E46,'By Bus Stop Arriving'!E54,'By Bus Stop Arriving'!E62,'By Bus Stop Arriving'!E70,'By Bus Stop Arriving'!E78,'By Bus Stop Arriving'!E86,'By Bus Stop Arriving'!E94,'By Bus Stop Arriving'!E102,'By Bus Stop Arriving'!E110,'By Bus Stop Arriving'!E118,'By Bus Stop Arriving'!E126,'By Bus Stop Arriving'!E134,'By Bus Stop Arriving'!E142,'By Bus Stop Arriving'!E150,'By Bus Stop Arriving'!E158,'By Bus Stop Arriving'!E166)</f>
        <v>0</v>
      </c>
      <c r="F14" s="1">
        <f>SUM('By Bus Stop Arriving'!F14,'By Bus Stop Arriving'!F22,'By Bus Stop Arriving'!F30,'By Bus Stop Arriving'!F38,'By Bus Stop Arriving'!F46,'By Bus Stop Arriving'!F54,'By Bus Stop Arriving'!F62,'By Bus Stop Arriving'!F70,'By Bus Stop Arriving'!F78,'By Bus Stop Arriving'!F86,'By Bus Stop Arriving'!F94,'By Bus Stop Arriving'!F102,'By Bus Stop Arriving'!F110,'By Bus Stop Arriving'!F118,'By Bus Stop Arriving'!F126,'By Bus Stop Arriving'!F134,'By Bus Stop Arriving'!F142,'By Bus Stop Arriving'!F150,'By Bus Stop Arriving'!F158,'By Bus Stop Arriving'!F166)</f>
        <v>0</v>
      </c>
      <c r="G14" s="1">
        <f>SUM('By Bus Stop Arriving'!G14,'By Bus Stop Arriving'!G22,'By Bus Stop Arriving'!G30,'By Bus Stop Arriving'!G38,'By Bus Stop Arriving'!G46,'By Bus Stop Arriving'!G54,'By Bus Stop Arriving'!G62,'By Bus Stop Arriving'!G70,'By Bus Stop Arriving'!G78,'By Bus Stop Arriving'!G86,'By Bus Stop Arriving'!G94,'By Bus Stop Arriving'!G102,'By Bus Stop Arriving'!G110,'By Bus Stop Arriving'!G118,'By Bus Stop Arriving'!G126,'By Bus Stop Arriving'!G134,'By Bus Stop Arriving'!G142,'By Bus Stop Arriving'!G150,'By Bus Stop Arriving'!G158,'By Bus Stop Arriving'!G166)</f>
        <v>16</v>
      </c>
      <c r="H14" s="1">
        <f>SUM('By Bus Stop Arriving'!H14,'By Bus Stop Arriving'!H22,'By Bus Stop Arriving'!H30,'By Bus Stop Arriving'!H38,'By Bus Stop Arriving'!H46,'By Bus Stop Arriving'!H54,'By Bus Stop Arriving'!H62,'By Bus Stop Arriving'!H70,'By Bus Stop Arriving'!H78,'By Bus Stop Arriving'!H86,'By Bus Stop Arriving'!H94,'By Bus Stop Arriving'!H102,'By Bus Stop Arriving'!H110,'By Bus Stop Arriving'!H118,'By Bus Stop Arriving'!H126,'By Bus Stop Arriving'!H134,'By Bus Stop Arriving'!H142,'By Bus Stop Arriving'!H150,'By Bus Stop Arriving'!H158,'By Bus Stop Arriving'!H166)</f>
        <v>0</v>
      </c>
      <c r="I14" s="1">
        <f>SUM('By Bus Stop Arriving'!I14,'By Bus Stop Arriving'!I22,'By Bus Stop Arriving'!I30,'By Bus Stop Arriving'!I38,'By Bus Stop Arriving'!I46,'By Bus Stop Arriving'!I54,'By Bus Stop Arriving'!I62,'By Bus Stop Arriving'!I70,'By Bus Stop Arriving'!I78,'By Bus Stop Arriving'!I86,'By Bus Stop Arriving'!I94,'By Bus Stop Arriving'!I102,'By Bus Stop Arriving'!I110,'By Bus Stop Arriving'!I118,'By Bus Stop Arriving'!I126,'By Bus Stop Arriving'!I134,'By Bus Stop Arriving'!I142,'By Bus Stop Arriving'!I150,'By Bus Stop Arriving'!I158,'By Bus Stop Arriving'!I166)</f>
        <v>0</v>
      </c>
      <c r="J14" s="1">
        <f>SUM('By Bus Stop Arriving'!J14,'By Bus Stop Arriving'!J22,'By Bus Stop Arriving'!J30,'By Bus Stop Arriving'!J38,'By Bus Stop Arriving'!J46,'By Bus Stop Arriving'!J54,'By Bus Stop Arriving'!J62,'By Bus Stop Arriving'!J70,'By Bus Stop Arriving'!J78,'By Bus Stop Arriving'!J86,'By Bus Stop Arriving'!J94,'By Bus Stop Arriving'!J102,'By Bus Stop Arriving'!J110,'By Bus Stop Arriving'!J118,'By Bus Stop Arriving'!J126,'By Bus Stop Arriving'!J134,'By Bus Stop Arriving'!J142,'By Bus Stop Arriving'!J150,'By Bus Stop Arriving'!J158,'By Bus Stop Arriving'!J166)</f>
        <v>5</v>
      </c>
      <c r="K14" s="1">
        <f>SUM('By Bus Stop Arriving'!K14,'By Bus Stop Arriving'!K22,'By Bus Stop Arriving'!K30,'By Bus Stop Arriving'!K38,'By Bus Stop Arriving'!K46,'By Bus Stop Arriving'!K54,'By Bus Stop Arriving'!K62,'By Bus Stop Arriving'!K70,'By Bus Stop Arriving'!K78,'By Bus Stop Arriving'!K86,'By Bus Stop Arriving'!K94,'By Bus Stop Arriving'!K102,'By Bus Stop Arriving'!K110,'By Bus Stop Arriving'!K118,'By Bus Stop Arriving'!K126,'By Bus Stop Arriving'!K134,'By Bus Stop Arriving'!K142,'By Bus Stop Arriving'!K150,'By Bus Stop Arriving'!K158,'By Bus Stop Arriving'!K166)</f>
        <v>0</v>
      </c>
      <c r="L14" s="1">
        <f>SUM('By Bus Stop Arriving'!L14,'By Bus Stop Arriving'!L22,'By Bus Stop Arriving'!L30,'By Bus Stop Arriving'!L38,'By Bus Stop Arriving'!L46,'By Bus Stop Arriving'!L54,'By Bus Stop Arriving'!L62,'By Bus Stop Arriving'!L70,'By Bus Stop Arriving'!L78,'By Bus Stop Arriving'!L86,'By Bus Stop Arriving'!L94,'By Bus Stop Arriving'!L102,'By Bus Stop Arriving'!L110,'By Bus Stop Arriving'!L118,'By Bus Stop Arriving'!L126,'By Bus Stop Arriving'!L134,'By Bus Stop Arriving'!L142,'By Bus Stop Arriving'!L150,'By Bus Stop Arriving'!L158,'By Bus Stop Arriving'!L166)</f>
        <v>0</v>
      </c>
      <c r="M14" s="1">
        <f>SUM('By Bus Stop Arriving'!M14,'By Bus Stop Arriving'!M22,'By Bus Stop Arriving'!M30,'By Bus Stop Arriving'!M38,'By Bus Stop Arriving'!M46,'By Bus Stop Arriving'!M54,'By Bus Stop Arriving'!M62,'By Bus Stop Arriving'!M70,'By Bus Stop Arriving'!M78,'By Bus Stop Arriving'!M86,'By Bus Stop Arriving'!M94,'By Bus Stop Arriving'!M102,'By Bus Stop Arriving'!M110,'By Bus Stop Arriving'!M118,'By Bus Stop Arriving'!M126,'By Bus Stop Arriving'!M134,'By Bus Stop Arriving'!M142,'By Bus Stop Arriving'!M150,'By Bus Stop Arriving'!M158,'By Bus Stop Arriving'!M166)</f>
        <v>0</v>
      </c>
      <c r="N14" s="1">
        <f>SUM('By Bus Stop Arriving'!N14,'By Bus Stop Arriving'!N22,'By Bus Stop Arriving'!N30,'By Bus Stop Arriving'!N38,'By Bus Stop Arriving'!N46,'By Bus Stop Arriving'!N54,'By Bus Stop Arriving'!N62,'By Bus Stop Arriving'!N70,'By Bus Stop Arriving'!N78,'By Bus Stop Arriving'!N86,'By Bus Stop Arriving'!N94,'By Bus Stop Arriving'!N102,'By Bus Stop Arriving'!N110,'By Bus Stop Arriving'!N118,'By Bus Stop Arriving'!N126,'By Bus Stop Arriving'!N134,'By Bus Stop Arriving'!N142,'By Bus Stop Arriving'!N150,'By Bus Stop Arriving'!N158,'By Bus Stop Arriving'!N166)</f>
        <v>0</v>
      </c>
      <c r="O14" s="1">
        <f>SUM('By Bus Stop Arriving'!O14,'By Bus Stop Arriving'!O22,'By Bus Stop Arriving'!O30,'By Bus Stop Arriving'!O38,'By Bus Stop Arriving'!O46,'By Bus Stop Arriving'!O54,'By Bus Stop Arriving'!O62,'By Bus Stop Arriving'!O70,'By Bus Stop Arriving'!O78,'By Bus Stop Arriving'!O86,'By Bus Stop Arriving'!O94,'By Bus Stop Arriving'!O102,'By Bus Stop Arriving'!O110,'By Bus Stop Arriving'!O118,'By Bus Stop Arriving'!O126,'By Bus Stop Arriving'!O134,'By Bus Stop Arriving'!O142,'By Bus Stop Arriving'!O150,'By Bus Stop Arriving'!O158,'By Bus Stop Arriving'!O166)</f>
        <v>2</v>
      </c>
      <c r="P14" s="1">
        <f>SUM('By Bus Stop Arriving'!P14,'By Bus Stop Arriving'!P22,'By Bus Stop Arriving'!P30,'By Bus Stop Arriving'!P38,'By Bus Stop Arriving'!P46,'By Bus Stop Arriving'!P54,'By Bus Stop Arriving'!P62,'By Bus Stop Arriving'!P70,'By Bus Stop Arriving'!P78,'By Bus Stop Arriving'!P86,'By Bus Stop Arriving'!P94,'By Bus Stop Arriving'!P102,'By Bus Stop Arriving'!P110,'By Bus Stop Arriving'!P118,'By Bus Stop Arriving'!P126,'By Bus Stop Arriving'!P134,'By Bus Stop Arriving'!P142,'By Bus Stop Arriving'!P150,'By Bus Stop Arriving'!P158,'By Bus Stop Arriving'!P166)</f>
        <v>0</v>
      </c>
      <c r="Q14" s="1">
        <f>SUM('By Bus Stop Arriving'!Q14,'By Bus Stop Arriving'!Q22,'By Bus Stop Arriving'!Q30,'By Bus Stop Arriving'!Q38,'By Bus Stop Arriving'!Q46,'By Bus Stop Arriving'!Q54,'By Bus Stop Arriving'!Q62,'By Bus Stop Arriving'!Q70,'By Bus Stop Arriving'!Q78,'By Bus Stop Arriving'!Q86,'By Bus Stop Arriving'!Q94,'By Bus Stop Arriving'!Q102,'By Bus Stop Arriving'!Q110,'By Bus Stop Arriving'!Q118,'By Bus Stop Arriving'!Q126,'By Bus Stop Arriving'!Q134,'By Bus Stop Arriving'!Q142,'By Bus Stop Arriving'!Q150,'By Bus Stop Arriving'!Q158,'By Bus Stop Arriving'!Q166)</f>
        <v>0</v>
      </c>
      <c r="R14" s="1">
        <f>SUM('By Bus Stop Arriving'!R14,'By Bus Stop Arriving'!R22,'By Bus Stop Arriving'!R30,'By Bus Stop Arriving'!R38,'By Bus Stop Arriving'!R46,'By Bus Stop Arriving'!R54,'By Bus Stop Arriving'!R62,'By Bus Stop Arriving'!R70,'By Bus Stop Arriving'!R78,'By Bus Stop Arriving'!R86,'By Bus Stop Arriving'!R94,'By Bus Stop Arriving'!R102,'By Bus Stop Arriving'!R110,'By Bus Stop Arriving'!R118,'By Bus Stop Arriving'!R126,'By Bus Stop Arriving'!R134,'By Bus Stop Arriving'!R142,'By Bus Stop Arriving'!R150,'By Bus Stop Arriving'!R158,'By Bus Stop Arriving'!R166)</f>
        <v>0</v>
      </c>
      <c r="S14" s="28">
        <f t="shared" si="0"/>
        <v>23</v>
      </c>
      <c r="T14" s="1"/>
      <c r="U14" s="1"/>
      <c r="V14" s="1"/>
      <c r="W14" s="1"/>
      <c r="X14" s="1"/>
      <c r="Y14" s="1"/>
      <c r="Z14" s="1"/>
    </row>
    <row r="15" spans="1:26" ht="12" customHeight="1">
      <c r="A15" s="36"/>
      <c r="B15" s="97" t="s">
        <v>183</v>
      </c>
      <c r="C15" s="98">
        <f t="shared" ref="C15:R15" si="1">SUM(C8:C14)</f>
        <v>100</v>
      </c>
      <c r="D15" s="98">
        <f t="shared" si="1"/>
        <v>432</v>
      </c>
      <c r="E15" s="98">
        <f t="shared" si="1"/>
        <v>437</v>
      </c>
      <c r="F15" s="98">
        <f t="shared" si="1"/>
        <v>693</v>
      </c>
      <c r="G15" s="98">
        <f t="shared" si="1"/>
        <v>484</v>
      </c>
      <c r="H15" s="98">
        <f t="shared" si="1"/>
        <v>390</v>
      </c>
      <c r="I15" s="98">
        <f t="shared" si="1"/>
        <v>746</v>
      </c>
      <c r="J15" s="98">
        <f t="shared" si="1"/>
        <v>334</v>
      </c>
      <c r="K15" s="98">
        <f t="shared" si="1"/>
        <v>283</v>
      </c>
      <c r="L15" s="98">
        <f t="shared" si="1"/>
        <v>154</v>
      </c>
      <c r="M15" s="98">
        <f t="shared" si="1"/>
        <v>161</v>
      </c>
      <c r="N15" s="98">
        <f t="shared" si="1"/>
        <v>115</v>
      </c>
      <c r="O15" s="98">
        <f t="shared" si="1"/>
        <v>60</v>
      </c>
      <c r="P15" s="98">
        <f t="shared" si="1"/>
        <v>21</v>
      </c>
      <c r="Q15" s="98">
        <f t="shared" si="1"/>
        <v>16</v>
      </c>
      <c r="R15" s="98">
        <f t="shared" si="1"/>
        <v>0</v>
      </c>
      <c r="S15" s="99">
        <f t="shared" si="0"/>
        <v>4426</v>
      </c>
      <c r="T15" s="1"/>
      <c r="U15" s="1"/>
      <c r="V15" s="1"/>
      <c r="W15" s="1"/>
      <c r="X15" s="1"/>
      <c r="Y15" s="1"/>
      <c r="Z15" s="1"/>
    </row>
    <row r="16" spans="1:26" ht="12" customHeight="1">
      <c r="A16" s="27" t="s">
        <v>234</v>
      </c>
      <c r="B16" s="27">
        <v>3</v>
      </c>
      <c r="C16" s="73">
        <f>SUM('By Bus Stop Arriving'!C168)</f>
        <v>0</v>
      </c>
      <c r="D16" s="73">
        <f>SUM('By Bus Stop Arriving'!D168)</f>
        <v>11</v>
      </c>
      <c r="E16" s="73">
        <f>SUM('By Bus Stop Arriving'!E168)</f>
        <v>3</v>
      </c>
      <c r="F16" s="73">
        <f>SUM('By Bus Stop Arriving'!F168)</f>
        <v>3</v>
      </c>
      <c r="G16" s="73">
        <f>SUM('By Bus Stop Arriving'!G168)</f>
        <v>0</v>
      </c>
      <c r="H16" s="73">
        <f>SUM('By Bus Stop Arriving'!H168)</f>
        <v>1</v>
      </c>
      <c r="I16" s="73">
        <f>SUM('By Bus Stop Arriving'!I168)</f>
        <v>4</v>
      </c>
      <c r="J16" s="73">
        <f>SUM('By Bus Stop Arriving'!J168)</f>
        <v>2</v>
      </c>
      <c r="K16" s="73">
        <f>SUM('By Bus Stop Arriving'!K168)</f>
        <v>3</v>
      </c>
      <c r="L16" s="73">
        <f>SUM('By Bus Stop Arriving'!L168)</f>
        <v>3</v>
      </c>
      <c r="M16" s="73">
        <f>SUM('By Bus Stop Arriving'!M168)</f>
        <v>7</v>
      </c>
      <c r="N16" s="73">
        <f>SUM('By Bus Stop Arriving'!N168)</f>
        <v>4</v>
      </c>
      <c r="O16" s="73">
        <f>SUM('By Bus Stop Arriving'!O168)</f>
        <v>3</v>
      </c>
      <c r="P16" s="73">
        <f>SUM('By Bus Stop Arriving'!P168)</f>
        <v>4</v>
      </c>
      <c r="Q16" s="73">
        <f>SUM('By Bus Stop Arriving'!Q168)</f>
        <v>1</v>
      </c>
      <c r="R16" s="73">
        <f>SUM('By Bus Stop Arriving'!R168)</f>
        <v>0</v>
      </c>
      <c r="S16" s="96">
        <f t="shared" si="0"/>
        <v>49</v>
      </c>
      <c r="T16" s="1"/>
      <c r="U16" s="1"/>
      <c r="V16" s="1"/>
      <c r="W16" s="1"/>
      <c r="X16" s="1"/>
      <c r="Y16" s="1"/>
      <c r="Z16" s="1"/>
    </row>
    <row r="17" spans="1:26" ht="12" customHeight="1">
      <c r="A17" s="28"/>
      <c r="B17" s="28"/>
      <c r="C17" s="1"/>
      <c r="D17" s="1"/>
      <c r="E17" s="1"/>
      <c r="F17" s="1"/>
      <c r="G17" s="1"/>
      <c r="H17" s="1"/>
      <c r="I17" s="1"/>
      <c r="J17" s="1"/>
      <c r="K17" s="1"/>
      <c r="L17" s="1"/>
      <c r="M17" s="1"/>
      <c r="N17" s="1"/>
      <c r="O17" s="1"/>
      <c r="P17" s="1"/>
      <c r="Q17" s="1"/>
      <c r="R17" s="1"/>
      <c r="S17" s="28"/>
      <c r="T17" s="1"/>
      <c r="U17" s="1"/>
      <c r="V17" s="1"/>
      <c r="W17" s="1"/>
      <c r="X17" s="1"/>
      <c r="Y17" s="1"/>
      <c r="Z17" s="1"/>
    </row>
    <row r="18" spans="1:26" ht="12" customHeight="1">
      <c r="A18" s="28"/>
      <c r="B18" s="28"/>
      <c r="C18" s="1"/>
      <c r="D18" s="1"/>
      <c r="E18" s="1"/>
      <c r="F18" s="1"/>
      <c r="G18" s="1"/>
      <c r="H18" s="1"/>
      <c r="I18" s="1"/>
      <c r="J18" s="1"/>
      <c r="K18" s="1"/>
      <c r="L18" s="1"/>
      <c r="M18" s="1"/>
      <c r="N18" s="1"/>
      <c r="O18" s="1"/>
      <c r="P18" s="1"/>
      <c r="Q18" s="1"/>
      <c r="R18" s="1"/>
      <c r="S18" s="28"/>
      <c r="T18" s="1"/>
      <c r="U18" s="1"/>
      <c r="V18" s="1"/>
      <c r="W18" s="1"/>
      <c r="X18" s="1"/>
      <c r="Y18" s="1"/>
      <c r="Z18" s="1"/>
    </row>
    <row r="19" spans="1:26" ht="12" customHeight="1">
      <c r="A19" s="28"/>
      <c r="B19" s="28"/>
      <c r="C19" s="1"/>
      <c r="D19" s="1"/>
      <c r="E19" s="1"/>
      <c r="F19" s="1"/>
      <c r="G19" s="1"/>
      <c r="H19" s="1"/>
      <c r="I19" s="1"/>
      <c r="J19" s="1"/>
      <c r="K19" s="1"/>
      <c r="L19" s="1"/>
      <c r="M19" s="1"/>
      <c r="N19" s="1"/>
      <c r="O19" s="1"/>
      <c r="P19" s="1"/>
      <c r="Q19" s="1"/>
      <c r="R19" s="1"/>
      <c r="S19" s="28"/>
      <c r="T19" s="1"/>
      <c r="U19" s="1"/>
      <c r="V19" s="1"/>
      <c r="W19" s="1"/>
      <c r="X19" s="1"/>
      <c r="Y19" s="1"/>
      <c r="Z19" s="1"/>
    </row>
    <row r="20" spans="1:26" ht="12" customHeight="1">
      <c r="A20" s="28"/>
      <c r="B20" s="28"/>
      <c r="C20" s="1"/>
      <c r="D20" s="1"/>
      <c r="E20" s="1"/>
      <c r="F20" s="1"/>
      <c r="G20" s="1"/>
      <c r="H20" s="1"/>
      <c r="I20" s="1"/>
      <c r="J20" s="1"/>
      <c r="K20" s="1"/>
      <c r="L20" s="1"/>
      <c r="M20" s="1"/>
      <c r="N20" s="1"/>
      <c r="O20" s="1"/>
      <c r="P20" s="1"/>
      <c r="Q20" s="1"/>
      <c r="R20" s="1"/>
      <c r="S20" s="28"/>
      <c r="T20" s="1"/>
      <c r="U20" s="1"/>
      <c r="V20" s="1"/>
      <c r="W20" s="1"/>
      <c r="X20" s="1"/>
      <c r="Y20" s="1"/>
      <c r="Z20" s="1"/>
    </row>
    <row r="21" spans="1:26" ht="12" customHeight="1">
      <c r="A21" s="28"/>
      <c r="B21" s="28"/>
      <c r="C21" s="1"/>
      <c r="D21" s="1"/>
      <c r="E21" s="1"/>
      <c r="F21" s="1"/>
      <c r="G21" s="1"/>
      <c r="H21" s="1"/>
      <c r="I21" s="1"/>
      <c r="J21" s="1"/>
      <c r="K21" s="1"/>
      <c r="L21" s="1"/>
      <c r="M21" s="1"/>
      <c r="N21" s="1"/>
      <c r="O21" s="1"/>
      <c r="P21" s="1"/>
      <c r="Q21" s="1"/>
      <c r="R21" s="1"/>
      <c r="S21" s="28"/>
      <c r="T21" s="1"/>
      <c r="U21" s="1"/>
      <c r="V21" s="1"/>
      <c r="W21" s="1"/>
      <c r="X21" s="1"/>
      <c r="Y21" s="1"/>
      <c r="Z21" s="1"/>
    </row>
    <row r="22" spans="1:26" ht="12" customHeight="1">
      <c r="A22" s="28"/>
      <c r="B22" s="28"/>
      <c r="C22" s="1"/>
      <c r="D22" s="1"/>
      <c r="E22" s="1"/>
      <c r="F22" s="1"/>
      <c r="G22" s="1"/>
      <c r="H22" s="1"/>
      <c r="I22" s="1"/>
      <c r="J22" s="1"/>
      <c r="K22" s="1"/>
      <c r="L22" s="1"/>
      <c r="M22" s="1"/>
      <c r="N22" s="1"/>
      <c r="O22" s="1"/>
      <c r="P22" s="1"/>
      <c r="Q22" s="1"/>
      <c r="R22" s="1"/>
      <c r="S22" s="28"/>
      <c r="T22" s="1"/>
      <c r="U22" s="1"/>
      <c r="V22" s="1"/>
      <c r="W22" s="1"/>
      <c r="X22" s="1"/>
      <c r="Y22" s="1"/>
      <c r="Z22" s="1"/>
    </row>
    <row r="23" spans="1:26" ht="12" customHeight="1">
      <c r="A23" s="36"/>
      <c r="B23" s="97" t="s">
        <v>183</v>
      </c>
      <c r="C23" s="98">
        <f t="shared" ref="C23:R23" si="2">SUM(C16:C22)</f>
        <v>0</v>
      </c>
      <c r="D23" s="98">
        <f t="shared" si="2"/>
        <v>11</v>
      </c>
      <c r="E23" s="98">
        <f t="shared" si="2"/>
        <v>3</v>
      </c>
      <c r="F23" s="98">
        <f t="shared" si="2"/>
        <v>3</v>
      </c>
      <c r="G23" s="98">
        <f t="shared" si="2"/>
        <v>0</v>
      </c>
      <c r="H23" s="98">
        <f t="shared" si="2"/>
        <v>1</v>
      </c>
      <c r="I23" s="98">
        <f t="shared" si="2"/>
        <v>4</v>
      </c>
      <c r="J23" s="98">
        <f t="shared" si="2"/>
        <v>2</v>
      </c>
      <c r="K23" s="98">
        <f t="shared" si="2"/>
        <v>3</v>
      </c>
      <c r="L23" s="98">
        <f t="shared" si="2"/>
        <v>3</v>
      </c>
      <c r="M23" s="98">
        <f t="shared" si="2"/>
        <v>7</v>
      </c>
      <c r="N23" s="98">
        <f t="shared" si="2"/>
        <v>4</v>
      </c>
      <c r="O23" s="98">
        <f t="shared" si="2"/>
        <v>3</v>
      </c>
      <c r="P23" s="98">
        <f t="shared" si="2"/>
        <v>4</v>
      </c>
      <c r="Q23" s="98">
        <f t="shared" si="2"/>
        <v>1</v>
      </c>
      <c r="R23" s="98">
        <f t="shared" si="2"/>
        <v>0</v>
      </c>
      <c r="S23" s="99">
        <f>SUM(C23:R23)</f>
        <v>49</v>
      </c>
      <c r="T23" s="1"/>
      <c r="U23" s="1"/>
      <c r="V23" s="1"/>
      <c r="W23" s="1"/>
      <c r="X23" s="1"/>
      <c r="Y23" s="1"/>
      <c r="Z23" s="1"/>
    </row>
    <row r="24" spans="1:26" ht="12"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2"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2"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2"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S1"/>
    <mergeCell ref="A2:S2"/>
    <mergeCell ref="C4:S4"/>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election sqref="A1:S1"/>
    </sheetView>
  </sheetViews>
  <sheetFormatPr defaultColWidth="14.44140625" defaultRowHeight="15" customHeight="1"/>
  <cols>
    <col min="1" max="1" width="21.44140625" customWidth="1"/>
    <col min="2" max="2" width="5.77734375" customWidth="1"/>
    <col min="3" max="18" width="5.5546875" customWidth="1"/>
    <col min="19" max="19" width="6" customWidth="1"/>
    <col min="20" max="26" width="8" customWidth="1"/>
  </cols>
  <sheetData>
    <row r="1" spans="1:26" ht="14.25" customHeight="1">
      <c r="A1" s="560" t="s">
        <v>71</v>
      </c>
      <c r="B1" s="561"/>
      <c r="C1" s="561"/>
      <c r="D1" s="561"/>
      <c r="E1" s="561"/>
      <c r="F1" s="561"/>
      <c r="G1" s="561"/>
      <c r="H1" s="561"/>
      <c r="I1" s="561"/>
      <c r="J1" s="561"/>
      <c r="K1" s="561"/>
      <c r="L1" s="561"/>
      <c r="M1" s="561"/>
      <c r="N1" s="561"/>
      <c r="O1" s="561"/>
      <c r="P1" s="561"/>
      <c r="Q1" s="561"/>
      <c r="R1" s="561"/>
      <c r="S1" s="561"/>
      <c r="T1" s="1"/>
      <c r="U1" s="1"/>
      <c r="V1" s="1"/>
      <c r="W1" s="1"/>
      <c r="X1" s="1"/>
      <c r="Y1" s="1"/>
      <c r="Z1" s="1"/>
    </row>
    <row r="2" spans="1:26" ht="14.25" customHeight="1">
      <c r="A2" s="560" t="s">
        <v>235</v>
      </c>
      <c r="B2" s="561"/>
      <c r="C2" s="561"/>
      <c r="D2" s="561"/>
      <c r="E2" s="561"/>
      <c r="F2" s="561"/>
      <c r="G2" s="561"/>
      <c r="H2" s="561"/>
      <c r="I2" s="561"/>
      <c r="J2" s="561"/>
      <c r="K2" s="561"/>
      <c r="L2" s="561"/>
      <c r="M2" s="561"/>
      <c r="N2" s="561"/>
      <c r="O2" s="561"/>
      <c r="P2" s="561"/>
      <c r="Q2" s="561"/>
      <c r="R2" s="561"/>
      <c r="S2" s="561"/>
      <c r="T2" s="1"/>
      <c r="U2" s="1"/>
      <c r="V2" s="1"/>
      <c r="W2" s="1"/>
      <c r="X2" s="1"/>
      <c r="Y2" s="1"/>
      <c r="Z2" s="1"/>
    </row>
    <row r="3" spans="1:26" ht="12" customHeight="1">
      <c r="A3" s="1"/>
      <c r="B3" s="1"/>
      <c r="C3" s="1"/>
      <c r="D3" s="1"/>
      <c r="E3" s="1"/>
      <c r="F3" s="1"/>
      <c r="G3" s="1"/>
      <c r="H3" s="1"/>
      <c r="I3" s="1"/>
      <c r="J3" s="1"/>
      <c r="K3" s="1"/>
      <c r="L3" s="1"/>
      <c r="M3" s="1"/>
      <c r="N3" s="1"/>
      <c r="O3" s="1"/>
      <c r="P3" s="1"/>
      <c r="Q3" s="1"/>
      <c r="R3" s="1"/>
      <c r="S3" s="1"/>
      <c r="T3" s="1"/>
      <c r="U3" s="1"/>
      <c r="V3" s="1"/>
      <c r="W3" s="1"/>
      <c r="X3" s="1"/>
      <c r="Y3" s="1"/>
      <c r="Z3" s="1"/>
    </row>
    <row r="4" spans="1:26" ht="12" customHeight="1">
      <c r="A4" s="42" t="s">
        <v>73</v>
      </c>
      <c r="B4" s="42" t="s">
        <v>231</v>
      </c>
      <c r="C4" s="571" t="s">
        <v>236</v>
      </c>
      <c r="D4" s="572"/>
      <c r="E4" s="572"/>
      <c r="F4" s="572"/>
      <c r="G4" s="572"/>
      <c r="H4" s="572"/>
      <c r="I4" s="572"/>
      <c r="J4" s="572"/>
      <c r="K4" s="572"/>
      <c r="L4" s="572"/>
      <c r="M4" s="572"/>
      <c r="N4" s="572"/>
      <c r="O4" s="572"/>
      <c r="P4" s="572"/>
      <c r="Q4" s="572"/>
      <c r="R4" s="572"/>
      <c r="S4" s="573"/>
      <c r="T4" s="1"/>
      <c r="U4" s="1"/>
      <c r="V4" s="1"/>
      <c r="W4" s="1"/>
      <c r="X4" s="1"/>
      <c r="Y4" s="1"/>
      <c r="Z4" s="1"/>
    </row>
    <row r="5" spans="1:26" ht="12" customHeight="1">
      <c r="A5" s="45"/>
      <c r="B5" s="45"/>
      <c r="C5" s="47" t="s">
        <v>167</v>
      </c>
      <c r="D5" s="47" t="s">
        <v>168</v>
      </c>
      <c r="E5" s="47" t="s">
        <v>169</v>
      </c>
      <c r="F5" s="47" t="s">
        <v>170</v>
      </c>
      <c r="G5" s="47" t="s">
        <v>171</v>
      </c>
      <c r="H5" s="47" t="s">
        <v>172</v>
      </c>
      <c r="I5" s="47" t="s">
        <v>173</v>
      </c>
      <c r="J5" s="47" t="s">
        <v>174</v>
      </c>
      <c r="K5" s="47" t="s">
        <v>175</v>
      </c>
      <c r="L5" s="47" t="s">
        <v>176</v>
      </c>
      <c r="M5" s="47" t="s">
        <v>177</v>
      </c>
      <c r="N5" s="47" t="s">
        <v>178</v>
      </c>
      <c r="O5" s="47" t="s">
        <v>179</v>
      </c>
      <c r="P5" s="47" t="s">
        <v>180</v>
      </c>
      <c r="Q5" s="47" t="s">
        <v>181</v>
      </c>
      <c r="R5" s="47" t="s">
        <v>182</v>
      </c>
      <c r="S5" s="45" t="s">
        <v>183</v>
      </c>
      <c r="T5" s="1"/>
      <c r="U5" s="1"/>
      <c r="V5" s="1"/>
      <c r="W5" s="1"/>
      <c r="X5" s="1"/>
      <c r="Y5" s="1"/>
      <c r="Z5" s="1"/>
    </row>
    <row r="6" spans="1:26" ht="12" customHeight="1">
      <c r="A6" s="45"/>
      <c r="B6" s="45"/>
      <c r="C6" s="47" t="s">
        <v>184</v>
      </c>
      <c r="D6" s="47" t="s">
        <v>184</v>
      </c>
      <c r="E6" s="47" t="s">
        <v>184</v>
      </c>
      <c r="F6" s="47" t="s">
        <v>184</v>
      </c>
      <c r="G6" s="47" t="s">
        <v>184</v>
      </c>
      <c r="H6" s="47" t="s">
        <v>184</v>
      </c>
      <c r="I6" s="47" t="s">
        <v>184</v>
      </c>
      <c r="J6" s="47" t="s">
        <v>184</v>
      </c>
      <c r="K6" s="47" t="s">
        <v>184</v>
      </c>
      <c r="L6" s="47" t="s">
        <v>184</v>
      </c>
      <c r="M6" s="47" t="s">
        <v>184</v>
      </c>
      <c r="N6" s="47" t="s">
        <v>184</v>
      </c>
      <c r="O6" s="47" t="s">
        <v>184</v>
      </c>
      <c r="P6" s="47" t="s">
        <v>184</v>
      </c>
      <c r="Q6" s="47" t="s">
        <v>184</v>
      </c>
      <c r="R6" s="47" t="s">
        <v>184</v>
      </c>
      <c r="S6" s="45"/>
      <c r="T6" s="1"/>
      <c r="U6" s="1"/>
      <c r="V6" s="1"/>
      <c r="W6" s="1"/>
      <c r="X6" s="1"/>
      <c r="Y6" s="1"/>
      <c r="Z6" s="1"/>
    </row>
    <row r="7" spans="1:26" ht="12" customHeight="1">
      <c r="A7" s="48"/>
      <c r="B7" s="48"/>
      <c r="C7" s="50" t="s">
        <v>168</v>
      </c>
      <c r="D7" s="50" t="s">
        <v>169</v>
      </c>
      <c r="E7" s="50" t="s">
        <v>170</v>
      </c>
      <c r="F7" s="50" t="s">
        <v>171</v>
      </c>
      <c r="G7" s="50" t="s">
        <v>172</v>
      </c>
      <c r="H7" s="50" t="s">
        <v>173</v>
      </c>
      <c r="I7" s="50" t="s">
        <v>174</v>
      </c>
      <c r="J7" s="50" t="s">
        <v>175</v>
      </c>
      <c r="K7" s="50" t="s">
        <v>176</v>
      </c>
      <c r="L7" s="50" t="s">
        <v>177</v>
      </c>
      <c r="M7" s="50" t="s">
        <v>178</v>
      </c>
      <c r="N7" s="50" t="s">
        <v>179</v>
      </c>
      <c r="O7" s="50" t="s">
        <v>180</v>
      </c>
      <c r="P7" s="50" t="s">
        <v>181</v>
      </c>
      <c r="Q7" s="50" t="s">
        <v>182</v>
      </c>
      <c r="R7" s="50" t="s">
        <v>185</v>
      </c>
      <c r="S7" s="48"/>
      <c r="T7" s="1"/>
      <c r="U7" s="1"/>
      <c r="V7" s="1"/>
      <c r="W7" s="1"/>
      <c r="X7" s="1"/>
      <c r="Y7" s="1"/>
      <c r="Z7" s="1"/>
    </row>
    <row r="8" spans="1:26" ht="12" customHeight="1">
      <c r="A8" s="27" t="s">
        <v>233</v>
      </c>
      <c r="B8" s="27">
        <v>30</v>
      </c>
      <c r="C8" s="73">
        <f>SUM('By Bus Stop Departing'!C8,'By Bus Stop Departing'!C16,'By Bus Stop Departing'!C24,'By Bus Stop Departing'!C32,'By Bus Stop Departing'!C40,'By Bus Stop Departing'!C48,'By Bus Stop Departing'!C56,'By Bus Stop Departing'!C64,'By Bus Stop Departing'!C72,'By Bus Stop Departing'!C80,'By Bus Stop Departing'!C88,'By Bus Stop Departing'!C96,'By Bus Stop Departing'!C104,'By Bus Stop Departing'!C112,'By Bus Stop Departing'!C120,'By Bus Stop Departing'!C128,'By Bus Stop Departing'!C136,'By Bus Stop Departing'!C144,'By Bus Stop Departing'!C152,'By Bus Stop Departing'!C160)</f>
        <v>4</v>
      </c>
      <c r="D8" s="73">
        <f>SUM('By Bus Stop Departing'!D8,'By Bus Stop Departing'!D16,'By Bus Stop Departing'!D24,'By Bus Stop Departing'!D32,'By Bus Stop Departing'!D40,'By Bus Stop Departing'!D48,'By Bus Stop Departing'!D56,'By Bus Stop Departing'!D64,'By Bus Stop Departing'!D72,'By Bus Stop Departing'!D80,'By Bus Stop Departing'!D88,'By Bus Stop Departing'!D96,'By Bus Stop Departing'!D104,'By Bus Stop Departing'!D112,'By Bus Stop Departing'!D120,'By Bus Stop Departing'!D128,'By Bus Stop Departing'!D136,'By Bus Stop Departing'!D144,'By Bus Stop Departing'!D152,'By Bus Stop Departing'!D160)</f>
        <v>13</v>
      </c>
      <c r="E8" s="73">
        <f>SUM('By Bus Stop Departing'!E8,'By Bus Stop Departing'!E16,'By Bus Stop Departing'!E24,'By Bus Stop Departing'!E32,'By Bus Stop Departing'!E40,'By Bus Stop Departing'!E48,'By Bus Stop Departing'!E56,'By Bus Stop Departing'!E64,'By Bus Stop Departing'!E72,'By Bus Stop Departing'!E80,'By Bus Stop Departing'!E88,'By Bus Stop Departing'!E96,'By Bus Stop Departing'!E104,'By Bus Stop Departing'!E112,'By Bus Stop Departing'!E120,'By Bus Stop Departing'!E128,'By Bus Stop Departing'!E136,'By Bus Stop Departing'!E144,'By Bus Stop Departing'!E152,'By Bus Stop Departing'!E160)</f>
        <v>14</v>
      </c>
      <c r="F8" s="73">
        <f>SUM('By Bus Stop Departing'!F8,'By Bus Stop Departing'!F16,'By Bus Stop Departing'!F24,'By Bus Stop Departing'!F32,'By Bus Stop Departing'!F40,'By Bus Stop Departing'!F48,'By Bus Stop Departing'!F56,'By Bus Stop Departing'!F64,'By Bus Stop Departing'!F72,'By Bus Stop Departing'!F80,'By Bus Stop Departing'!F88,'By Bus Stop Departing'!F96,'By Bus Stop Departing'!F104,'By Bus Stop Departing'!F112,'By Bus Stop Departing'!F120,'By Bus Stop Departing'!F128,'By Bus Stop Departing'!F136,'By Bus Stop Departing'!F144,'By Bus Stop Departing'!F152,'By Bus Stop Departing'!F160)</f>
        <v>17</v>
      </c>
      <c r="G8" s="73">
        <f>SUM('By Bus Stop Departing'!G8,'By Bus Stop Departing'!G16,'By Bus Stop Departing'!G24,'By Bus Stop Departing'!G32,'By Bus Stop Departing'!G40,'By Bus Stop Departing'!G48,'By Bus Stop Departing'!G56,'By Bus Stop Departing'!G64,'By Bus Stop Departing'!G72,'By Bus Stop Departing'!G80,'By Bus Stop Departing'!G88,'By Bus Stop Departing'!G96,'By Bus Stop Departing'!G104,'By Bus Stop Departing'!G112,'By Bus Stop Departing'!G120,'By Bus Stop Departing'!G128,'By Bus Stop Departing'!G136,'By Bus Stop Departing'!G144,'By Bus Stop Departing'!G152,'By Bus Stop Departing'!G160)</f>
        <v>16</v>
      </c>
      <c r="H8" s="73">
        <f>SUM('By Bus Stop Departing'!H8,'By Bus Stop Departing'!H16,'By Bus Stop Departing'!H24,'By Bus Stop Departing'!H32,'By Bus Stop Departing'!H40,'By Bus Stop Departing'!H48,'By Bus Stop Departing'!H56,'By Bus Stop Departing'!H64,'By Bus Stop Departing'!H72,'By Bus Stop Departing'!H80,'By Bus Stop Departing'!H88,'By Bus Stop Departing'!H96,'By Bus Stop Departing'!H104,'By Bus Stop Departing'!H112,'By Bus Stop Departing'!H120,'By Bus Stop Departing'!H128,'By Bus Stop Departing'!H136,'By Bus Stop Departing'!H144,'By Bus Stop Departing'!H152,'By Bus Stop Departing'!H160)</f>
        <v>37</v>
      </c>
      <c r="I8" s="73">
        <f>SUM('By Bus Stop Departing'!I8,'By Bus Stop Departing'!I16,'By Bus Stop Departing'!I24,'By Bus Stop Departing'!I32,'By Bus Stop Departing'!I40,'By Bus Stop Departing'!I48,'By Bus Stop Departing'!I56,'By Bus Stop Departing'!I64,'By Bus Stop Departing'!I72,'By Bus Stop Departing'!I80,'By Bus Stop Departing'!I88,'By Bus Stop Departing'!I96,'By Bus Stop Departing'!I104,'By Bus Stop Departing'!I112,'By Bus Stop Departing'!I120,'By Bus Stop Departing'!I128,'By Bus Stop Departing'!I136,'By Bus Stop Departing'!I144,'By Bus Stop Departing'!I152,'By Bus Stop Departing'!I160)</f>
        <v>103</v>
      </c>
      <c r="J8" s="73">
        <f>SUM('By Bus Stop Departing'!J8,'By Bus Stop Departing'!J16,'By Bus Stop Departing'!J24,'By Bus Stop Departing'!J32,'By Bus Stop Departing'!J40,'By Bus Stop Departing'!J48,'By Bus Stop Departing'!J56,'By Bus Stop Departing'!J64,'By Bus Stop Departing'!J72,'By Bus Stop Departing'!J80,'By Bus Stop Departing'!J88,'By Bus Stop Departing'!J96,'By Bus Stop Departing'!J104,'By Bus Stop Departing'!J112,'By Bus Stop Departing'!J120,'By Bus Stop Departing'!J128,'By Bus Stop Departing'!J136,'By Bus Stop Departing'!J144,'By Bus Stop Departing'!J152,'By Bus Stop Departing'!J160)</f>
        <v>32</v>
      </c>
      <c r="K8" s="73">
        <f>SUM('By Bus Stop Departing'!K8,'By Bus Stop Departing'!K16,'By Bus Stop Departing'!K24,'By Bus Stop Departing'!K32,'By Bus Stop Departing'!K40,'By Bus Stop Departing'!K48,'By Bus Stop Departing'!K56,'By Bus Stop Departing'!K64,'By Bus Stop Departing'!K72,'By Bus Stop Departing'!K80,'By Bus Stop Departing'!K88,'By Bus Stop Departing'!K96,'By Bus Stop Departing'!K104,'By Bus Stop Departing'!K112,'By Bus Stop Departing'!K120,'By Bus Stop Departing'!K128,'By Bus Stop Departing'!K136,'By Bus Stop Departing'!K144,'By Bus Stop Departing'!K152,'By Bus Stop Departing'!K160)</f>
        <v>55</v>
      </c>
      <c r="L8" s="73">
        <f>SUM('By Bus Stop Departing'!L8,'By Bus Stop Departing'!L16,'By Bus Stop Departing'!L24,'By Bus Stop Departing'!L32,'By Bus Stop Departing'!L40,'By Bus Stop Departing'!L48,'By Bus Stop Departing'!L56,'By Bus Stop Departing'!L64,'By Bus Stop Departing'!L72,'By Bus Stop Departing'!L80,'By Bus Stop Departing'!L88,'By Bus Stop Departing'!L96,'By Bus Stop Departing'!L104,'By Bus Stop Departing'!L112,'By Bus Stop Departing'!L120,'By Bus Stop Departing'!L128,'By Bus Stop Departing'!L136,'By Bus Stop Departing'!L144,'By Bus Stop Departing'!L152,'By Bus Stop Departing'!L160)</f>
        <v>36</v>
      </c>
      <c r="M8" s="73">
        <f>SUM('By Bus Stop Departing'!M8,'By Bus Stop Departing'!M16,'By Bus Stop Departing'!M24,'By Bus Stop Departing'!M32,'By Bus Stop Departing'!M40,'By Bus Stop Departing'!M48,'By Bus Stop Departing'!M56,'By Bus Stop Departing'!M64,'By Bus Stop Departing'!M72,'By Bus Stop Departing'!M80,'By Bus Stop Departing'!M88,'By Bus Stop Departing'!M96,'By Bus Stop Departing'!M104,'By Bus Stop Departing'!M112,'By Bus Stop Departing'!M120,'By Bus Stop Departing'!M128,'By Bus Stop Departing'!M136,'By Bus Stop Departing'!M144,'By Bus Stop Departing'!M152,'By Bus Stop Departing'!M160)</f>
        <v>47</v>
      </c>
      <c r="N8" s="73">
        <f>SUM('By Bus Stop Departing'!N8,'By Bus Stop Departing'!N16,'By Bus Stop Departing'!N24,'By Bus Stop Departing'!N32,'By Bus Stop Departing'!N40,'By Bus Stop Departing'!N48,'By Bus Stop Departing'!N56,'By Bus Stop Departing'!N64,'By Bus Stop Departing'!N72,'By Bus Stop Departing'!N80,'By Bus Stop Departing'!N88,'By Bus Stop Departing'!N96,'By Bus Stop Departing'!N104,'By Bus Stop Departing'!N112,'By Bus Stop Departing'!N120,'By Bus Stop Departing'!N128,'By Bus Stop Departing'!N136,'By Bus Stop Departing'!N144,'By Bus Stop Departing'!N152,'By Bus Stop Departing'!N160)</f>
        <v>73</v>
      </c>
      <c r="O8" s="73">
        <f>SUM('By Bus Stop Departing'!O8,'By Bus Stop Departing'!O16,'By Bus Stop Departing'!O24,'By Bus Stop Departing'!O32,'By Bus Stop Departing'!O40,'By Bus Stop Departing'!O48,'By Bus Stop Departing'!O56,'By Bus Stop Departing'!O64,'By Bus Stop Departing'!O72,'By Bus Stop Departing'!O80,'By Bus Stop Departing'!O88,'By Bus Stop Departing'!O96,'By Bus Stop Departing'!O104,'By Bus Stop Departing'!O112,'By Bus Stop Departing'!O120,'By Bus Stop Departing'!O128,'By Bus Stop Departing'!O136,'By Bus Stop Departing'!O144,'By Bus Stop Departing'!O152,'By Bus Stop Departing'!O160)</f>
        <v>89</v>
      </c>
      <c r="P8" s="73">
        <f>SUM('By Bus Stop Departing'!P8,'By Bus Stop Departing'!P16,'By Bus Stop Departing'!P24,'By Bus Stop Departing'!P32,'By Bus Stop Departing'!P40,'By Bus Stop Departing'!P48,'By Bus Stop Departing'!P56,'By Bus Stop Departing'!P64,'By Bus Stop Departing'!P72,'By Bus Stop Departing'!P80,'By Bus Stop Departing'!P88,'By Bus Stop Departing'!P96,'By Bus Stop Departing'!P104,'By Bus Stop Departing'!P112,'By Bus Stop Departing'!P120,'By Bus Stop Departing'!P128,'By Bus Stop Departing'!P136,'By Bus Stop Departing'!P144,'By Bus Stop Departing'!P152,'By Bus Stop Departing'!P160)</f>
        <v>8</v>
      </c>
      <c r="Q8" s="73">
        <f>SUM('By Bus Stop Departing'!Q8,'By Bus Stop Departing'!Q16,'By Bus Stop Departing'!Q24,'By Bus Stop Departing'!Q32,'By Bus Stop Departing'!Q40,'By Bus Stop Departing'!Q48,'By Bus Stop Departing'!Q56,'By Bus Stop Departing'!Q64,'By Bus Stop Departing'!Q72,'By Bus Stop Departing'!Q80,'By Bus Stop Departing'!Q88,'By Bus Stop Departing'!Q96,'By Bus Stop Departing'!Q104,'By Bus Stop Departing'!Q112,'By Bus Stop Departing'!Q120,'By Bus Stop Departing'!Q128,'By Bus Stop Departing'!Q136,'By Bus Stop Departing'!Q144,'By Bus Stop Departing'!Q152,'By Bus Stop Departing'!Q160)</f>
        <v>42</v>
      </c>
      <c r="R8" s="73">
        <f>SUM('By Bus Stop Departing'!R8,'By Bus Stop Departing'!R16,'By Bus Stop Departing'!R24,'By Bus Stop Departing'!R32,'By Bus Stop Departing'!R40,'By Bus Stop Departing'!R48,'By Bus Stop Departing'!R56,'By Bus Stop Departing'!R64,'By Bus Stop Departing'!R72,'By Bus Stop Departing'!R80,'By Bus Stop Departing'!R88,'By Bus Stop Departing'!R96,'By Bus Stop Departing'!R104,'By Bus Stop Departing'!R112,'By Bus Stop Departing'!R120,'By Bus Stop Departing'!R128,'By Bus Stop Departing'!R136,'By Bus Stop Departing'!R144,'By Bus Stop Departing'!R152,'By Bus Stop Departing'!R160)</f>
        <v>6</v>
      </c>
      <c r="S8" s="96">
        <f t="shared" ref="S8:S16" si="0">SUM(C8:R8)</f>
        <v>592</v>
      </c>
      <c r="T8" s="1"/>
      <c r="U8" s="1"/>
      <c r="V8" s="1"/>
      <c r="W8" s="1"/>
      <c r="X8" s="1"/>
      <c r="Y8" s="1"/>
      <c r="Z8" s="1"/>
    </row>
    <row r="9" spans="1:26" ht="12" customHeight="1">
      <c r="A9" s="28"/>
      <c r="B9" s="28">
        <v>41</v>
      </c>
      <c r="C9" s="1">
        <f>SUM('By Bus Stop Departing'!C9,'By Bus Stop Departing'!C17,'By Bus Stop Departing'!C25,'By Bus Stop Departing'!C33,'By Bus Stop Departing'!C41,'By Bus Stop Departing'!C49,'By Bus Stop Departing'!C57,'By Bus Stop Departing'!C65,'By Bus Stop Departing'!C73,'By Bus Stop Departing'!C81,'By Bus Stop Departing'!C89,'By Bus Stop Departing'!C97,'By Bus Stop Departing'!C105,'By Bus Stop Departing'!C113,'By Bus Stop Departing'!C121,'By Bus Stop Departing'!C129,'By Bus Stop Departing'!C137,'By Bus Stop Departing'!C145,'By Bus Stop Departing'!C153,'By Bus Stop Departing'!C161)</f>
        <v>0</v>
      </c>
      <c r="D9" s="1">
        <f>SUM('By Bus Stop Departing'!D9,'By Bus Stop Departing'!D17,'By Bus Stop Departing'!D25,'By Bus Stop Departing'!D33,'By Bus Stop Departing'!D41,'By Bus Stop Departing'!D49,'By Bus Stop Departing'!D57,'By Bus Stop Departing'!D65,'By Bus Stop Departing'!D73,'By Bus Stop Departing'!D81,'By Bus Stop Departing'!D89,'By Bus Stop Departing'!D97,'By Bus Stop Departing'!D105,'By Bus Stop Departing'!D113,'By Bus Stop Departing'!D121,'By Bus Stop Departing'!D129,'By Bus Stop Departing'!D137,'By Bus Stop Departing'!D145,'By Bus Stop Departing'!D153,'By Bus Stop Departing'!D161)</f>
        <v>2</v>
      </c>
      <c r="E9" s="1">
        <f>SUM('By Bus Stop Departing'!E9,'By Bus Stop Departing'!E17,'By Bus Stop Departing'!E25,'By Bus Stop Departing'!E33,'By Bus Stop Departing'!E41,'By Bus Stop Departing'!E49,'By Bus Stop Departing'!E57,'By Bus Stop Departing'!E65,'By Bus Stop Departing'!E73,'By Bus Stop Departing'!E81,'By Bus Stop Departing'!E89,'By Bus Stop Departing'!E97,'By Bus Stop Departing'!E105,'By Bus Stop Departing'!E113,'By Bus Stop Departing'!E121,'By Bus Stop Departing'!E129,'By Bus Stop Departing'!E137,'By Bus Stop Departing'!E145,'By Bus Stop Departing'!E153,'By Bus Stop Departing'!E161)</f>
        <v>2</v>
      </c>
      <c r="F9" s="1">
        <f>SUM('By Bus Stop Departing'!F9,'By Bus Stop Departing'!F17,'By Bus Stop Departing'!F25,'By Bus Stop Departing'!F33,'By Bus Stop Departing'!F41,'By Bus Stop Departing'!F49,'By Bus Stop Departing'!F57,'By Bus Stop Departing'!F65,'By Bus Stop Departing'!F73,'By Bus Stop Departing'!F81,'By Bus Stop Departing'!F89,'By Bus Stop Departing'!F97,'By Bus Stop Departing'!F105,'By Bus Stop Departing'!F113,'By Bus Stop Departing'!F121,'By Bus Stop Departing'!F129,'By Bus Stop Departing'!F137,'By Bus Stop Departing'!F145,'By Bus Stop Departing'!F153,'By Bus Stop Departing'!F161)</f>
        <v>0</v>
      </c>
      <c r="G9" s="1">
        <f>SUM('By Bus Stop Departing'!G9,'By Bus Stop Departing'!G17,'By Bus Stop Departing'!G25,'By Bus Stop Departing'!G33,'By Bus Stop Departing'!G41,'By Bus Stop Departing'!G49,'By Bus Stop Departing'!G57,'By Bus Stop Departing'!G65,'By Bus Stop Departing'!G73,'By Bus Stop Departing'!G81,'By Bus Stop Departing'!G89,'By Bus Stop Departing'!G97,'By Bus Stop Departing'!G105,'By Bus Stop Departing'!G113,'By Bus Stop Departing'!G121,'By Bus Stop Departing'!G129,'By Bus Stop Departing'!G137,'By Bus Stop Departing'!G145,'By Bus Stop Departing'!G153,'By Bus Stop Departing'!G161)</f>
        <v>0</v>
      </c>
      <c r="H9" s="1">
        <f>SUM('By Bus Stop Departing'!H9,'By Bus Stop Departing'!H17,'By Bus Stop Departing'!H25,'By Bus Stop Departing'!H33,'By Bus Stop Departing'!H41,'By Bus Stop Departing'!H49,'By Bus Stop Departing'!H57,'By Bus Stop Departing'!H65,'By Bus Stop Departing'!H73,'By Bus Stop Departing'!H81,'By Bus Stop Departing'!H89,'By Bus Stop Departing'!H97,'By Bus Stop Departing'!H105,'By Bus Stop Departing'!H113,'By Bus Stop Departing'!H121,'By Bus Stop Departing'!H129,'By Bus Stop Departing'!H137,'By Bus Stop Departing'!H145,'By Bus Stop Departing'!H153,'By Bus Stop Departing'!H161)</f>
        <v>0</v>
      </c>
      <c r="I9" s="1">
        <f>SUM('By Bus Stop Departing'!I9,'By Bus Stop Departing'!I17,'By Bus Stop Departing'!I25,'By Bus Stop Departing'!I33,'By Bus Stop Departing'!I41,'By Bus Stop Departing'!I49,'By Bus Stop Departing'!I57,'By Bus Stop Departing'!I65,'By Bus Stop Departing'!I73,'By Bus Stop Departing'!I81,'By Bus Stop Departing'!I89,'By Bus Stop Departing'!I97,'By Bus Stop Departing'!I105,'By Bus Stop Departing'!I113,'By Bus Stop Departing'!I121,'By Bus Stop Departing'!I129,'By Bus Stop Departing'!I137,'By Bus Stop Departing'!I145,'By Bus Stop Departing'!I153,'By Bus Stop Departing'!I161)</f>
        <v>40</v>
      </c>
      <c r="J9" s="1">
        <f>SUM('By Bus Stop Departing'!J9,'By Bus Stop Departing'!J17,'By Bus Stop Departing'!J25,'By Bus Stop Departing'!J33,'By Bus Stop Departing'!J41,'By Bus Stop Departing'!J49,'By Bus Stop Departing'!J57,'By Bus Stop Departing'!J65,'By Bus Stop Departing'!J73,'By Bus Stop Departing'!J81,'By Bus Stop Departing'!J89,'By Bus Stop Departing'!J97,'By Bus Stop Departing'!J105,'By Bus Stop Departing'!J113,'By Bus Stop Departing'!J121,'By Bus Stop Departing'!J129,'By Bus Stop Departing'!J137,'By Bus Stop Departing'!J145,'By Bus Stop Departing'!J153,'By Bus Stop Departing'!J161)</f>
        <v>0</v>
      </c>
      <c r="K9" s="1">
        <f>SUM('By Bus Stop Departing'!K9,'By Bus Stop Departing'!K17,'By Bus Stop Departing'!K25,'By Bus Stop Departing'!K33,'By Bus Stop Departing'!K41,'By Bus Stop Departing'!K49,'By Bus Stop Departing'!K57,'By Bus Stop Departing'!K65,'By Bus Stop Departing'!K73,'By Bus Stop Departing'!K81,'By Bus Stop Departing'!K89,'By Bus Stop Departing'!K97,'By Bus Stop Departing'!K105,'By Bus Stop Departing'!K113,'By Bus Stop Departing'!K121,'By Bus Stop Departing'!K129,'By Bus Stop Departing'!K137,'By Bus Stop Departing'!K145,'By Bus Stop Departing'!K153,'By Bus Stop Departing'!K161)</f>
        <v>17</v>
      </c>
      <c r="L9" s="1">
        <f>SUM('By Bus Stop Departing'!L9,'By Bus Stop Departing'!L17,'By Bus Stop Departing'!L25,'By Bus Stop Departing'!L33,'By Bus Stop Departing'!L41,'By Bus Stop Departing'!L49,'By Bus Stop Departing'!L57,'By Bus Stop Departing'!L65,'By Bus Stop Departing'!L73,'By Bus Stop Departing'!L81,'By Bus Stop Departing'!L89,'By Bus Stop Departing'!L97,'By Bus Stop Departing'!L105,'By Bus Stop Departing'!L113,'By Bus Stop Departing'!L121,'By Bus Stop Departing'!L129,'By Bus Stop Departing'!L137,'By Bus Stop Departing'!L145,'By Bus Stop Departing'!L153,'By Bus Stop Departing'!L161)</f>
        <v>0</v>
      </c>
      <c r="M9" s="1">
        <f>SUM('By Bus Stop Departing'!M9,'By Bus Stop Departing'!M17,'By Bus Stop Departing'!M25,'By Bus Stop Departing'!M33,'By Bus Stop Departing'!M41,'By Bus Stop Departing'!M49,'By Bus Stop Departing'!M57,'By Bus Stop Departing'!M65,'By Bus Stop Departing'!M73,'By Bus Stop Departing'!M81,'By Bus Stop Departing'!M89,'By Bus Stop Departing'!M97,'By Bus Stop Departing'!M105,'By Bus Stop Departing'!M113,'By Bus Stop Departing'!M121,'By Bus Stop Departing'!M129,'By Bus Stop Departing'!M137,'By Bus Stop Departing'!M145,'By Bus Stop Departing'!M153,'By Bus Stop Departing'!M161)</f>
        <v>8</v>
      </c>
      <c r="N9" s="1">
        <f>SUM('By Bus Stop Departing'!N9,'By Bus Stop Departing'!N17,'By Bus Stop Departing'!N25,'By Bus Stop Departing'!N33,'By Bus Stop Departing'!N41,'By Bus Stop Departing'!N49,'By Bus Stop Departing'!N57,'By Bus Stop Departing'!N65,'By Bus Stop Departing'!N73,'By Bus Stop Departing'!N81,'By Bus Stop Departing'!N89,'By Bus Stop Departing'!N97,'By Bus Stop Departing'!N105,'By Bus Stop Departing'!N113,'By Bus Stop Departing'!N121,'By Bus Stop Departing'!N129,'By Bus Stop Departing'!N137,'By Bus Stop Departing'!N145,'By Bus Stop Departing'!N153,'By Bus Stop Departing'!N161)</f>
        <v>18</v>
      </c>
      <c r="O9" s="1">
        <f>SUM('By Bus Stop Departing'!O9,'By Bus Stop Departing'!O17,'By Bus Stop Departing'!O25,'By Bus Stop Departing'!O33,'By Bus Stop Departing'!O41,'By Bus Stop Departing'!O49,'By Bus Stop Departing'!O57,'By Bus Stop Departing'!O65,'By Bus Stop Departing'!O73,'By Bus Stop Departing'!O81,'By Bus Stop Departing'!O89,'By Bus Stop Departing'!O97,'By Bus Stop Departing'!O105,'By Bus Stop Departing'!O113,'By Bus Stop Departing'!O121,'By Bus Stop Departing'!O129,'By Bus Stop Departing'!O137,'By Bus Stop Departing'!O145,'By Bus Stop Departing'!O153,'By Bus Stop Departing'!O161)</f>
        <v>7</v>
      </c>
      <c r="P9" s="1">
        <f>SUM('By Bus Stop Departing'!P9,'By Bus Stop Departing'!P17,'By Bus Stop Departing'!P25,'By Bus Stop Departing'!P33,'By Bus Stop Departing'!P41,'By Bus Stop Departing'!P49,'By Bus Stop Departing'!P57,'By Bus Stop Departing'!P65,'By Bus Stop Departing'!P73,'By Bus Stop Departing'!P81,'By Bus Stop Departing'!P89,'By Bus Stop Departing'!P97,'By Bus Stop Departing'!P105,'By Bus Stop Departing'!P113,'By Bus Stop Departing'!P121,'By Bus Stop Departing'!P129,'By Bus Stop Departing'!P137,'By Bus Stop Departing'!P145,'By Bus Stop Departing'!P153,'By Bus Stop Departing'!P161)</f>
        <v>0</v>
      </c>
      <c r="Q9" s="1">
        <f>SUM('By Bus Stop Departing'!Q9,'By Bus Stop Departing'!Q17,'By Bus Stop Departing'!Q25,'By Bus Stop Departing'!Q33,'By Bus Stop Departing'!Q41,'By Bus Stop Departing'!Q49,'By Bus Stop Departing'!Q57,'By Bus Stop Departing'!Q65,'By Bus Stop Departing'!Q73,'By Bus Stop Departing'!Q81,'By Bus Stop Departing'!Q89,'By Bus Stop Departing'!Q97,'By Bus Stop Departing'!Q105,'By Bus Stop Departing'!Q113,'By Bus Stop Departing'!Q121,'By Bus Stop Departing'!Q129,'By Bus Stop Departing'!Q137,'By Bus Stop Departing'!Q145,'By Bus Stop Departing'!Q153,'By Bus Stop Departing'!Q161)</f>
        <v>0</v>
      </c>
      <c r="R9" s="1">
        <f>SUM('By Bus Stop Departing'!R9,'By Bus Stop Departing'!R17,'By Bus Stop Departing'!R25,'By Bus Stop Departing'!R33,'By Bus Stop Departing'!R41,'By Bus Stop Departing'!R49,'By Bus Stop Departing'!R57,'By Bus Stop Departing'!R65,'By Bus Stop Departing'!R73,'By Bus Stop Departing'!R81,'By Bus Stop Departing'!R89,'By Bus Stop Departing'!R97,'By Bus Stop Departing'!R105,'By Bus Stop Departing'!R113,'By Bus Stop Departing'!R121,'By Bus Stop Departing'!R129,'By Bus Stop Departing'!R137,'By Bus Stop Departing'!R145,'By Bus Stop Departing'!R153,'By Bus Stop Departing'!R161)</f>
        <v>0</v>
      </c>
      <c r="S9" s="28">
        <f t="shared" si="0"/>
        <v>94</v>
      </c>
      <c r="T9" s="1"/>
      <c r="U9" s="1"/>
      <c r="V9" s="1"/>
      <c r="W9" s="1"/>
      <c r="X9" s="1"/>
      <c r="Y9" s="1"/>
      <c r="Z9" s="1"/>
    </row>
    <row r="10" spans="1:26" ht="12" customHeight="1">
      <c r="A10" s="28"/>
      <c r="B10" s="28">
        <v>101</v>
      </c>
      <c r="C10" s="1">
        <f>SUM('By Bus Stop Departing'!C10,'By Bus Stop Departing'!C18,'By Bus Stop Departing'!C26,'By Bus Stop Departing'!C34,'By Bus Stop Departing'!C42,'By Bus Stop Departing'!C50,'By Bus Stop Departing'!C58,'By Bus Stop Departing'!C66,'By Bus Stop Departing'!C74,'By Bus Stop Departing'!C82,'By Bus Stop Departing'!C90,'By Bus Stop Departing'!C98,'By Bus Stop Departing'!C106,'By Bus Stop Departing'!C114,'By Bus Stop Departing'!C122,'By Bus Stop Departing'!C130,'By Bus Stop Departing'!C138,'By Bus Stop Departing'!C146,'By Bus Stop Departing'!C154,'By Bus Stop Departing'!C162)</f>
        <v>3</v>
      </c>
      <c r="D10" s="1">
        <f>SUM('By Bus Stop Departing'!D10,'By Bus Stop Departing'!D18,'By Bus Stop Departing'!D26,'By Bus Stop Departing'!D34,'By Bus Stop Departing'!D42,'By Bus Stop Departing'!D50,'By Bus Stop Departing'!D58,'By Bus Stop Departing'!D66,'By Bus Stop Departing'!D74,'By Bus Stop Departing'!D82,'By Bus Stop Departing'!D90,'By Bus Stop Departing'!D98,'By Bus Stop Departing'!D106,'By Bus Stop Departing'!D114,'By Bus Stop Departing'!D122,'By Bus Stop Departing'!D130,'By Bus Stop Departing'!D138,'By Bus Stop Departing'!D146,'By Bus Stop Departing'!D154,'By Bus Stop Departing'!D162)</f>
        <v>29</v>
      </c>
      <c r="E10" s="1">
        <f>SUM('By Bus Stop Departing'!E10,'By Bus Stop Departing'!E18,'By Bus Stop Departing'!E26,'By Bus Stop Departing'!E34,'By Bus Stop Departing'!E42,'By Bus Stop Departing'!E50,'By Bus Stop Departing'!E58,'By Bus Stop Departing'!E66,'By Bus Stop Departing'!E74,'By Bus Stop Departing'!E82,'By Bus Stop Departing'!E90,'By Bus Stop Departing'!E98,'By Bus Stop Departing'!E106,'By Bus Stop Departing'!E114,'By Bus Stop Departing'!E122,'By Bus Stop Departing'!E130,'By Bus Stop Departing'!E138,'By Bus Stop Departing'!E146,'By Bus Stop Departing'!E154,'By Bus Stop Departing'!E162)</f>
        <v>25</v>
      </c>
      <c r="F10" s="1">
        <f>SUM('By Bus Stop Departing'!F10,'By Bus Stop Departing'!F18,'By Bus Stop Departing'!F26,'By Bus Stop Departing'!F34,'By Bus Stop Departing'!F42,'By Bus Stop Departing'!F50,'By Bus Stop Departing'!F58,'By Bus Stop Departing'!F66,'By Bus Stop Departing'!F74,'By Bus Stop Departing'!F82,'By Bus Stop Departing'!F90,'By Bus Stop Departing'!F98,'By Bus Stop Departing'!F106,'By Bus Stop Departing'!F114,'By Bus Stop Departing'!F122,'By Bus Stop Departing'!F130,'By Bus Stop Departing'!F138,'By Bus Stop Departing'!F146,'By Bus Stop Departing'!F154,'By Bus Stop Departing'!F162)</f>
        <v>13</v>
      </c>
      <c r="G10" s="1">
        <f>SUM('By Bus Stop Departing'!G10,'By Bus Stop Departing'!G18,'By Bus Stop Departing'!G26,'By Bus Stop Departing'!G34,'By Bus Stop Departing'!G42,'By Bus Stop Departing'!G50,'By Bus Stop Departing'!G58,'By Bus Stop Departing'!G66,'By Bus Stop Departing'!G74,'By Bus Stop Departing'!G82,'By Bus Stop Departing'!G90,'By Bus Stop Departing'!G98,'By Bus Stop Departing'!G106,'By Bus Stop Departing'!G114,'By Bus Stop Departing'!G122,'By Bus Stop Departing'!G130,'By Bus Stop Departing'!G138,'By Bus Stop Departing'!G146,'By Bus Stop Departing'!G154,'By Bus Stop Departing'!G162)</f>
        <v>19</v>
      </c>
      <c r="H10" s="1">
        <f>SUM('By Bus Stop Departing'!H10,'By Bus Stop Departing'!H18,'By Bus Stop Departing'!H26,'By Bus Stop Departing'!H34,'By Bus Stop Departing'!H42,'By Bus Stop Departing'!H50,'By Bus Stop Departing'!H58,'By Bus Stop Departing'!H66,'By Bus Stop Departing'!H74,'By Bus Stop Departing'!H82,'By Bus Stop Departing'!H90,'By Bus Stop Departing'!H98,'By Bus Stop Departing'!H106,'By Bus Stop Departing'!H114,'By Bus Stop Departing'!H122,'By Bus Stop Departing'!H130,'By Bus Stop Departing'!H138,'By Bus Stop Departing'!H146,'By Bus Stop Departing'!H154,'By Bus Stop Departing'!H162)</f>
        <v>19</v>
      </c>
      <c r="I10" s="1">
        <f>SUM('By Bus Stop Departing'!I10,'By Bus Stop Departing'!I18,'By Bus Stop Departing'!I26,'By Bus Stop Departing'!I34,'By Bus Stop Departing'!I42,'By Bus Stop Departing'!I50,'By Bus Stop Departing'!I58,'By Bus Stop Departing'!I66,'By Bus Stop Departing'!I74,'By Bus Stop Departing'!I82,'By Bus Stop Departing'!I90,'By Bus Stop Departing'!I98,'By Bus Stop Departing'!I106,'By Bus Stop Departing'!I114,'By Bus Stop Departing'!I122,'By Bus Stop Departing'!I130,'By Bus Stop Departing'!I138,'By Bus Stop Departing'!I146,'By Bus Stop Departing'!I154,'By Bus Stop Departing'!I162)</f>
        <v>83</v>
      </c>
      <c r="J10" s="1">
        <f>SUM('By Bus Stop Departing'!J10,'By Bus Stop Departing'!J18,'By Bus Stop Departing'!J26,'By Bus Stop Departing'!J34,'By Bus Stop Departing'!J42,'By Bus Stop Departing'!J50,'By Bus Stop Departing'!J58,'By Bus Stop Departing'!J66,'By Bus Stop Departing'!J74,'By Bus Stop Departing'!J82,'By Bus Stop Departing'!J90,'By Bus Stop Departing'!J98,'By Bus Stop Departing'!J106,'By Bus Stop Departing'!J114,'By Bus Stop Departing'!J122,'By Bus Stop Departing'!J130,'By Bus Stop Departing'!J138,'By Bus Stop Departing'!J146,'By Bus Stop Departing'!J154,'By Bus Stop Departing'!J162)</f>
        <v>50</v>
      </c>
      <c r="K10" s="1">
        <f>SUM('By Bus Stop Departing'!K10,'By Bus Stop Departing'!K18,'By Bus Stop Departing'!K26,'By Bus Stop Departing'!K34,'By Bus Stop Departing'!K42,'By Bus Stop Departing'!K50,'By Bus Stop Departing'!K58,'By Bus Stop Departing'!K66,'By Bus Stop Departing'!K74,'By Bus Stop Departing'!K82,'By Bus Stop Departing'!K90,'By Bus Stop Departing'!K98,'By Bus Stop Departing'!K106,'By Bus Stop Departing'!K114,'By Bus Stop Departing'!K122,'By Bus Stop Departing'!K130,'By Bus Stop Departing'!K138,'By Bus Stop Departing'!K146,'By Bus Stop Departing'!K154,'By Bus Stop Departing'!K162)</f>
        <v>45</v>
      </c>
      <c r="L10" s="1">
        <f>SUM('By Bus Stop Departing'!L10,'By Bus Stop Departing'!L18,'By Bus Stop Departing'!L26,'By Bus Stop Departing'!L34,'By Bus Stop Departing'!L42,'By Bus Stop Departing'!L50,'By Bus Stop Departing'!L58,'By Bus Stop Departing'!L66,'By Bus Stop Departing'!L74,'By Bus Stop Departing'!L82,'By Bus Stop Departing'!L90,'By Bus Stop Departing'!L98,'By Bus Stop Departing'!L106,'By Bus Stop Departing'!L114,'By Bus Stop Departing'!L122,'By Bus Stop Departing'!L130,'By Bus Stop Departing'!L138,'By Bus Stop Departing'!L146,'By Bus Stop Departing'!L154,'By Bus Stop Departing'!L162)</f>
        <v>39</v>
      </c>
      <c r="M10" s="1">
        <f>SUM('By Bus Stop Departing'!M10,'By Bus Stop Departing'!M18,'By Bus Stop Departing'!M26,'By Bus Stop Departing'!M34,'By Bus Stop Departing'!M42,'By Bus Stop Departing'!M50,'By Bus Stop Departing'!M58,'By Bus Stop Departing'!M66,'By Bus Stop Departing'!M74,'By Bus Stop Departing'!M82,'By Bus Stop Departing'!M90,'By Bus Stop Departing'!M98,'By Bus Stop Departing'!M106,'By Bus Stop Departing'!M114,'By Bus Stop Departing'!M122,'By Bus Stop Departing'!M130,'By Bus Stop Departing'!M138,'By Bus Stop Departing'!M146,'By Bus Stop Departing'!M154,'By Bus Stop Departing'!M162)</f>
        <v>52</v>
      </c>
      <c r="N10" s="1">
        <f>SUM('By Bus Stop Departing'!N10,'By Bus Stop Departing'!N18,'By Bus Stop Departing'!N26,'By Bus Stop Departing'!N34,'By Bus Stop Departing'!N42,'By Bus Stop Departing'!N50,'By Bus Stop Departing'!N58,'By Bus Stop Departing'!N66,'By Bus Stop Departing'!N74,'By Bus Stop Departing'!N82,'By Bus Stop Departing'!N90,'By Bus Stop Departing'!N98,'By Bus Stop Departing'!N106,'By Bus Stop Departing'!N114,'By Bus Stop Departing'!N122,'By Bus Stop Departing'!N130,'By Bus Stop Departing'!N138,'By Bus Stop Departing'!N146,'By Bus Stop Departing'!N154,'By Bus Stop Departing'!N162)</f>
        <v>44</v>
      </c>
      <c r="O10" s="1">
        <f>SUM('By Bus Stop Departing'!O10,'By Bus Stop Departing'!O18,'By Bus Stop Departing'!O26,'By Bus Stop Departing'!O34,'By Bus Stop Departing'!O42,'By Bus Stop Departing'!O50,'By Bus Stop Departing'!O58,'By Bus Stop Departing'!O66,'By Bus Stop Departing'!O74,'By Bus Stop Departing'!O82,'By Bus Stop Departing'!O90,'By Bus Stop Departing'!O98,'By Bus Stop Departing'!O106,'By Bus Stop Departing'!O114,'By Bus Stop Departing'!O122,'By Bus Stop Departing'!O130,'By Bus Stop Departing'!O138,'By Bus Stop Departing'!O146,'By Bus Stop Departing'!O154,'By Bus Stop Departing'!O162)</f>
        <v>46</v>
      </c>
      <c r="P10" s="1">
        <f>SUM('By Bus Stop Departing'!P10,'By Bus Stop Departing'!P18,'By Bus Stop Departing'!P26,'By Bus Stop Departing'!P34,'By Bus Stop Departing'!P42,'By Bus Stop Departing'!P50,'By Bus Stop Departing'!P58,'By Bus Stop Departing'!P66,'By Bus Stop Departing'!P74,'By Bus Stop Departing'!P82,'By Bus Stop Departing'!P90,'By Bus Stop Departing'!P98,'By Bus Stop Departing'!P106,'By Bus Stop Departing'!P114,'By Bus Stop Departing'!P122,'By Bus Stop Departing'!P130,'By Bus Stop Departing'!P138,'By Bus Stop Departing'!P146,'By Bus Stop Departing'!P154,'By Bus Stop Departing'!P162)</f>
        <v>10</v>
      </c>
      <c r="Q10" s="1">
        <f>SUM('By Bus Stop Departing'!Q10,'By Bus Stop Departing'!Q18,'By Bus Stop Departing'!Q26,'By Bus Stop Departing'!Q34,'By Bus Stop Departing'!Q42,'By Bus Stop Departing'!Q50,'By Bus Stop Departing'!Q58,'By Bus Stop Departing'!Q66,'By Bus Stop Departing'!Q74,'By Bus Stop Departing'!Q82,'By Bus Stop Departing'!Q90,'By Bus Stop Departing'!Q98,'By Bus Stop Departing'!Q106,'By Bus Stop Departing'!Q114,'By Bus Stop Departing'!Q122,'By Bus Stop Departing'!Q130,'By Bus Stop Departing'!Q138,'By Bus Stop Departing'!Q146,'By Bus Stop Departing'!Q154,'By Bus Stop Departing'!Q162)</f>
        <v>14</v>
      </c>
      <c r="R10" s="1">
        <f>SUM('By Bus Stop Departing'!R10,'By Bus Stop Departing'!R18,'By Bus Stop Departing'!R26,'By Bus Stop Departing'!R34,'By Bus Stop Departing'!R42,'By Bus Stop Departing'!R50,'By Bus Stop Departing'!R58,'By Bus Stop Departing'!R66,'By Bus Stop Departing'!R74,'By Bus Stop Departing'!R82,'By Bus Stop Departing'!R90,'By Bus Stop Departing'!R98,'By Bus Stop Departing'!R106,'By Bus Stop Departing'!R114,'By Bus Stop Departing'!R122,'By Bus Stop Departing'!R130,'By Bus Stop Departing'!R138,'By Bus Stop Departing'!R146,'By Bus Stop Departing'!R154,'By Bus Stop Departing'!R162)</f>
        <v>0</v>
      </c>
      <c r="S10" s="28">
        <f t="shared" si="0"/>
        <v>491</v>
      </c>
      <c r="T10" s="1"/>
      <c r="U10" s="1"/>
      <c r="V10" s="1"/>
      <c r="W10" s="1"/>
      <c r="X10" s="1"/>
      <c r="Y10" s="1"/>
      <c r="Z10" s="1"/>
    </row>
    <row r="11" spans="1:26" ht="12" customHeight="1">
      <c r="A11" s="28"/>
      <c r="B11" s="28">
        <v>150</v>
      </c>
      <c r="C11" s="1">
        <f>SUM('By Bus Stop Departing'!C11,'By Bus Stop Departing'!C19,'By Bus Stop Departing'!C27,'By Bus Stop Departing'!C35,'By Bus Stop Departing'!C43,'By Bus Stop Departing'!C51,'By Bus Stop Departing'!C59,'By Bus Stop Departing'!C67,'By Bus Stop Departing'!C75,'By Bus Stop Departing'!C83,'By Bus Stop Departing'!C91,'By Bus Stop Departing'!C99,'By Bus Stop Departing'!C107,'By Bus Stop Departing'!C115,'By Bus Stop Departing'!C123,'By Bus Stop Departing'!C131,'By Bus Stop Departing'!C139,'By Bus Stop Departing'!C147,'By Bus Stop Departing'!C155,'By Bus Stop Departing'!C163)</f>
        <v>0</v>
      </c>
      <c r="D11" s="1">
        <f>SUM('By Bus Stop Departing'!D11,'By Bus Stop Departing'!D19,'By Bus Stop Departing'!D27,'By Bus Stop Departing'!D35,'By Bus Stop Departing'!D43,'By Bus Stop Departing'!D51,'By Bus Stop Departing'!D59,'By Bus Stop Departing'!D67,'By Bus Stop Departing'!D75,'By Bus Stop Departing'!D83,'By Bus Stop Departing'!D91,'By Bus Stop Departing'!D99,'By Bus Stop Departing'!D107,'By Bus Stop Departing'!D115,'By Bus Stop Departing'!D123,'By Bus Stop Departing'!D131,'By Bus Stop Departing'!D139,'By Bus Stop Departing'!D147,'By Bus Stop Departing'!D155,'By Bus Stop Departing'!D163)</f>
        <v>4</v>
      </c>
      <c r="E11" s="1">
        <f>SUM('By Bus Stop Departing'!E11,'By Bus Stop Departing'!E19,'By Bus Stop Departing'!E27,'By Bus Stop Departing'!E35,'By Bus Stop Departing'!E43,'By Bus Stop Departing'!E51,'By Bus Stop Departing'!E59,'By Bus Stop Departing'!E67,'By Bus Stop Departing'!E75,'By Bus Stop Departing'!E83,'By Bus Stop Departing'!E91,'By Bus Stop Departing'!E99,'By Bus Stop Departing'!E107,'By Bus Stop Departing'!E115,'By Bus Stop Departing'!E123,'By Bus Stop Departing'!E131,'By Bus Stop Departing'!E139,'By Bus Stop Departing'!E147,'By Bus Stop Departing'!E155,'By Bus Stop Departing'!E163)</f>
        <v>8</v>
      </c>
      <c r="F11" s="1">
        <f>SUM('By Bus Stop Departing'!F11,'By Bus Stop Departing'!F19,'By Bus Stop Departing'!F27,'By Bus Stop Departing'!F35,'By Bus Stop Departing'!F43,'By Bus Stop Departing'!F51,'By Bus Stop Departing'!F59,'By Bus Stop Departing'!F67,'By Bus Stop Departing'!F75,'By Bus Stop Departing'!F83,'By Bus Stop Departing'!F91,'By Bus Stop Departing'!F99,'By Bus Stop Departing'!F107,'By Bus Stop Departing'!F115,'By Bus Stop Departing'!F123,'By Bus Stop Departing'!F131,'By Bus Stop Departing'!F139,'By Bus Stop Departing'!F147,'By Bus Stop Departing'!F155,'By Bus Stop Departing'!F163)</f>
        <v>17</v>
      </c>
      <c r="G11" s="1">
        <f>SUM('By Bus Stop Departing'!G11,'By Bus Stop Departing'!G19,'By Bus Stop Departing'!G27,'By Bus Stop Departing'!G35,'By Bus Stop Departing'!G43,'By Bus Stop Departing'!G51,'By Bus Stop Departing'!G59,'By Bus Stop Departing'!G67,'By Bus Stop Departing'!G75,'By Bus Stop Departing'!G83,'By Bus Stop Departing'!G91,'By Bus Stop Departing'!G99,'By Bus Stop Departing'!G107,'By Bus Stop Departing'!G115,'By Bus Stop Departing'!G123,'By Bus Stop Departing'!G131,'By Bus Stop Departing'!G139,'By Bus Stop Departing'!G147,'By Bus Stop Departing'!G155,'By Bus Stop Departing'!G163)</f>
        <v>21</v>
      </c>
      <c r="H11" s="1">
        <f>SUM('By Bus Stop Departing'!H11,'By Bus Stop Departing'!H19,'By Bus Stop Departing'!H27,'By Bus Stop Departing'!H35,'By Bus Stop Departing'!H43,'By Bus Stop Departing'!H51,'By Bus Stop Departing'!H59,'By Bus Stop Departing'!H67,'By Bus Stop Departing'!H75,'By Bus Stop Departing'!H83,'By Bus Stop Departing'!H91,'By Bus Stop Departing'!H99,'By Bus Stop Departing'!H107,'By Bus Stop Departing'!H115,'By Bus Stop Departing'!H123,'By Bus Stop Departing'!H131,'By Bus Stop Departing'!H139,'By Bus Stop Departing'!H147,'By Bus Stop Departing'!H155,'By Bus Stop Departing'!H163)</f>
        <v>23</v>
      </c>
      <c r="I11" s="1">
        <f>SUM('By Bus Stop Departing'!I11,'By Bus Stop Departing'!I19,'By Bus Stop Departing'!I27,'By Bus Stop Departing'!I35,'By Bus Stop Departing'!I43,'By Bus Stop Departing'!I51,'By Bus Stop Departing'!I59,'By Bus Stop Departing'!I67,'By Bus Stop Departing'!I75,'By Bus Stop Departing'!I83,'By Bus Stop Departing'!I91,'By Bus Stop Departing'!I99,'By Bus Stop Departing'!I107,'By Bus Stop Departing'!I115,'By Bus Stop Departing'!I123,'By Bus Stop Departing'!I131,'By Bus Stop Departing'!I139,'By Bus Stop Departing'!I147,'By Bus Stop Departing'!I155,'By Bus Stop Departing'!I163)</f>
        <v>65</v>
      </c>
      <c r="J11" s="1">
        <f>SUM('By Bus Stop Departing'!J11,'By Bus Stop Departing'!J19,'By Bus Stop Departing'!J27,'By Bus Stop Departing'!J35,'By Bus Stop Departing'!J43,'By Bus Stop Departing'!J51,'By Bus Stop Departing'!J59,'By Bus Stop Departing'!J67,'By Bus Stop Departing'!J75,'By Bus Stop Departing'!J83,'By Bus Stop Departing'!J91,'By Bus Stop Departing'!J99,'By Bus Stop Departing'!J107,'By Bus Stop Departing'!J115,'By Bus Stop Departing'!J123,'By Bus Stop Departing'!J131,'By Bus Stop Departing'!J139,'By Bus Stop Departing'!J147,'By Bus Stop Departing'!J155,'By Bus Stop Departing'!J163)</f>
        <v>38</v>
      </c>
      <c r="K11" s="1">
        <f>SUM('By Bus Stop Departing'!K11,'By Bus Stop Departing'!K19,'By Bus Stop Departing'!K27,'By Bus Stop Departing'!K35,'By Bus Stop Departing'!K43,'By Bus Stop Departing'!K51,'By Bus Stop Departing'!K59,'By Bus Stop Departing'!K67,'By Bus Stop Departing'!K75,'By Bus Stop Departing'!K83,'By Bus Stop Departing'!K91,'By Bus Stop Departing'!K99,'By Bus Stop Departing'!K107,'By Bus Stop Departing'!K115,'By Bus Stop Departing'!K123,'By Bus Stop Departing'!K131,'By Bus Stop Departing'!K139,'By Bus Stop Departing'!K147,'By Bus Stop Departing'!K155,'By Bus Stop Departing'!K163)</f>
        <v>57</v>
      </c>
      <c r="L11" s="1">
        <f>SUM('By Bus Stop Departing'!L11,'By Bus Stop Departing'!L19,'By Bus Stop Departing'!L27,'By Bus Stop Departing'!L35,'By Bus Stop Departing'!L43,'By Bus Stop Departing'!L51,'By Bus Stop Departing'!L59,'By Bus Stop Departing'!L67,'By Bus Stop Departing'!L75,'By Bus Stop Departing'!L83,'By Bus Stop Departing'!L91,'By Bus Stop Departing'!L99,'By Bus Stop Departing'!L107,'By Bus Stop Departing'!L115,'By Bus Stop Departing'!L123,'By Bus Stop Departing'!L131,'By Bus Stop Departing'!L139,'By Bus Stop Departing'!L147,'By Bus Stop Departing'!L155,'By Bus Stop Departing'!L163)</f>
        <v>84</v>
      </c>
      <c r="M11" s="1">
        <f>SUM('By Bus Stop Departing'!M11,'By Bus Stop Departing'!M19,'By Bus Stop Departing'!M27,'By Bus Stop Departing'!M35,'By Bus Stop Departing'!M43,'By Bus Stop Departing'!M51,'By Bus Stop Departing'!M59,'By Bus Stop Departing'!M67,'By Bus Stop Departing'!M75,'By Bus Stop Departing'!M83,'By Bus Stop Departing'!M91,'By Bus Stop Departing'!M99,'By Bus Stop Departing'!M107,'By Bus Stop Departing'!M115,'By Bus Stop Departing'!M123,'By Bus Stop Departing'!M131,'By Bus Stop Departing'!M139,'By Bus Stop Departing'!M147,'By Bus Stop Departing'!M155,'By Bus Stop Departing'!M163)</f>
        <v>207</v>
      </c>
      <c r="N11" s="1">
        <f>SUM('By Bus Stop Departing'!N11,'By Bus Stop Departing'!N19,'By Bus Stop Departing'!N27,'By Bus Stop Departing'!N35,'By Bus Stop Departing'!N43,'By Bus Stop Departing'!N51,'By Bus Stop Departing'!N59,'By Bus Stop Departing'!N67,'By Bus Stop Departing'!N75,'By Bus Stop Departing'!N83,'By Bus Stop Departing'!N91,'By Bus Stop Departing'!N99,'By Bus Stop Departing'!N107,'By Bus Stop Departing'!N115,'By Bus Stop Departing'!N123,'By Bus Stop Departing'!N131,'By Bus Stop Departing'!N139,'By Bus Stop Departing'!N147,'By Bus Stop Departing'!N155,'By Bus Stop Departing'!N163)</f>
        <v>119</v>
      </c>
      <c r="O11" s="1">
        <f>SUM('By Bus Stop Departing'!O11,'By Bus Stop Departing'!O19,'By Bus Stop Departing'!O27,'By Bus Stop Departing'!O35,'By Bus Stop Departing'!O43,'By Bus Stop Departing'!O51,'By Bus Stop Departing'!O59,'By Bus Stop Departing'!O67,'By Bus Stop Departing'!O75,'By Bus Stop Departing'!O83,'By Bus Stop Departing'!O91,'By Bus Stop Departing'!O99,'By Bus Stop Departing'!O107,'By Bus Stop Departing'!O115,'By Bus Stop Departing'!O123,'By Bus Stop Departing'!O131,'By Bus Stop Departing'!O139,'By Bus Stop Departing'!O147,'By Bus Stop Departing'!O155,'By Bus Stop Departing'!O163)</f>
        <v>200</v>
      </c>
      <c r="P11" s="1">
        <f>SUM('By Bus Stop Departing'!P11,'By Bus Stop Departing'!P19,'By Bus Stop Departing'!P27,'By Bus Stop Departing'!P35,'By Bus Stop Departing'!P43,'By Bus Stop Departing'!P51,'By Bus Stop Departing'!P59,'By Bus Stop Departing'!P67,'By Bus Stop Departing'!P75,'By Bus Stop Departing'!P83,'By Bus Stop Departing'!P91,'By Bus Stop Departing'!P99,'By Bus Stop Departing'!P107,'By Bus Stop Departing'!P115,'By Bus Stop Departing'!P123,'By Bus Stop Departing'!P131,'By Bus Stop Departing'!P139,'By Bus Stop Departing'!P147,'By Bus Stop Departing'!P155,'By Bus Stop Departing'!P163)</f>
        <v>46</v>
      </c>
      <c r="Q11" s="1">
        <f>SUM('By Bus Stop Departing'!Q11,'By Bus Stop Departing'!Q19,'By Bus Stop Departing'!Q27,'By Bus Stop Departing'!Q35,'By Bus Stop Departing'!Q43,'By Bus Stop Departing'!Q51,'By Bus Stop Departing'!Q59,'By Bus Stop Departing'!Q67,'By Bus Stop Departing'!Q75,'By Bus Stop Departing'!Q83,'By Bus Stop Departing'!Q91,'By Bus Stop Departing'!Q99,'By Bus Stop Departing'!Q107,'By Bus Stop Departing'!Q115,'By Bus Stop Departing'!Q123,'By Bus Stop Departing'!Q131,'By Bus Stop Departing'!Q139,'By Bus Stop Departing'!Q147,'By Bus Stop Departing'!Q155,'By Bus Stop Departing'!Q163)</f>
        <v>47</v>
      </c>
      <c r="R11" s="1">
        <f>SUM('By Bus Stop Departing'!R11,'By Bus Stop Departing'!R19,'By Bus Stop Departing'!R27,'By Bus Stop Departing'!R35,'By Bus Stop Departing'!R43,'By Bus Stop Departing'!R51,'By Bus Stop Departing'!R59,'By Bus Stop Departing'!R67,'By Bus Stop Departing'!R75,'By Bus Stop Departing'!R83,'By Bus Stop Departing'!R91,'By Bus Stop Departing'!R99,'By Bus Stop Departing'!R107,'By Bus Stop Departing'!R115,'By Bus Stop Departing'!R123,'By Bus Stop Departing'!R131,'By Bus Stop Departing'!R139,'By Bus Stop Departing'!R147,'By Bus Stop Departing'!R155,'By Bus Stop Departing'!R163)</f>
        <v>0</v>
      </c>
      <c r="S11" s="28">
        <f t="shared" si="0"/>
        <v>936</v>
      </c>
      <c r="T11" s="1"/>
      <c r="U11" s="1"/>
      <c r="V11" s="1"/>
      <c r="W11" s="1"/>
      <c r="X11" s="1"/>
      <c r="Y11" s="1"/>
      <c r="Z11" s="1"/>
    </row>
    <row r="12" spans="1:26" ht="12" customHeight="1">
      <c r="A12" s="28"/>
      <c r="B12" s="28">
        <v>201</v>
      </c>
      <c r="C12" s="1">
        <f>SUM('By Bus Stop Departing'!C12,'By Bus Stop Departing'!C20,'By Bus Stop Departing'!C28,'By Bus Stop Departing'!C36,'By Bus Stop Departing'!C44,'By Bus Stop Departing'!C52,'By Bus Stop Departing'!C60,'By Bus Stop Departing'!C68,'By Bus Stop Departing'!C76,'By Bus Stop Departing'!C84,'By Bus Stop Departing'!C92,'By Bus Stop Departing'!C100,'By Bus Stop Departing'!C108,'By Bus Stop Departing'!C116,'By Bus Stop Departing'!C124,'By Bus Stop Departing'!C132,'By Bus Stop Departing'!C140,'By Bus Stop Departing'!C148,'By Bus Stop Departing'!C156,'By Bus Stop Departing'!C164)</f>
        <v>3</v>
      </c>
      <c r="D12" s="1">
        <f>SUM('By Bus Stop Departing'!D12,'By Bus Stop Departing'!D20,'By Bus Stop Departing'!D28,'By Bus Stop Departing'!D36,'By Bus Stop Departing'!D44,'By Bus Stop Departing'!D52,'By Bus Stop Departing'!D60,'By Bus Stop Departing'!D68,'By Bus Stop Departing'!D76,'By Bus Stop Departing'!D84,'By Bus Stop Departing'!D92,'By Bus Stop Departing'!D100,'By Bus Stop Departing'!D108,'By Bus Stop Departing'!D116,'By Bus Stop Departing'!D124,'By Bus Stop Departing'!D132,'By Bus Stop Departing'!D140,'By Bus Stop Departing'!D148,'By Bus Stop Departing'!D156,'By Bus Stop Departing'!D164)</f>
        <v>18</v>
      </c>
      <c r="E12" s="1">
        <f>SUM('By Bus Stop Departing'!E12,'By Bus Stop Departing'!E20,'By Bus Stop Departing'!E28,'By Bus Stop Departing'!E36,'By Bus Stop Departing'!E44,'By Bus Stop Departing'!E52,'By Bus Stop Departing'!E60,'By Bus Stop Departing'!E68,'By Bus Stop Departing'!E76,'By Bus Stop Departing'!E84,'By Bus Stop Departing'!E92,'By Bus Stop Departing'!E100,'By Bus Stop Departing'!E108,'By Bus Stop Departing'!E116,'By Bus Stop Departing'!E124,'By Bus Stop Departing'!E132,'By Bus Stop Departing'!E140,'By Bus Stop Departing'!E148,'By Bus Stop Departing'!E156,'By Bus Stop Departing'!E164)</f>
        <v>8</v>
      </c>
      <c r="F12" s="1">
        <f>SUM('By Bus Stop Departing'!F12,'By Bus Stop Departing'!F20,'By Bus Stop Departing'!F28,'By Bus Stop Departing'!F36,'By Bus Stop Departing'!F44,'By Bus Stop Departing'!F52,'By Bus Stop Departing'!F60,'By Bus Stop Departing'!F68,'By Bus Stop Departing'!F76,'By Bus Stop Departing'!F84,'By Bus Stop Departing'!F92,'By Bus Stop Departing'!F100,'By Bus Stop Departing'!F108,'By Bus Stop Departing'!F116,'By Bus Stop Departing'!F124,'By Bus Stop Departing'!F132,'By Bus Stop Departing'!F140,'By Bus Stop Departing'!F148,'By Bus Stop Departing'!F156,'By Bus Stop Departing'!F164)</f>
        <v>66</v>
      </c>
      <c r="G12" s="1">
        <f>SUM('By Bus Stop Departing'!G12,'By Bus Stop Departing'!G20,'By Bus Stop Departing'!G28,'By Bus Stop Departing'!G36,'By Bus Stop Departing'!G44,'By Bus Stop Departing'!G52,'By Bus Stop Departing'!G60,'By Bus Stop Departing'!G68,'By Bus Stop Departing'!G76,'By Bus Stop Departing'!G84,'By Bus Stop Departing'!G92,'By Bus Stop Departing'!G100,'By Bus Stop Departing'!G108,'By Bus Stop Departing'!G116,'By Bus Stop Departing'!G124,'By Bus Stop Departing'!G132,'By Bus Stop Departing'!G140,'By Bus Stop Departing'!G148,'By Bus Stop Departing'!G156,'By Bus Stop Departing'!G164)</f>
        <v>108</v>
      </c>
      <c r="H12" s="1">
        <f>SUM('By Bus Stop Departing'!H12,'By Bus Stop Departing'!H20,'By Bus Stop Departing'!H28,'By Bus Stop Departing'!H36,'By Bus Stop Departing'!H44,'By Bus Stop Departing'!H52,'By Bus Stop Departing'!H60,'By Bus Stop Departing'!H68,'By Bus Stop Departing'!H76,'By Bus Stop Departing'!H84,'By Bus Stop Departing'!H92,'By Bus Stop Departing'!H100,'By Bus Stop Departing'!H108,'By Bus Stop Departing'!H116,'By Bus Stop Departing'!H124,'By Bus Stop Departing'!H132,'By Bus Stop Departing'!H140,'By Bus Stop Departing'!H148,'By Bus Stop Departing'!H156,'By Bus Stop Departing'!H164)</f>
        <v>132</v>
      </c>
      <c r="I12" s="1">
        <f>SUM('By Bus Stop Departing'!I12,'By Bus Stop Departing'!I20,'By Bus Stop Departing'!I28,'By Bus Stop Departing'!I36,'By Bus Stop Departing'!I44,'By Bus Stop Departing'!I52,'By Bus Stop Departing'!I60,'By Bus Stop Departing'!I68,'By Bus Stop Departing'!I76,'By Bus Stop Departing'!I84,'By Bus Stop Departing'!I92,'By Bus Stop Departing'!I100,'By Bus Stop Departing'!I108,'By Bus Stop Departing'!I116,'By Bus Stop Departing'!I124,'By Bus Stop Departing'!I132,'By Bus Stop Departing'!I140,'By Bus Stop Departing'!I148,'By Bus Stop Departing'!I156,'By Bus Stop Departing'!I164)</f>
        <v>336</v>
      </c>
      <c r="J12" s="1">
        <f>SUM('By Bus Stop Departing'!J12,'By Bus Stop Departing'!J20,'By Bus Stop Departing'!J28,'By Bus Stop Departing'!J36,'By Bus Stop Departing'!J44,'By Bus Stop Departing'!J52,'By Bus Stop Departing'!J60,'By Bus Stop Departing'!J68,'By Bus Stop Departing'!J76,'By Bus Stop Departing'!J84,'By Bus Stop Departing'!J92,'By Bus Stop Departing'!J100,'By Bus Stop Departing'!J108,'By Bus Stop Departing'!J116,'By Bus Stop Departing'!J124,'By Bus Stop Departing'!J132,'By Bus Stop Departing'!J140,'By Bus Stop Departing'!J148,'By Bus Stop Departing'!J156,'By Bus Stop Departing'!J164)</f>
        <v>169</v>
      </c>
      <c r="K12" s="1">
        <f>SUM('By Bus Stop Departing'!K12,'By Bus Stop Departing'!K20,'By Bus Stop Departing'!K28,'By Bus Stop Departing'!K36,'By Bus Stop Departing'!K44,'By Bus Stop Departing'!K52,'By Bus Stop Departing'!K60,'By Bus Stop Departing'!K68,'By Bus Stop Departing'!K76,'By Bus Stop Departing'!K84,'By Bus Stop Departing'!K92,'By Bus Stop Departing'!K100,'By Bus Stop Departing'!K108,'By Bus Stop Departing'!K116,'By Bus Stop Departing'!K124,'By Bus Stop Departing'!K132,'By Bus Stop Departing'!K140,'By Bus Stop Departing'!K148,'By Bus Stop Departing'!K156,'By Bus Stop Departing'!K164)</f>
        <v>195</v>
      </c>
      <c r="L12" s="1">
        <f>SUM('By Bus Stop Departing'!L12,'By Bus Stop Departing'!L20,'By Bus Stop Departing'!L28,'By Bus Stop Departing'!L36,'By Bus Stop Departing'!L44,'By Bus Stop Departing'!L52,'By Bus Stop Departing'!L60,'By Bus Stop Departing'!L68,'By Bus Stop Departing'!L76,'By Bus Stop Departing'!L84,'By Bus Stop Departing'!L92,'By Bus Stop Departing'!L100,'By Bus Stop Departing'!L108,'By Bus Stop Departing'!L116,'By Bus Stop Departing'!L124,'By Bus Stop Departing'!L132,'By Bus Stop Departing'!L140,'By Bus Stop Departing'!L148,'By Bus Stop Departing'!L156,'By Bus Stop Departing'!L164)</f>
        <v>446</v>
      </c>
      <c r="M12" s="1">
        <f>SUM('By Bus Stop Departing'!M12,'By Bus Stop Departing'!M20,'By Bus Stop Departing'!M28,'By Bus Stop Departing'!M36,'By Bus Stop Departing'!M44,'By Bus Stop Departing'!M52,'By Bus Stop Departing'!M60,'By Bus Stop Departing'!M68,'By Bus Stop Departing'!M76,'By Bus Stop Departing'!M84,'By Bus Stop Departing'!M92,'By Bus Stop Departing'!M100,'By Bus Stop Departing'!M108,'By Bus Stop Departing'!M116,'By Bus Stop Departing'!M124,'By Bus Stop Departing'!M132,'By Bus Stop Departing'!M140,'By Bus Stop Departing'!M148,'By Bus Stop Departing'!M156,'By Bus Stop Departing'!M164)</f>
        <v>420</v>
      </c>
      <c r="N12" s="1">
        <f>SUM('By Bus Stop Departing'!N12,'By Bus Stop Departing'!N20,'By Bus Stop Departing'!N28,'By Bus Stop Departing'!N36,'By Bus Stop Departing'!N44,'By Bus Stop Departing'!N52,'By Bus Stop Departing'!N60,'By Bus Stop Departing'!N68,'By Bus Stop Departing'!N76,'By Bus Stop Departing'!N84,'By Bus Stop Departing'!N92,'By Bus Stop Departing'!N100,'By Bus Stop Departing'!N108,'By Bus Stop Departing'!N116,'By Bus Stop Departing'!N124,'By Bus Stop Departing'!N132,'By Bus Stop Departing'!N140,'By Bus Stop Departing'!N148,'By Bus Stop Departing'!N156,'By Bus Stop Departing'!N164)</f>
        <v>455</v>
      </c>
      <c r="O12" s="1">
        <f>SUM('By Bus Stop Departing'!O12,'By Bus Stop Departing'!O20,'By Bus Stop Departing'!O28,'By Bus Stop Departing'!O36,'By Bus Stop Departing'!O44,'By Bus Stop Departing'!O52,'By Bus Stop Departing'!O60,'By Bus Stop Departing'!O68,'By Bus Stop Departing'!O76,'By Bus Stop Departing'!O84,'By Bus Stop Departing'!O92,'By Bus Stop Departing'!O100,'By Bus Stop Departing'!O108,'By Bus Stop Departing'!O116,'By Bus Stop Departing'!O124,'By Bus Stop Departing'!O132,'By Bus Stop Departing'!O140,'By Bus Stop Departing'!O148,'By Bus Stop Departing'!O156,'By Bus Stop Departing'!O164)</f>
        <v>501</v>
      </c>
      <c r="P12" s="1">
        <f>SUM('By Bus Stop Departing'!P12,'By Bus Stop Departing'!P20,'By Bus Stop Departing'!P28,'By Bus Stop Departing'!P36,'By Bus Stop Departing'!P44,'By Bus Stop Departing'!P52,'By Bus Stop Departing'!P60,'By Bus Stop Departing'!P68,'By Bus Stop Departing'!P76,'By Bus Stop Departing'!P84,'By Bus Stop Departing'!P92,'By Bus Stop Departing'!P100,'By Bus Stop Departing'!P108,'By Bus Stop Departing'!P116,'By Bus Stop Departing'!P124,'By Bus Stop Departing'!P132,'By Bus Stop Departing'!P140,'By Bus Stop Departing'!P148,'By Bus Stop Departing'!P156,'By Bus Stop Departing'!P164)</f>
        <v>360</v>
      </c>
      <c r="Q12" s="1">
        <f>SUM('By Bus Stop Departing'!Q12,'By Bus Stop Departing'!Q20,'By Bus Stop Departing'!Q28,'By Bus Stop Departing'!Q36,'By Bus Stop Departing'!Q44,'By Bus Stop Departing'!Q52,'By Bus Stop Departing'!Q60,'By Bus Stop Departing'!Q68,'By Bus Stop Departing'!Q76,'By Bus Stop Departing'!Q84,'By Bus Stop Departing'!Q92,'By Bus Stop Departing'!Q100,'By Bus Stop Departing'!Q108,'By Bus Stop Departing'!Q116,'By Bus Stop Departing'!Q124,'By Bus Stop Departing'!Q132,'By Bus Stop Departing'!Q140,'By Bus Stop Departing'!Q148,'By Bus Stop Departing'!Q156,'By Bus Stop Departing'!Q164)</f>
        <v>287</v>
      </c>
      <c r="R12" s="1">
        <f>SUM('By Bus Stop Departing'!R12,'By Bus Stop Departing'!R20,'By Bus Stop Departing'!R28,'By Bus Stop Departing'!R36,'By Bus Stop Departing'!R44,'By Bus Stop Departing'!R52,'By Bus Stop Departing'!R60,'By Bus Stop Departing'!R68,'By Bus Stop Departing'!R76,'By Bus Stop Departing'!R84,'By Bus Stop Departing'!R92,'By Bus Stop Departing'!R100,'By Bus Stop Departing'!R108,'By Bus Stop Departing'!R116,'By Bus Stop Departing'!R124,'By Bus Stop Departing'!R132,'By Bus Stop Departing'!R140,'By Bus Stop Departing'!R148,'By Bus Stop Departing'!R156,'By Bus Stop Departing'!R164)</f>
        <v>0</v>
      </c>
      <c r="S12" s="28">
        <f t="shared" si="0"/>
        <v>3504</v>
      </c>
      <c r="T12" s="1"/>
      <c r="U12" s="1"/>
      <c r="V12" s="1"/>
      <c r="W12" s="1"/>
      <c r="X12" s="1"/>
      <c r="Y12" s="1"/>
      <c r="Z12" s="1"/>
    </row>
    <row r="13" spans="1:26" ht="12" customHeight="1">
      <c r="A13" s="28"/>
      <c r="B13" s="28">
        <v>202</v>
      </c>
      <c r="C13" s="1">
        <f>SUM('By Bus Stop Departing'!C13,'By Bus Stop Departing'!C21,'By Bus Stop Departing'!C29,'By Bus Stop Departing'!C37,'By Bus Stop Departing'!C45,'By Bus Stop Departing'!C53,'By Bus Stop Departing'!C61,'By Bus Stop Departing'!C69,'By Bus Stop Departing'!C77,'By Bus Stop Departing'!C85,'By Bus Stop Departing'!C93,'By Bus Stop Departing'!C101,'By Bus Stop Departing'!C109,'By Bus Stop Departing'!C117,'By Bus Stop Departing'!C125,'By Bus Stop Departing'!C133,'By Bus Stop Departing'!C141,'By Bus Stop Departing'!C149,'By Bus Stop Departing'!C157,'By Bus Stop Departing'!C165)</f>
        <v>2</v>
      </c>
      <c r="D13" s="1">
        <f>SUM('By Bus Stop Departing'!D13,'By Bus Stop Departing'!D21,'By Bus Stop Departing'!D29,'By Bus Stop Departing'!D37,'By Bus Stop Departing'!D45,'By Bus Stop Departing'!D53,'By Bus Stop Departing'!D61,'By Bus Stop Departing'!D69,'By Bus Stop Departing'!D77,'By Bus Stop Departing'!D85,'By Bus Stop Departing'!D93,'By Bus Stop Departing'!D101,'By Bus Stop Departing'!D109,'By Bus Stop Departing'!D117,'By Bus Stop Departing'!D125,'By Bus Stop Departing'!D133,'By Bus Stop Departing'!D141,'By Bus Stop Departing'!D149,'By Bus Stop Departing'!D157,'By Bus Stop Departing'!D165)</f>
        <v>6</v>
      </c>
      <c r="E13" s="1">
        <f>SUM('By Bus Stop Departing'!E13,'By Bus Stop Departing'!E21,'By Bus Stop Departing'!E29,'By Bus Stop Departing'!E37,'By Bus Stop Departing'!E45,'By Bus Stop Departing'!E53,'By Bus Stop Departing'!E61,'By Bus Stop Departing'!E69,'By Bus Stop Departing'!E77,'By Bus Stop Departing'!E85,'By Bus Stop Departing'!E93,'By Bus Stop Departing'!E101,'By Bus Stop Departing'!E109,'By Bus Stop Departing'!E117,'By Bus Stop Departing'!E125,'By Bus Stop Departing'!E133,'By Bus Stop Departing'!E141,'By Bus Stop Departing'!E149,'By Bus Stop Departing'!E157,'By Bus Stop Departing'!E165)</f>
        <v>6</v>
      </c>
      <c r="F13" s="1">
        <f>SUM('By Bus Stop Departing'!F13,'By Bus Stop Departing'!F21,'By Bus Stop Departing'!F29,'By Bus Stop Departing'!F37,'By Bus Stop Departing'!F45,'By Bus Stop Departing'!F53,'By Bus Stop Departing'!F61,'By Bus Stop Departing'!F69,'By Bus Stop Departing'!F77,'By Bus Stop Departing'!F85,'By Bus Stop Departing'!F93,'By Bus Stop Departing'!F101,'By Bus Stop Departing'!F109,'By Bus Stop Departing'!F117,'By Bus Stop Departing'!F125,'By Bus Stop Departing'!F133,'By Bus Stop Departing'!F141,'By Bus Stop Departing'!F149,'By Bus Stop Departing'!F157,'By Bus Stop Departing'!F165)</f>
        <v>12</v>
      </c>
      <c r="G13" s="1">
        <f>SUM('By Bus Stop Departing'!G13,'By Bus Stop Departing'!G21,'By Bus Stop Departing'!G29,'By Bus Stop Departing'!G37,'By Bus Stop Departing'!G45,'By Bus Stop Departing'!G53,'By Bus Stop Departing'!G61,'By Bus Stop Departing'!G69,'By Bus Stop Departing'!G77,'By Bus Stop Departing'!G85,'By Bus Stop Departing'!G93,'By Bus Stop Departing'!G101,'By Bus Stop Departing'!G109,'By Bus Stop Departing'!G117,'By Bus Stop Departing'!G125,'By Bus Stop Departing'!G133,'By Bus Stop Departing'!G141,'By Bus Stop Departing'!G149,'By Bus Stop Departing'!G157,'By Bus Stop Departing'!G165)</f>
        <v>28</v>
      </c>
      <c r="H13" s="1">
        <f>SUM('By Bus Stop Departing'!H13,'By Bus Stop Departing'!H21,'By Bus Stop Departing'!H29,'By Bus Stop Departing'!H37,'By Bus Stop Departing'!H45,'By Bus Stop Departing'!H53,'By Bus Stop Departing'!H61,'By Bus Stop Departing'!H69,'By Bus Stop Departing'!H77,'By Bus Stop Departing'!H85,'By Bus Stop Departing'!H93,'By Bus Stop Departing'!H101,'By Bus Stop Departing'!H109,'By Bus Stop Departing'!H117,'By Bus Stop Departing'!H125,'By Bus Stop Departing'!H133,'By Bus Stop Departing'!H141,'By Bus Stop Departing'!H149,'By Bus Stop Departing'!H157,'By Bus Stop Departing'!H165)</f>
        <v>10</v>
      </c>
      <c r="I13" s="1">
        <f>SUM('By Bus Stop Departing'!I13,'By Bus Stop Departing'!I21,'By Bus Stop Departing'!I29,'By Bus Stop Departing'!I37,'By Bus Stop Departing'!I45,'By Bus Stop Departing'!I53,'By Bus Stop Departing'!I61,'By Bus Stop Departing'!I69,'By Bus Stop Departing'!I77,'By Bus Stop Departing'!I85,'By Bus Stop Departing'!I93,'By Bus Stop Departing'!I101,'By Bus Stop Departing'!I109,'By Bus Stop Departing'!I117,'By Bus Stop Departing'!I125,'By Bus Stop Departing'!I133,'By Bus Stop Departing'!I141,'By Bus Stop Departing'!I149,'By Bus Stop Departing'!I157,'By Bus Stop Departing'!I165)</f>
        <v>111</v>
      </c>
      <c r="J13" s="1">
        <f>SUM('By Bus Stop Departing'!J13,'By Bus Stop Departing'!J21,'By Bus Stop Departing'!J29,'By Bus Stop Departing'!J37,'By Bus Stop Departing'!J45,'By Bus Stop Departing'!J53,'By Bus Stop Departing'!J61,'By Bus Stop Departing'!J69,'By Bus Stop Departing'!J77,'By Bus Stop Departing'!J85,'By Bus Stop Departing'!J93,'By Bus Stop Departing'!J101,'By Bus Stop Departing'!J109,'By Bus Stop Departing'!J117,'By Bus Stop Departing'!J125,'By Bus Stop Departing'!J133,'By Bus Stop Departing'!J141,'By Bus Stop Departing'!J149,'By Bus Stop Departing'!J157,'By Bus Stop Departing'!J165)</f>
        <v>63</v>
      </c>
      <c r="K13" s="1">
        <f>SUM('By Bus Stop Departing'!K13,'By Bus Stop Departing'!K21,'By Bus Stop Departing'!K29,'By Bus Stop Departing'!K37,'By Bus Stop Departing'!K45,'By Bus Stop Departing'!K53,'By Bus Stop Departing'!K61,'By Bus Stop Departing'!K69,'By Bus Stop Departing'!K77,'By Bus Stop Departing'!K85,'By Bus Stop Departing'!K93,'By Bus Stop Departing'!K101,'By Bus Stop Departing'!K109,'By Bus Stop Departing'!K117,'By Bus Stop Departing'!K125,'By Bus Stop Departing'!K133,'By Bus Stop Departing'!K141,'By Bus Stop Departing'!K149,'By Bus Stop Departing'!K157,'By Bus Stop Departing'!K165)</f>
        <v>57</v>
      </c>
      <c r="L13" s="1">
        <f>SUM('By Bus Stop Departing'!L13,'By Bus Stop Departing'!L21,'By Bus Stop Departing'!L29,'By Bus Stop Departing'!L37,'By Bus Stop Departing'!L45,'By Bus Stop Departing'!L53,'By Bus Stop Departing'!L61,'By Bus Stop Departing'!L69,'By Bus Stop Departing'!L77,'By Bus Stop Departing'!L85,'By Bus Stop Departing'!L93,'By Bus Stop Departing'!L101,'By Bus Stop Departing'!L109,'By Bus Stop Departing'!L117,'By Bus Stop Departing'!L125,'By Bus Stop Departing'!L133,'By Bus Stop Departing'!L141,'By Bus Stop Departing'!L149,'By Bus Stop Departing'!L157,'By Bus Stop Departing'!L165)</f>
        <v>50</v>
      </c>
      <c r="M13" s="1">
        <f>SUM('By Bus Stop Departing'!M13,'By Bus Stop Departing'!M21,'By Bus Stop Departing'!M29,'By Bus Stop Departing'!M37,'By Bus Stop Departing'!M45,'By Bus Stop Departing'!M53,'By Bus Stop Departing'!M61,'By Bus Stop Departing'!M69,'By Bus Stop Departing'!M77,'By Bus Stop Departing'!M85,'By Bus Stop Departing'!M93,'By Bus Stop Departing'!M101,'By Bus Stop Departing'!M109,'By Bus Stop Departing'!M117,'By Bus Stop Departing'!M125,'By Bus Stop Departing'!M133,'By Bus Stop Departing'!M141,'By Bus Stop Departing'!M149,'By Bus Stop Departing'!M157,'By Bus Stop Departing'!M165)</f>
        <v>55</v>
      </c>
      <c r="N13" s="1">
        <f>SUM('By Bus Stop Departing'!N13,'By Bus Stop Departing'!N21,'By Bus Stop Departing'!N29,'By Bus Stop Departing'!N37,'By Bus Stop Departing'!N45,'By Bus Stop Departing'!N53,'By Bus Stop Departing'!N61,'By Bus Stop Departing'!N69,'By Bus Stop Departing'!N77,'By Bus Stop Departing'!N85,'By Bus Stop Departing'!N93,'By Bus Stop Departing'!N101,'By Bus Stop Departing'!N109,'By Bus Stop Departing'!N117,'By Bus Stop Departing'!N125,'By Bus Stop Departing'!N133,'By Bus Stop Departing'!N141,'By Bus Stop Departing'!N149,'By Bus Stop Departing'!N157,'By Bus Stop Departing'!N165)</f>
        <v>52</v>
      </c>
      <c r="O13" s="1">
        <f>SUM('By Bus Stop Departing'!O13,'By Bus Stop Departing'!O21,'By Bus Stop Departing'!O29,'By Bus Stop Departing'!O37,'By Bus Stop Departing'!O45,'By Bus Stop Departing'!O53,'By Bus Stop Departing'!O61,'By Bus Stop Departing'!O69,'By Bus Stop Departing'!O77,'By Bus Stop Departing'!O85,'By Bus Stop Departing'!O93,'By Bus Stop Departing'!O101,'By Bus Stop Departing'!O109,'By Bus Stop Departing'!O117,'By Bus Stop Departing'!O125,'By Bus Stop Departing'!O133,'By Bus Stop Departing'!O141,'By Bus Stop Departing'!O149,'By Bus Stop Departing'!O157,'By Bus Stop Departing'!O165)</f>
        <v>141</v>
      </c>
      <c r="P13" s="1">
        <f>SUM('By Bus Stop Departing'!P13,'By Bus Stop Departing'!P21,'By Bus Stop Departing'!P29,'By Bus Stop Departing'!P37,'By Bus Stop Departing'!P45,'By Bus Stop Departing'!P53,'By Bus Stop Departing'!P61,'By Bus Stop Departing'!P69,'By Bus Stop Departing'!P77,'By Bus Stop Departing'!P85,'By Bus Stop Departing'!P93,'By Bus Stop Departing'!P101,'By Bus Stop Departing'!P109,'By Bus Stop Departing'!P117,'By Bus Stop Departing'!P125,'By Bus Stop Departing'!P133,'By Bus Stop Departing'!P141,'By Bus Stop Departing'!P149,'By Bus Stop Departing'!P157,'By Bus Stop Departing'!P165)</f>
        <v>33</v>
      </c>
      <c r="Q13" s="1">
        <f>SUM('By Bus Stop Departing'!Q13,'By Bus Stop Departing'!Q21,'By Bus Stop Departing'!Q29,'By Bus Stop Departing'!Q37,'By Bus Stop Departing'!Q45,'By Bus Stop Departing'!Q53,'By Bus Stop Departing'!Q61,'By Bus Stop Departing'!Q69,'By Bus Stop Departing'!Q77,'By Bus Stop Departing'!Q85,'By Bus Stop Departing'!Q93,'By Bus Stop Departing'!Q101,'By Bus Stop Departing'!Q109,'By Bus Stop Departing'!Q117,'By Bus Stop Departing'!Q125,'By Bus Stop Departing'!Q133,'By Bus Stop Departing'!Q141,'By Bus Stop Departing'!Q149,'By Bus Stop Departing'!Q157,'By Bus Stop Departing'!Q165)</f>
        <v>25</v>
      </c>
      <c r="R13" s="1">
        <f>SUM('By Bus Stop Departing'!R13,'By Bus Stop Departing'!R21,'By Bus Stop Departing'!R29,'By Bus Stop Departing'!R37,'By Bus Stop Departing'!R45,'By Bus Stop Departing'!R53,'By Bus Stop Departing'!R61,'By Bus Stop Departing'!R69,'By Bus Stop Departing'!R77,'By Bus Stop Departing'!R85,'By Bus Stop Departing'!R93,'By Bus Stop Departing'!R101,'By Bus Stop Departing'!R109,'By Bus Stop Departing'!R117,'By Bus Stop Departing'!R125,'By Bus Stop Departing'!R133,'By Bus Stop Departing'!R141,'By Bus Stop Departing'!R149,'By Bus Stop Departing'!R157,'By Bus Stop Departing'!R165)</f>
        <v>0</v>
      </c>
      <c r="S13" s="28">
        <f t="shared" si="0"/>
        <v>651</v>
      </c>
      <c r="T13" s="1"/>
      <c r="U13" s="1"/>
      <c r="V13" s="1"/>
      <c r="W13" s="1"/>
      <c r="X13" s="1"/>
      <c r="Y13" s="1"/>
      <c r="Z13" s="1"/>
    </row>
    <row r="14" spans="1:26" ht="12" customHeight="1">
      <c r="A14" s="28"/>
      <c r="B14" s="28">
        <v>237</v>
      </c>
      <c r="C14" s="1">
        <f>SUM('By Bus Stop Departing'!C14,'By Bus Stop Departing'!C22,'By Bus Stop Departing'!C30,'By Bus Stop Departing'!C38,'By Bus Stop Departing'!C46,'By Bus Stop Departing'!C54,'By Bus Stop Departing'!C62,'By Bus Stop Departing'!C70,'By Bus Stop Departing'!C78,'By Bus Stop Departing'!C86,'By Bus Stop Departing'!C94,'By Bus Stop Departing'!C102,'By Bus Stop Departing'!C110,'By Bus Stop Departing'!C118,'By Bus Stop Departing'!C126,'By Bus Stop Departing'!C134,'By Bus Stop Departing'!C142,'By Bus Stop Departing'!C150,'By Bus Stop Departing'!C158,'By Bus Stop Departing'!C166)</f>
        <v>0</v>
      </c>
      <c r="D14" s="1">
        <f>SUM('By Bus Stop Departing'!D14,'By Bus Stop Departing'!D22,'By Bus Stop Departing'!D30,'By Bus Stop Departing'!D38,'By Bus Stop Departing'!D46,'By Bus Stop Departing'!D54,'By Bus Stop Departing'!D62,'By Bus Stop Departing'!D70,'By Bus Stop Departing'!D78,'By Bus Stop Departing'!D86,'By Bus Stop Departing'!D94,'By Bus Stop Departing'!D102,'By Bus Stop Departing'!D110,'By Bus Stop Departing'!D118,'By Bus Stop Departing'!D126,'By Bus Stop Departing'!D134,'By Bus Stop Departing'!D142,'By Bus Stop Departing'!D150,'By Bus Stop Departing'!D158,'By Bus Stop Departing'!D166)</f>
        <v>0</v>
      </c>
      <c r="E14" s="1">
        <f>SUM('By Bus Stop Departing'!E14,'By Bus Stop Departing'!E22,'By Bus Stop Departing'!E30,'By Bus Stop Departing'!E38,'By Bus Stop Departing'!E46,'By Bus Stop Departing'!E54,'By Bus Stop Departing'!E62,'By Bus Stop Departing'!E70,'By Bus Stop Departing'!E78,'By Bus Stop Departing'!E86,'By Bus Stop Departing'!E94,'By Bus Stop Departing'!E102,'By Bus Stop Departing'!E110,'By Bus Stop Departing'!E118,'By Bus Stop Departing'!E126,'By Bus Stop Departing'!E134,'By Bus Stop Departing'!E142,'By Bus Stop Departing'!E150,'By Bus Stop Departing'!E158,'By Bus Stop Departing'!E166)</f>
        <v>0</v>
      </c>
      <c r="F14" s="1">
        <f>SUM('By Bus Stop Departing'!F14,'By Bus Stop Departing'!F22,'By Bus Stop Departing'!F30,'By Bus Stop Departing'!F38,'By Bus Stop Departing'!F46,'By Bus Stop Departing'!F54,'By Bus Stop Departing'!F62,'By Bus Stop Departing'!F70,'By Bus Stop Departing'!F78,'By Bus Stop Departing'!F86,'By Bus Stop Departing'!F94,'By Bus Stop Departing'!F102,'By Bus Stop Departing'!F110,'By Bus Stop Departing'!F118,'By Bus Stop Departing'!F126,'By Bus Stop Departing'!F134,'By Bus Stop Departing'!F142,'By Bus Stop Departing'!F150,'By Bus Stop Departing'!F158,'By Bus Stop Departing'!F166)</f>
        <v>0</v>
      </c>
      <c r="G14" s="1">
        <f>SUM('By Bus Stop Departing'!G14,'By Bus Stop Departing'!G22,'By Bus Stop Departing'!G30,'By Bus Stop Departing'!G38,'By Bus Stop Departing'!G46,'By Bus Stop Departing'!G54,'By Bus Stop Departing'!G62,'By Bus Stop Departing'!G70,'By Bus Stop Departing'!G78,'By Bus Stop Departing'!G86,'By Bus Stop Departing'!G94,'By Bus Stop Departing'!G102,'By Bus Stop Departing'!G110,'By Bus Stop Departing'!G118,'By Bus Stop Departing'!G126,'By Bus Stop Departing'!G134,'By Bus Stop Departing'!G142,'By Bus Stop Departing'!G150,'By Bus Stop Departing'!G158,'By Bus Stop Departing'!G166)</f>
        <v>0</v>
      </c>
      <c r="H14" s="1">
        <f>SUM('By Bus Stop Departing'!H14,'By Bus Stop Departing'!H22,'By Bus Stop Departing'!H30,'By Bus Stop Departing'!H38,'By Bus Stop Departing'!H46,'By Bus Stop Departing'!H54,'By Bus Stop Departing'!H62,'By Bus Stop Departing'!H70,'By Bus Stop Departing'!H78,'By Bus Stop Departing'!H86,'By Bus Stop Departing'!H94,'By Bus Stop Departing'!H102,'By Bus Stop Departing'!H110,'By Bus Stop Departing'!H118,'By Bus Stop Departing'!H126,'By Bus Stop Departing'!H134,'By Bus Stop Departing'!H142,'By Bus Stop Departing'!H150,'By Bus Stop Departing'!H158,'By Bus Stop Departing'!H166)</f>
        <v>0</v>
      </c>
      <c r="I14" s="1">
        <f>SUM('By Bus Stop Departing'!I14,'By Bus Stop Departing'!I22,'By Bus Stop Departing'!I30,'By Bus Stop Departing'!I38,'By Bus Stop Departing'!I46,'By Bus Stop Departing'!I54,'By Bus Stop Departing'!I62,'By Bus Stop Departing'!I70,'By Bus Stop Departing'!I78,'By Bus Stop Departing'!I86,'By Bus Stop Departing'!I94,'By Bus Stop Departing'!I102,'By Bus Stop Departing'!I110,'By Bus Stop Departing'!I118,'By Bus Stop Departing'!I126,'By Bus Stop Departing'!I134,'By Bus Stop Departing'!I142,'By Bus Stop Departing'!I150,'By Bus Stop Departing'!I158,'By Bus Stop Departing'!I166)</f>
        <v>0</v>
      </c>
      <c r="J14" s="1">
        <f>SUM('By Bus Stop Departing'!J14,'By Bus Stop Departing'!J22,'By Bus Stop Departing'!J30,'By Bus Stop Departing'!J38,'By Bus Stop Departing'!J46,'By Bus Stop Departing'!J54,'By Bus Stop Departing'!J62,'By Bus Stop Departing'!J70,'By Bus Stop Departing'!J78,'By Bus Stop Departing'!J86,'By Bus Stop Departing'!J94,'By Bus Stop Departing'!J102,'By Bus Stop Departing'!J110,'By Bus Stop Departing'!J118,'By Bus Stop Departing'!J126,'By Bus Stop Departing'!J134,'By Bus Stop Departing'!J142,'By Bus Stop Departing'!J150,'By Bus Stop Departing'!J158,'By Bus Stop Departing'!J166)</f>
        <v>0</v>
      </c>
      <c r="K14" s="1">
        <f>SUM('By Bus Stop Departing'!K14,'By Bus Stop Departing'!K22,'By Bus Stop Departing'!K30,'By Bus Stop Departing'!K38,'By Bus Stop Departing'!K46,'By Bus Stop Departing'!K54,'By Bus Stop Departing'!K62,'By Bus Stop Departing'!K70,'By Bus Stop Departing'!K78,'By Bus Stop Departing'!K86,'By Bus Stop Departing'!K94,'By Bus Stop Departing'!K102,'By Bus Stop Departing'!K110,'By Bus Stop Departing'!K118,'By Bus Stop Departing'!K126,'By Bus Stop Departing'!K134,'By Bus Stop Departing'!K142,'By Bus Stop Departing'!K150,'By Bus Stop Departing'!K158,'By Bus Stop Departing'!K166)</f>
        <v>5</v>
      </c>
      <c r="L14" s="1">
        <f>SUM('By Bus Stop Departing'!L14,'By Bus Stop Departing'!L22,'By Bus Stop Departing'!L30,'By Bus Stop Departing'!L38,'By Bus Stop Departing'!L46,'By Bus Stop Departing'!L54,'By Bus Stop Departing'!L62,'By Bus Stop Departing'!L70,'By Bus Stop Departing'!L78,'By Bus Stop Departing'!L86,'By Bus Stop Departing'!L94,'By Bus Stop Departing'!L102,'By Bus Stop Departing'!L110,'By Bus Stop Departing'!L118,'By Bus Stop Departing'!L126,'By Bus Stop Departing'!L134,'By Bus Stop Departing'!L142,'By Bus Stop Departing'!L150,'By Bus Stop Departing'!L158,'By Bus Stop Departing'!L166)</f>
        <v>0</v>
      </c>
      <c r="M14" s="1">
        <f>SUM('By Bus Stop Departing'!M14,'By Bus Stop Departing'!M22,'By Bus Stop Departing'!M30,'By Bus Stop Departing'!M38,'By Bus Stop Departing'!M46,'By Bus Stop Departing'!M54,'By Bus Stop Departing'!M62,'By Bus Stop Departing'!M70,'By Bus Stop Departing'!M78,'By Bus Stop Departing'!M86,'By Bus Stop Departing'!M94,'By Bus Stop Departing'!M102,'By Bus Stop Departing'!M110,'By Bus Stop Departing'!M118,'By Bus Stop Departing'!M126,'By Bus Stop Departing'!M134,'By Bus Stop Departing'!M142,'By Bus Stop Departing'!M150,'By Bus Stop Departing'!M158,'By Bus Stop Departing'!M166)</f>
        <v>0</v>
      </c>
      <c r="N14" s="1">
        <f>SUM('By Bus Stop Departing'!N14,'By Bus Stop Departing'!N22,'By Bus Stop Departing'!N30,'By Bus Stop Departing'!N38,'By Bus Stop Departing'!N46,'By Bus Stop Departing'!N54,'By Bus Stop Departing'!N62,'By Bus Stop Departing'!N70,'By Bus Stop Departing'!N78,'By Bus Stop Departing'!N86,'By Bus Stop Departing'!N94,'By Bus Stop Departing'!N102,'By Bus Stop Departing'!N110,'By Bus Stop Departing'!N118,'By Bus Stop Departing'!N126,'By Bus Stop Departing'!N134,'By Bus Stop Departing'!N142,'By Bus Stop Departing'!N150,'By Bus Stop Departing'!N158,'By Bus Stop Departing'!N166)</f>
        <v>10</v>
      </c>
      <c r="O14" s="1">
        <f>SUM('By Bus Stop Departing'!O14,'By Bus Stop Departing'!O22,'By Bus Stop Departing'!O30,'By Bus Stop Departing'!O38,'By Bus Stop Departing'!O46,'By Bus Stop Departing'!O54,'By Bus Stop Departing'!O62,'By Bus Stop Departing'!O70,'By Bus Stop Departing'!O78,'By Bus Stop Departing'!O86,'By Bus Stop Departing'!O94,'By Bus Stop Departing'!O102,'By Bus Stop Departing'!O110,'By Bus Stop Departing'!O118,'By Bus Stop Departing'!O126,'By Bus Stop Departing'!O134,'By Bus Stop Departing'!O142,'By Bus Stop Departing'!O150,'By Bus Stop Departing'!O158,'By Bus Stop Departing'!O166)</f>
        <v>5</v>
      </c>
      <c r="P14" s="1">
        <f>SUM('By Bus Stop Departing'!P14,'By Bus Stop Departing'!P22,'By Bus Stop Departing'!P30,'By Bus Stop Departing'!P38,'By Bus Stop Departing'!P46,'By Bus Stop Departing'!P54,'By Bus Stop Departing'!P62,'By Bus Stop Departing'!P70,'By Bus Stop Departing'!P78,'By Bus Stop Departing'!P86,'By Bus Stop Departing'!P94,'By Bus Stop Departing'!P102,'By Bus Stop Departing'!P110,'By Bus Stop Departing'!P118,'By Bus Stop Departing'!P126,'By Bus Stop Departing'!P134,'By Bus Stop Departing'!P142,'By Bus Stop Departing'!P150,'By Bus Stop Departing'!P158,'By Bus Stop Departing'!P166)</f>
        <v>0</v>
      </c>
      <c r="Q14" s="1">
        <f>SUM('By Bus Stop Departing'!Q14,'By Bus Stop Departing'!Q22,'By Bus Stop Departing'!Q30,'By Bus Stop Departing'!Q38,'By Bus Stop Departing'!Q46,'By Bus Stop Departing'!Q54,'By Bus Stop Departing'!Q62,'By Bus Stop Departing'!Q70,'By Bus Stop Departing'!Q78,'By Bus Stop Departing'!Q86,'By Bus Stop Departing'!Q94,'By Bus Stop Departing'!Q102,'By Bus Stop Departing'!Q110,'By Bus Stop Departing'!Q118,'By Bus Stop Departing'!Q126,'By Bus Stop Departing'!Q134,'By Bus Stop Departing'!Q142,'By Bus Stop Departing'!Q150,'By Bus Stop Departing'!Q158,'By Bus Stop Departing'!Q166)</f>
        <v>0</v>
      </c>
      <c r="R14" s="1">
        <f>SUM('By Bus Stop Departing'!R14,'By Bus Stop Departing'!R22,'By Bus Stop Departing'!R30,'By Bus Stop Departing'!R38,'By Bus Stop Departing'!R46,'By Bus Stop Departing'!R54,'By Bus Stop Departing'!R62,'By Bus Stop Departing'!R70,'By Bus Stop Departing'!R78,'By Bus Stop Departing'!R86,'By Bus Stop Departing'!R94,'By Bus Stop Departing'!R102,'By Bus Stop Departing'!R110,'By Bus Stop Departing'!R118,'By Bus Stop Departing'!R126,'By Bus Stop Departing'!R134,'By Bus Stop Departing'!R142,'By Bus Stop Departing'!R150,'By Bus Stop Departing'!R158,'By Bus Stop Departing'!R166)</f>
        <v>0</v>
      </c>
      <c r="S14" s="28">
        <f t="shared" si="0"/>
        <v>20</v>
      </c>
      <c r="T14" s="1"/>
      <c r="U14" s="1"/>
      <c r="V14" s="1"/>
      <c r="W14" s="1"/>
      <c r="X14" s="1"/>
      <c r="Y14" s="1"/>
      <c r="Z14" s="1"/>
    </row>
    <row r="15" spans="1:26" ht="12" customHeight="1">
      <c r="A15" s="36"/>
      <c r="B15" s="97" t="s">
        <v>183</v>
      </c>
      <c r="C15" s="98">
        <f t="shared" ref="C15:R15" si="1">SUM(C8:C14)</f>
        <v>12</v>
      </c>
      <c r="D15" s="98">
        <f t="shared" si="1"/>
        <v>72</v>
      </c>
      <c r="E15" s="98">
        <f t="shared" si="1"/>
        <v>63</v>
      </c>
      <c r="F15" s="98">
        <f t="shared" si="1"/>
        <v>125</v>
      </c>
      <c r="G15" s="98">
        <f t="shared" si="1"/>
        <v>192</v>
      </c>
      <c r="H15" s="98">
        <f t="shared" si="1"/>
        <v>221</v>
      </c>
      <c r="I15" s="98">
        <f t="shared" si="1"/>
        <v>738</v>
      </c>
      <c r="J15" s="98">
        <f t="shared" si="1"/>
        <v>352</v>
      </c>
      <c r="K15" s="98">
        <f t="shared" si="1"/>
        <v>431</v>
      </c>
      <c r="L15" s="98">
        <f t="shared" si="1"/>
        <v>655</v>
      </c>
      <c r="M15" s="98">
        <f t="shared" si="1"/>
        <v>789</v>
      </c>
      <c r="N15" s="98">
        <f t="shared" si="1"/>
        <v>771</v>
      </c>
      <c r="O15" s="98">
        <f t="shared" si="1"/>
        <v>989</v>
      </c>
      <c r="P15" s="98">
        <f t="shared" si="1"/>
        <v>457</v>
      </c>
      <c r="Q15" s="98">
        <f t="shared" si="1"/>
        <v>415</v>
      </c>
      <c r="R15" s="98">
        <f t="shared" si="1"/>
        <v>6</v>
      </c>
      <c r="S15" s="99">
        <f t="shared" si="0"/>
        <v>6288</v>
      </c>
      <c r="T15" s="1"/>
      <c r="U15" s="1"/>
      <c r="V15" s="1"/>
      <c r="W15" s="1"/>
      <c r="X15" s="1"/>
      <c r="Y15" s="1"/>
      <c r="Z15" s="1"/>
    </row>
    <row r="16" spans="1:26" ht="12" customHeight="1">
      <c r="A16" s="27" t="s">
        <v>234</v>
      </c>
      <c r="B16" s="27">
        <v>3</v>
      </c>
      <c r="C16" s="13">
        <f>SUM('By Bus Stop Departing'!C168)</f>
        <v>0</v>
      </c>
      <c r="D16" s="13">
        <f>SUM('By Bus Stop Departing'!D168)</f>
        <v>0</v>
      </c>
      <c r="E16" s="13">
        <f>SUM('By Bus Stop Departing'!E168)</f>
        <v>4</v>
      </c>
      <c r="F16" s="13">
        <f>SUM('By Bus Stop Departing'!F168)</f>
        <v>0</v>
      </c>
      <c r="G16" s="13">
        <f>SUM('By Bus Stop Departing'!G168)</f>
        <v>2</v>
      </c>
      <c r="H16" s="13">
        <f>SUM('By Bus Stop Departing'!H168)</f>
        <v>3</v>
      </c>
      <c r="I16" s="13">
        <f>SUM('By Bus Stop Departing'!I168)</f>
        <v>6</v>
      </c>
      <c r="J16" s="13">
        <f>SUM('By Bus Stop Departing'!J168)</f>
        <v>1</v>
      </c>
      <c r="K16" s="13">
        <f>SUM('By Bus Stop Departing'!K168)</f>
        <v>4</v>
      </c>
      <c r="L16" s="13">
        <f>SUM('By Bus Stop Departing'!L168)</f>
        <v>2</v>
      </c>
      <c r="M16" s="13">
        <f>SUM('By Bus Stop Departing'!M168)</f>
        <v>5</v>
      </c>
      <c r="N16" s="13">
        <f>SUM('By Bus Stop Departing'!N168)</f>
        <v>4</v>
      </c>
      <c r="O16" s="13">
        <f>SUM('By Bus Stop Departing'!O168)</f>
        <v>2</v>
      </c>
      <c r="P16" s="13">
        <f>SUM('By Bus Stop Departing'!P168)</f>
        <v>3</v>
      </c>
      <c r="Q16" s="13">
        <f>SUM('By Bus Stop Departing'!Q168)</f>
        <v>0</v>
      </c>
      <c r="R16" s="13">
        <f>SUM('By Bus Stop Departing'!R168)</f>
        <v>0</v>
      </c>
      <c r="S16" s="27">
        <f t="shared" si="0"/>
        <v>36</v>
      </c>
      <c r="T16" s="1"/>
      <c r="U16" s="1"/>
      <c r="V16" s="1"/>
      <c r="W16" s="1"/>
      <c r="X16" s="1"/>
      <c r="Y16" s="1"/>
      <c r="Z16" s="1"/>
    </row>
    <row r="17" spans="1:26" ht="12" customHeight="1">
      <c r="A17" s="28"/>
      <c r="B17" s="28"/>
      <c r="C17" s="1"/>
      <c r="D17" s="1"/>
      <c r="E17" s="1"/>
      <c r="F17" s="1"/>
      <c r="G17" s="1"/>
      <c r="H17" s="1"/>
      <c r="I17" s="1"/>
      <c r="J17" s="1"/>
      <c r="K17" s="1"/>
      <c r="L17" s="1"/>
      <c r="M17" s="1"/>
      <c r="N17" s="1"/>
      <c r="O17" s="1"/>
      <c r="P17" s="1"/>
      <c r="Q17" s="1"/>
      <c r="R17" s="1"/>
      <c r="S17" s="28"/>
      <c r="T17" s="1"/>
      <c r="U17" s="1"/>
      <c r="V17" s="1"/>
      <c r="W17" s="1"/>
      <c r="X17" s="1"/>
      <c r="Y17" s="1"/>
      <c r="Z17" s="1"/>
    </row>
    <row r="18" spans="1:26" ht="12" customHeight="1">
      <c r="A18" s="28"/>
      <c r="B18" s="28"/>
      <c r="C18" s="1"/>
      <c r="D18" s="1"/>
      <c r="E18" s="1"/>
      <c r="F18" s="1"/>
      <c r="G18" s="1"/>
      <c r="H18" s="1"/>
      <c r="I18" s="1"/>
      <c r="J18" s="1"/>
      <c r="K18" s="1"/>
      <c r="L18" s="1"/>
      <c r="M18" s="1"/>
      <c r="N18" s="1"/>
      <c r="O18" s="1"/>
      <c r="P18" s="1"/>
      <c r="Q18" s="1"/>
      <c r="R18" s="1"/>
      <c r="S18" s="28"/>
      <c r="T18" s="1"/>
      <c r="U18" s="1"/>
      <c r="V18" s="1"/>
      <c r="W18" s="1"/>
      <c r="X18" s="1"/>
      <c r="Y18" s="1"/>
      <c r="Z18" s="1"/>
    </row>
    <row r="19" spans="1:26" ht="12" customHeight="1">
      <c r="A19" s="28"/>
      <c r="B19" s="28"/>
      <c r="C19" s="1"/>
      <c r="D19" s="1"/>
      <c r="E19" s="1"/>
      <c r="F19" s="1"/>
      <c r="G19" s="1"/>
      <c r="H19" s="1"/>
      <c r="I19" s="1"/>
      <c r="J19" s="1"/>
      <c r="K19" s="1"/>
      <c r="L19" s="1"/>
      <c r="M19" s="1"/>
      <c r="N19" s="1"/>
      <c r="O19" s="1"/>
      <c r="P19" s="1"/>
      <c r="Q19" s="1"/>
      <c r="R19" s="1"/>
      <c r="S19" s="28"/>
      <c r="T19" s="1"/>
      <c r="U19" s="1"/>
      <c r="V19" s="1"/>
      <c r="W19" s="1"/>
      <c r="X19" s="1"/>
      <c r="Y19" s="1"/>
      <c r="Z19" s="1"/>
    </row>
    <row r="20" spans="1:26" ht="12" customHeight="1">
      <c r="A20" s="28"/>
      <c r="B20" s="28"/>
      <c r="C20" s="1"/>
      <c r="D20" s="1"/>
      <c r="E20" s="1"/>
      <c r="F20" s="1"/>
      <c r="G20" s="1"/>
      <c r="H20" s="1"/>
      <c r="I20" s="1"/>
      <c r="J20" s="1"/>
      <c r="K20" s="1"/>
      <c r="L20" s="1"/>
      <c r="M20" s="1"/>
      <c r="N20" s="1"/>
      <c r="O20" s="1"/>
      <c r="P20" s="1"/>
      <c r="Q20" s="1"/>
      <c r="R20" s="1"/>
      <c r="S20" s="28"/>
      <c r="T20" s="1"/>
      <c r="U20" s="1"/>
      <c r="V20" s="1"/>
      <c r="W20" s="1"/>
      <c r="X20" s="1"/>
      <c r="Y20" s="1"/>
      <c r="Z20" s="1"/>
    </row>
    <row r="21" spans="1:26" ht="12" customHeight="1">
      <c r="A21" s="28"/>
      <c r="B21" s="28"/>
      <c r="C21" s="1"/>
      <c r="D21" s="1"/>
      <c r="E21" s="1"/>
      <c r="F21" s="1"/>
      <c r="G21" s="1"/>
      <c r="H21" s="1"/>
      <c r="I21" s="1"/>
      <c r="J21" s="1"/>
      <c r="K21" s="1"/>
      <c r="L21" s="1"/>
      <c r="M21" s="1"/>
      <c r="N21" s="1"/>
      <c r="O21" s="1"/>
      <c r="P21" s="1"/>
      <c r="Q21" s="1"/>
      <c r="R21" s="1"/>
      <c r="S21" s="28"/>
      <c r="T21" s="1"/>
      <c r="U21" s="1"/>
      <c r="V21" s="1"/>
      <c r="W21" s="1"/>
      <c r="X21" s="1"/>
      <c r="Y21" s="1"/>
      <c r="Z21" s="1"/>
    </row>
    <row r="22" spans="1:26" ht="12" customHeight="1">
      <c r="A22" s="28"/>
      <c r="B22" s="28"/>
      <c r="C22" s="1"/>
      <c r="D22" s="1"/>
      <c r="E22" s="1"/>
      <c r="F22" s="1"/>
      <c r="G22" s="1"/>
      <c r="H22" s="1"/>
      <c r="I22" s="1"/>
      <c r="J22" s="1"/>
      <c r="K22" s="1"/>
      <c r="L22" s="1"/>
      <c r="M22" s="1"/>
      <c r="N22" s="1"/>
      <c r="O22" s="1"/>
      <c r="P22" s="1"/>
      <c r="Q22" s="1"/>
      <c r="R22" s="1"/>
      <c r="S22" s="28"/>
      <c r="T22" s="1"/>
      <c r="U22" s="1"/>
      <c r="V22" s="1"/>
      <c r="W22" s="1"/>
      <c r="X22" s="1"/>
      <c r="Y22" s="1"/>
      <c r="Z22" s="1"/>
    </row>
    <row r="23" spans="1:26" ht="12" customHeight="1">
      <c r="A23" s="36"/>
      <c r="B23" s="97" t="s">
        <v>183</v>
      </c>
      <c r="C23" s="100">
        <f t="shared" ref="C23:R23" si="2">SUM(C16:C22)</f>
        <v>0</v>
      </c>
      <c r="D23" s="100">
        <f t="shared" si="2"/>
        <v>0</v>
      </c>
      <c r="E23" s="100">
        <f t="shared" si="2"/>
        <v>4</v>
      </c>
      <c r="F23" s="100">
        <f t="shared" si="2"/>
        <v>0</v>
      </c>
      <c r="G23" s="100">
        <f t="shared" si="2"/>
        <v>2</v>
      </c>
      <c r="H23" s="100">
        <f t="shared" si="2"/>
        <v>3</v>
      </c>
      <c r="I23" s="100">
        <f t="shared" si="2"/>
        <v>6</v>
      </c>
      <c r="J23" s="100">
        <f t="shared" si="2"/>
        <v>1</v>
      </c>
      <c r="K23" s="100">
        <f t="shared" si="2"/>
        <v>4</v>
      </c>
      <c r="L23" s="100">
        <f t="shared" si="2"/>
        <v>2</v>
      </c>
      <c r="M23" s="100">
        <f t="shared" si="2"/>
        <v>5</v>
      </c>
      <c r="N23" s="100">
        <f t="shared" si="2"/>
        <v>4</v>
      </c>
      <c r="O23" s="100">
        <f t="shared" si="2"/>
        <v>2</v>
      </c>
      <c r="P23" s="100">
        <f t="shared" si="2"/>
        <v>3</v>
      </c>
      <c r="Q23" s="100">
        <f t="shared" si="2"/>
        <v>0</v>
      </c>
      <c r="R23" s="100">
        <f t="shared" si="2"/>
        <v>0</v>
      </c>
      <c r="S23" s="97">
        <f>SUM(C23:R23)</f>
        <v>36</v>
      </c>
      <c r="T23" s="1"/>
      <c r="U23" s="1"/>
      <c r="V23" s="1"/>
      <c r="W23" s="1"/>
      <c r="X23" s="1"/>
      <c r="Y23" s="1"/>
      <c r="Z23" s="1"/>
    </row>
    <row r="24" spans="1:26" ht="12"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2"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2"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2"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S1"/>
    <mergeCell ref="A2:S2"/>
    <mergeCell ref="C4:S4"/>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pane xSplit="2" ySplit="6" topLeftCell="C7" activePane="bottomRight" state="frozen"/>
      <selection pane="topRight" activeCell="C1" sqref="C1"/>
      <selection pane="bottomLeft" activeCell="A7" sqref="A7"/>
      <selection pane="bottomRight" activeCell="A7" sqref="A7"/>
    </sheetView>
  </sheetViews>
  <sheetFormatPr defaultColWidth="14.44140625" defaultRowHeight="15" customHeight="1"/>
  <cols>
    <col min="1" max="1" width="36.77734375" customWidth="1"/>
    <col min="2" max="2" width="17.44140625" customWidth="1"/>
    <col min="3" max="18" width="5.5546875" customWidth="1"/>
    <col min="19" max="26" width="8" customWidth="1"/>
  </cols>
  <sheetData>
    <row r="1" spans="1:26" ht="14.25" customHeight="1">
      <c r="A1" s="574" t="s">
        <v>71</v>
      </c>
      <c r="B1" s="561"/>
      <c r="C1" s="561"/>
      <c r="D1" s="561"/>
      <c r="E1" s="561"/>
      <c r="F1" s="561"/>
      <c r="G1" s="561"/>
      <c r="H1" s="561"/>
      <c r="I1" s="561"/>
      <c r="J1" s="561"/>
      <c r="K1" s="561"/>
      <c r="L1" s="561"/>
      <c r="M1" s="561"/>
      <c r="N1" s="561"/>
      <c r="O1" s="561"/>
      <c r="P1" s="561"/>
      <c r="Q1" s="561"/>
      <c r="R1" s="561"/>
      <c r="S1" s="101"/>
      <c r="T1" s="101"/>
      <c r="U1" s="101"/>
      <c r="V1" s="101"/>
      <c r="W1" s="101"/>
      <c r="X1" s="101"/>
      <c r="Y1" s="101"/>
      <c r="Z1" s="101"/>
    </row>
    <row r="2" spans="1:26" ht="14.25" customHeight="1">
      <c r="A2" s="574" t="s">
        <v>237</v>
      </c>
      <c r="B2" s="561"/>
      <c r="C2" s="561"/>
      <c r="D2" s="561"/>
      <c r="E2" s="561"/>
      <c r="F2" s="561"/>
      <c r="G2" s="561"/>
      <c r="H2" s="561"/>
      <c r="I2" s="561"/>
      <c r="J2" s="561"/>
      <c r="K2" s="561"/>
      <c r="L2" s="561"/>
      <c r="M2" s="561"/>
      <c r="N2" s="561"/>
      <c r="O2" s="561"/>
      <c r="P2" s="561"/>
      <c r="Q2" s="561"/>
      <c r="R2" s="561"/>
      <c r="S2" s="101"/>
      <c r="T2" s="101"/>
      <c r="U2" s="101"/>
      <c r="V2" s="101"/>
      <c r="W2" s="101"/>
      <c r="X2" s="101"/>
      <c r="Y2" s="101"/>
      <c r="Z2" s="101"/>
    </row>
    <row r="3" spans="1:26" ht="3.75" customHeight="1">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row>
    <row r="4" spans="1:26" ht="12" customHeight="1">
      <c r="A4" s="575"/>
      <c r="B4" s="103" t="s">
        <v>166</v>
      </c>
      <c r="C4" s="104" t="s">
        <v>167</v>
      </c>
      <c r="D4" s="105" t="s">
        <v>168</v>
      </c>
      <c r="E4" s="105" t="s">
        <v>169</v>
      </c>
      <c r="F4" s="105" t="s">
        <v>170</v>
      </c>
      <c r="G4" s="105" t="s">
        <v>171</v>
      </c>
      <c r="H4" s="105" t="s">
        <v>172</v>
      </c>
      <c r="I4" s="105" t="s">
        <v>173</v>
      </c>
      <c r="J4" s="105" t="s">
        <v>174</v>
      </c>
      <c r="K4" s="105" t="s">
        <v>175</v>
      </c>
      <c r="L4" s="105" t="s">
        <v>176</v>
      </c>
      <c r="M4" s="105" t="s">
        <v>177</v>
      </c>
      <c r="N4" s="105" t="s">
        <v>178</v>
      </c>
      <c r="O4" s="105" t="s">
        <v>179</v>
      </c>
      <c r="P4" s="105" t="s">
        <v>180</v>
      </c>
      <c r="Q4" s="105" t="s">
        <v>181</v>
      </c>
      <c r="R4" s="106" t="s">
        <v>182</v>
      </c>
      <c r="S4" s="101"/>
      <c r="T4" s="101"/>
      <c r="U4" s="101"/>
      <c r="V4" s="101"/>
      <c r="W4" s="101"/>
      <c r="X4" s="101"/>
      <c r="Y4" s="101"/>
      <c r="Z4" s="101"/>
    </row>
    <row r="5" spans="1:26" ht="12" customHeight="1">
      <c r="A5" s="569"/>
      <c r="B5" s="107"/>
      <c r="C5" s="108" t="s">
        <v>184</v>
      </c>
      <c r="D5" s="109" t="s">
        <v>184</v>
      </c>
      <c r="E5" s="109" t="s">
        <v>184</v>
      </c>
      <c r="F5" s="109" t="s">
        <v>184</v>
      </c>
      <c r="G5" s="109" t="s">
        <v>184</v>
      </c>
      <c r="H5" s="109" t="s">
        <v>184</v>
      </c>
      <c r="I5" s="109" t="s">
        <v>184</v>
      </c>
      <c r="J5" s="109" t="s">
        <v>184</v>
      </c>
      <c r="K5" s="109" t="s">
        <v>184</v>
      </c>
      <c r="L5" s="109" t="s">
        <v>184</v>
      </c>
      <c r="M5" s="109" t="s">
        <v>184</v>
      </c>
      <c r="N5" s="109" t="s">
        <v>184</v>
      </c>
      <c r="O5" s="109" t="s">
        <v>184</v>
      </c>
      <c r="P5" s="109" t="s">
        <v>184</v>
      </c>
      <c r="Q5" s="109" t="s">
        <v>184</v>
      </c>
      <c r="R5" s="110" t="s">
        <v>184</v>
      </c>
      <c r="S5" s="101"/>
      <c r="T5" s="101"/>
      <c r="U5" s="101"/>
      <c r="V5" s="101"/>
      <c r="W5" s="101"/>
      <c r="X5" s="101"/>
      <c r="Y5" s="101"/>
      <c r="Z5" s="101"/>
    </row>
    <row r="6" spans="1:26" ht="12" customHeight="1">
      <c r="A6" s="570"/>
      <c r="B6" s="111"/>
      <c r="C6" s="112" t="s">
        <v>168</v>
      </c>
      <c r="D6" s="113" t="s">
        <v>169</v>
      </c>
      <c r="E6" s="113" t="s">
        <v>170</v>
      </c>
      <c r="F6" s="113" t="s">
        <v>171</v>
      </c>
      <c r="G6" s="113" t="s">
        <v>172</v>
      </c>
      <c r="H6" s="113" t="s">
        <v>173</v>
      </c>
      <c r="I6" s="113" t="s">
        <v>174</v>
      </c>
      <c r="J6" s="113" t="s">
        <v>175</v>
      </c>
      <c r="K6" s="113" t="s">
        <v>176</v>
      </c>
      <c r="L6" s="113" t="s">
        <v>177</v>
      </c>
      <c r="M6" s="113" t="s">
        <v>178</v>
      </c>
      <c r="N6" s="113" t="s">
        <v>179</v>
      </c>
      <c r="O6" s="113" t="s">
        <v>180</v>
      </c>
      <c r="P6" s="113" t="s">
        <v>181</v>
      </c>
      <c r="Q6" s="113" t="s">
        <v>182</v>
      </c>
      <c r="R6" s="114" t="s">
        <v>185</v>
      </c>
      <c r="S6" s="101"/>
      <c r="T6" s="101"/>
      <c r="U6" s="101"/>
      <c r="V6" s="101"/>
      <c r="W6" s="101"/>
      <c r="X6" s="101"/>
      <c r="Y6" s="101"/>
      <c r="Z6" s="101"/>
    </row>
    <row r="7" spans="1:26" ht="12" customHeight="1">
      <c r="A7" s="115" t="s">
        <v>80</v>
      </c>
      <c r="B7" s="116" t="s">
        <v>214</v>
      </c>
      <c r="C7" s="117">
        <f>'Entering 1'!C7</f>
        <v>21</v>
      </c>
      <c r="D7" s="117">
        <f>'Entering 1'!D7</f>
        <v>49</v>
      </c>
      <c r="E7" s="118">
        <f>'Entering 1'!E7</f>
        <v>57</v>
      </c>
      <c r="F7" s="118">
        <f>'Entering 1'!F7</f>
        <v>55</v>
      </c>
      <c r="G7" s="117">
        <f>'Entering 1'!G7</f>
        <v>60</v>
      </c>
      <c r="H7" s="117">
        <f>'Entering 1'!H7</f>
        <v>49</v>
      </c>
      <c r="I7" s="117">
        <f>'Entering 1'!I7</f>
        <v>17</v>
      </c>
      <c r="J7" s="117">
        <f>'Entering 1'!J7</f>
        <v>53</v>
      </c>
      <c r="K7" s="117">
        <f>'Entering 1'!K7</f>
        <v>17</v>
      </c>
      <c r="L7" s="117">
        <f>'Entering 1'!L7</f>
        <v>24</v>
      </c>
      <c r="M7" s="117">
        <f>'Entering 1'!M7</f>
        <v>25</v>
      </c>
      <c r="N7" s="117">
        <f>'Entering 1'!N7</f>
        <v>18</v>
      </c>
      <c r="O7" s="117">
        <f>'Entering 1'!O7</f>
        <v>32</v>
      </c>
      <c r="P7" s="117">
        <f>'Entering 1'!P7</f>
        <v>4</v>
      </c>
      <c r="Q7" s="117">
        <f>'Entering 1'!Q7</f>
        <v>2</v>
      </c>
      <c r="R7" s="119">
        <f>'Entering 1'!R7</f>
        <v>0</v>
      </c>
      <c r="S7" s="101"/>
      <c r="T7" s="101"/>
      <c r="U7" s="101"/>
      <c r="V7" s="101"/>
      <c r="W7" s="101"/>
      <c r="X7" s="101"/>
      <c r="Y7" s="101"/>
      <c r="Z7" s="101"/>
    </row>
    <row r="8" spans="1:26" ht="12" customHeight="1">
      <c r="A8" s="120"/>
      <c r="B8" s="121" t="s">
        <v>238</v>
      </c>
      <c r="C8" s="122">
        <f>'Entering 1'!C15</f>
        <v>0</v>
      </c>
      <c r="D8" s="123">
        <f>'Entering 1'!D15</f>
        <v>0</v>
      </c>
      <c r="E8" s="123">
        <f>'Entering 1'!E15</f>
        <v>0</v>
      </c>
      <c r="F8" s="123">
        <f>'Entering 1'!F15</f>
        <v>0</v>
      </c>
      <c r="G8" s="123">
        <f>'Entering 1'!G15</f>
        <v>0</v>
      </c>
      <c r="H8" s="123">
        <f>'Entering 1'!H15</f>
        <v>0</v>
      </c>
      <c r="I8" s="123">
        <f>'Entering 1'!I15</f>
        <v>0</v>
      </c>
      <c r="J8" s="123">
        <f>'Entering 1'!J15</f>
        <v>0</v>
      </c>
      <c r="K8" s="123">
        <f>'Entering 1'!K15</f>
        <v>0</v>
      </c>
      <c r="L8" s="123">
        <f>'Entering 1'!L15</f>
        <v>0</v>
      </c>
      <c r="M8" s="123">
        <f>'Entering 1'!M15</f>
        <v>0</v>
      </c>
      <c r="N8" s="123">
        <f>'Entering 1'!N15</f>
        <v>0</v>
      </c>
      <c r="O8" s="123">
        <f>'Entering 1'!O15</f>
        <v>0</v>
      </c>
      <c r="P8" s="123">
        <f>'Entering 1'!P15</f>
        <v>0</v>
      </c>
      <c r="Q8" s="123">
        <f>'Entering 1'!Q15</f>
        <v>0</v>
      </c>
      <c r="R8" s="124">
        <f>'Entering 1'!R15</f>
        <v>0</v>
      </c>
      <c r="S8" s="101"/>
      <c r="T8" s="101"/>
      <c r="U8" s="101"/>
      <c r="V8" s="101"/>
      <c r="W8" s="101"/>
      <c r="X8" s="101"/>
      <c r="Y8" s="101"/>
      <c r="Z8" s="101"/>
    </row>
    <row r="9" spans="1:26" ht="12" customHeight="1">
      <c r="A9" s="120"/>
      <c r="B9" s="121" t="s">
        <v>239</v>
      </c>
      <c r="C9" s="122">
        <f>'Entering 1'!C16</f>
        <v>0</v>
      </c>
      <c r="D9" s="123">
        <f>'Entering 1'!D16</f>
        <v>0</v>
      </c>
      <c r="E9" s="123">
        <f>'Entering 1'!E16</f>
        <v>0</v>
      </c>
      <c r="F9" s="123">
        <f>'Entering 1'!F16</f>
        <v>0</v>
      </c>
      <c r="G9" s="123">
        <f>'Entering 1'!G16</f>
        <v>0</v>
      </c>
      <c r="H9" s="123">
        <f>'Entering 1'!H16</f>
        <v>0</v>
      </c>
      <c r="I9" s="123">
        <f>'Entering 1'!I16</f>
        <v>0</v>
      </c>
      <c r="J9" s="123">
        <f>'Entering 1'!J16</f>
        <v>0</v>
      </c>
      <c r="K9" s="123">
        <f>'Entering 1'!K16</f>
        <v>0</v>
      </c>
      <c r="L9" s="123">
        <f>'Entering 1'!L16</f>
        <v>0</v>
      </c>
      <c r="M9" s="123">
        <f>'Entering 1'!M16</f>
        <v>0</v>
      </c>
      <c r="N9" s="123">
        <f>'Entering 1'!N16</f>
        <v>0</v>
      </c>
      <c r="O9" s="123">
        <f>'Entering 1'!O16</f>
        <v>0</v>
      </c>
      <c r="P9" s="123">
        <f>'Entering 1'!P16</f>
        <v>0</v>
      </c>
      <c r="Q9" s="123">
        <f>'Entering 1'!Q16</f>
        <v>0</v>
      </c>
      <c r="R9" s="124">
        <f>'Entering 1'!R16</f>
        <v>0</v>
      </c>
      <c r="S9" s="101"/>
      <c r="T9" s="101"/>
      <c r="U9" s="101"/>
      <c r="V9" s="101"/>
      <c r="W9" s="101"/>
      <c r="X9" s="101"/>
      <c r="Y9" s="101"/>
      <c r="Z9" s="101"/>
    </row>
    <row r="10" spans="1:26" ht="12" customHeight="1">
      <c r="A10" s="125"/>
      <c r="B10" s="126" t="str">
        <f>'Entering 1'!B8</f>
        <v>SPIN Scooters</v>
      </c>
      <c r="C10" s="126">
        <f>'Entering 1'!C8</f>
        <v>9</v>
      </c>
      <c r="D10" s="101">
        <f>'Entering 1'!D8</f>
        <v>3</v>
      </c>
      <c r="E10" s="127">
        <f>'Entering 1'!E8</f>
        <v>0</v>
      </c>
      <c r="F10" s="127">
        <f>'Entering 1'!F8</f>
        <v>1</v>
      </c>
      <c r="G10" s="101">
        <f>'Entering 1'!G8</f>
        <v>3</v>
      </c>
      <c r="H10" s="101">
        <f>'Entering 1'!H8</f>
        <v>11</v>
      </c>
      <c r="I10" s="101">
        <f>'Entering 1'!I8</f>
        <v>0</v>
      </c>
      <c r="J10" s="101">
        <f>'Entering 1'!J8</f>
        <v>0</v>
      </c>
      <c r="K10" s="101">
        <f>'Entering 1'!K8</f>
        <v>0</v>
      </c>
      <c r="L10" s="101">
        <f>'Entering 1'!L8</f>
        <v>0</v>
      </c>
      <c r="M10" s="101">
        <f>'Entering 1'!M8</f>
        <v>0</v>
      </c>
      <c r="N10" s="101">
        <f>'Entering 1'!N8</f>
        <v>0</v>
      </c>
      <c r="O10" s="101">
        <f>'Entering 1'!O8</f>
        <v>0</v>
      </c>
      <c r="P10" s="101">
        <f>'Entering 1'!P8</f>
        <v>0</v>
      </c>
      <c r="Q10" s="101">
        <f>'Entering 1'!Q8</f>
        <v>0</v>
      </c>
      <c r="R10" s="128">
        <f>'Entering 1'!R8</f>
        <v>0</v>
      </c>
      <c r="S10" s="101"/>
      <c r="T10" s="101"/>
      <c r="U10" s="101"/>
      <c r="V10" s="101"/>
      <c r="W10" s="101"/>
      <c r="X10" s="101"/>
      <c r="Y10" s="101"/>
      <c r="Z10" s="101"/>
    </row>
    <row r="11" spans="1:26" ht="12" customHeight="1">
      <c r="A11" s="120"/>
      <c r="B11" s="126" t="str">
        <f>'Entering 1'!B9</f>
        <v>Other Electric Scooter</v>
      </c>
      <c r="C11" s="126">
        <f>'Entering 1'!C9</f>
        <v>3</v>
      </c>
      <c r="D11" s="101">
        <f>'Entering 1'!D9</f>
        <v>0</v>
      </c>
      <c r="E11" s="127">
        <f>'Entering 1'!E9</f>
        <v>0</v>
      </c>
      <c r="F11" s="127">
        <f>'Entering 1'!F9</f>
        <v>2</v>
      </c>
      <c r="G11" s="101">
        <f>'Entering 1'!G9</f>
        <v>1</v>
      </c>
      <c r="H11" s="101">
        <f>'Entering 1'!H9</f>
        <v>0</v>
      </c>
      <c r="I11" s="101">
        <f>'Entering 1'!I9</f>
        <v>1</v>
      </c>
      <c r="J11" s="101">
        <f>'Entering 1'!J9</f>
        <v>3</v>
      </c>
      <c r="K11" s="101">
        <f>'Entering 1'!K9</f>
        <v>1</v>
      </c>
      <c r="L11" s="101">
        <f>'Entering 1'!L9</f>
        <v>1</v>
      </c>
      <c r="M11" s="101">
        <f>'Entering 1'!M9</f>
        <v>0</v>
      </c>
      <c r="N11" s="101">
        <f>'Entering 1'!N9</f>
        <v>0</v>
      </c>
      <c r="O11" s="101">
        <f>'Entering 1'!O9</f>
        <v>0</v>
      </c>
      <c r="P11" s="101">
        <f>'Entering 1'!P9</f>
        <v>0</v>
      </c>
      <c r="Q11" s="101">
        <f>'Entering 1'!Q9</f>
        <v>0</v>
      </c>
      <c r="R11" s="128">
        <f>'Entering 1'!R9</f>
        <v>0</v>
      </c>
      <c r="S11" s="101"/>
      <c r="T11" s="101"/>
      <c r="U11" s="101"/>
      <c r="V11" s="101"/>
      <c r="W11" s="101"/>
      <c r="X11" s="101"/>
      <c r="Y11" s="101"/>
      <c r="Z11" s="101"/>
    </row>
    <row r="12" spans="1:26" ht="12" customHeight="1">
      <c r="A12" s="120"/>
      <c r="B12" s="126" t="str">
        <f>'Entering 1'!B10</f>
        <v>Non-electric scooter</v>
      </c>
      <c r="C12" s="126">
        <f>'Entering 1'!C10</f>
        <v>0</v>
      </c>
      <c r="D12" s="101">
        <f>'Entering 1'!D10</f>
        <v>0</v>
      </c>
      <c r="E12" s="127">
        <f>'Entering 1'!E10</f>
        <v>0</v>
      </c>
      <c r="F12" s="127">
        <f>'Entering 1'!F10</f>
        <v>3</v>
      </c>
      <c r="G12" s="101">
        <f>'Entering 1'!G10</f>
        <v>1</v>
      </c>
      <c r="H12" s="101">
        <f>'Entering 1'!H10</f>
        <v>18</v>
      </c>
      <c r="I12" s="101">
        <f>'Entering 1'!I10</f>
        <v>1</v>
      </c>
      <c r="J12" s="101">
        <f>'Entering 1'!J10</f>
        <v>0</v>
      </c>
      <c r="K12" s="101">
        <f>'Entering 1'!K10</f>
        <v>0</v>
      </c>
      <c r="L12" s="101">
        <f>'Entering 1'!L10</f>
        <v>0</v>
      </c>
      <c r="M12" s="101">
        <f>'Entering 1'!M10</f>
        <v>0</v>
      </c>
      <c r="N12" s="101">
        <f>'Entering 1'!N10</f>
        <v>0</v>
      </c>
      <c r="O12" s="101">
        <f>'Entering 1'!O10</f>
        <v>1</v>
      </c>
      <c r="P12" s="101">
        <f>'Entering 1'!P10</f>
        <v>0</v>
      </c>
      <c r="Q12" s="101">
        <f>'Entering 1'!Q10</f>
        <v>0</v>
      </c>
      <c r="R12" s="128">
        <f>'Entering 1'!R10</f>
        <v>0</v>
      </c>
      <c r="S12" s="101"/>
      <c r="T12" s="101"/>
      <c r="U12" s="101"/>
      <c r="V12" s="101"/>
      <c r="W12" s="101"/>
      <c r="X12" s="101"/>
      <c r="Y12" s="101"/>
      <c r="Z12" s="101"/>
    </row>
    <row r="13" spans="1:26" ht="12" customHeight="1">
      <c r="A13" s="120"/>
      <c r="B13" s="126" t="str">
        <f>'Entering 1'!B11</f>
        <v>Skateboard</v>
      </c>
      <c r="C13" s="126">
        <f>'Entering 1'!C11</f>
        <v>6</v>
      </c>
      <c r="D13" s="101">
        <f>'Entering 1'!D11</f>
        <v>2</v>
      </c>
      <c r="E13" s="127">
        <f>'Entering 1'!E11</f>
        <v>5</v>
      </c>
      <c r="F13" s="127">
        <f>'Entering 1'!F11</f>
        <v>8</v>
      </c>
      <c r="G13" s="101">
        <f>'Entering 1'!G11</f>
        <v>12</v>
      </c>
      <c r="H13" s="101">
        <f>'Entering 1'!H11</f>
        <v>2</v>
      </c>
      <c r="I13" s="101">
        <f>'Entering 1'!I11</f>
        <v>2</v>
      </c>
      <c r="J13" s="101">
        <f>'Entering 1'!J11</f>
        <v>8</v>
      </c>
      <c r="K13" s="101">
        <f>'Entering 1'!K11</f>
        <v>1</v>
      </c>
      <c r="L13" s="101">
        <f>'Entering 1'!L11</f>
        <v>1</v>
      </c>
      <c r="M13" s="101">
        <f>'Entering 1'!M11</f>
        <v>0</v>
      </c>
      <c r="N13" s="101">
        <f>'Entering 1'!N11</f>
        <v>0</v>
      </c>
      <c r="O13" s="101">
        <f>'Entering 1'!O11</f>
        <v>0</v>
      </c>
      <c r="P13" s="101">
        <f>'Entering 1'!P11</f>
        <v>0</v>
      </c>
      <c r="Q13" s="101">
        <f>'Entering 1'!Q11</f>
        <v>0</v>
      </c>
      <c r="R13" s="128">
        <f>'Entering 1'!R11</f>
        <v>0</v>
      </c>
      <c r="S13" s="101"/>
      <c r="T13" s="101"/>
      <c r="U13" s="101"/>
      <c r="V13" s="101"/>
      <c r="W13" s="101"/>
      <c r="X13" s="101"/>
      <c r="Y13" s="101"/>
      <c r="Z13" s="101"/>
    </row>
    <row r="14" spans="1:26" ht="12" customHeight="1">
      <c r="A14" s="120"/>
      <c r="B14" s="126" t="str">
        <f>'Entering 1'!B12</f>
        <v>Electric Skateboard</v>
      </c>
      <c r="C14" s="126">
        <f>'Entering 1'!C12</f>
        <v>1</v>
      </c>
      <c r="D14" s="101">
        <f>'Entering 1'!D12</f>
        <v>3</v>
      </c>
      <c r="E14" s="127">
        <f>'Entering 1'!E12</f>
        <v>0</v>
      </c>
      <c r="F14" s="127">
        <f>'Entering 1'!F12</f>
        <v>2</v>
      </c>
      <c r="G14" s="101">
        <f>'Entering 1'!G12</f>
        <v>3</v>
      </c>
      <c r="H14" s="101">
        <f>'Entering 1'!H12</f>
        <v>14</v>
      </c>
      <c r="I14" s="101">
        <f>'Entering 1'!I12</f>
        <v>0</v>
      </c>
      <c r="J14" s="101">
        <f>'Entering 1'!J12</f>
        <v>0</v>
      </c>
      <c r="K14" s="101">
        <f>'Entering 1'!K12</f>
        <v>0</v>
      </c>
      <c r="L14" s="101">
        <f>'Entering 1'!L12</f>
        <v>1</v>
      </c>
      <c r="M14" s="101">
        <f>'Entering 1'!M12</f>
        <v>0</v>
      </c>
      <c r="N14" s="101">
        <f>'Entering 1'!N12</f>
        <v>0</v>
      </c>
      <c r="O14" s="101">
        <f>'Entering 1'!O12</f>
        <v>0</v>
      </c>
      <c r="P14" s="101">
        <f>'Entering 1'!P12</f>
        <v>0</v>
      </c>
      <c r="Q14" s="101">
        <f>'Entering 1'!Q12</f>
        <v>0</v>
      </c>
      <c r="R14" s="128">
        <f>'Entering 1'!R12</f>
        <v>0</v>
      </c>
      <c r="S14" s="101"/>
      <c r="T14" s="101"/>
      <c r="U14" s="101"/>
      <c r="V14" s="101"/>
      <c r="W14" s="101"/>
      <c r="X14" s="101"/>
      <c r="Y14" s="101"/>
      <c r="Z14" s="101"/>
    </row>
    <row r="15" spans="1:26" ht="12" customHeight="1">
      <c r="A15" s="129"/>
      <c r="B15" s="130" t="s">
        <v>240</v>
      </c>
      <c r="C15" s="131">
        <f t="shared" ref="C15:R15" si="0">SUM(C7,C10:C14)</f>
        <v>40</v>
      </c>
      <c r="D15" s="132">
        <f t="shared" si="0"/>
        <v>57</v>
      </c>
      <c r="E15" s="133">
        <f t="shared" si="0"/>
        <v>62</v>
      </c>
      <c r="F15" s="133">
        <f t="shared" si="0"/>
        <v>71</v>
      </c>
      <c r="G15" s="132">
        <f t="shared" si="0"/>
        <v>80</v>
      </c>
      <c r="H15" s="132">
        <f t="shared" si="0"/>
        <v>94</v>
      </c>
      <c r="I15" s="132">
        <f t="shared" si="0"/>
        <v>21</v>
      </c>
      <c r="J15" s="132">
        <f t="shared" si="0"/>
        <v>64</v>
      </c>
      <c r="K15" s="132">
        <f t="shared" si="0"/>
        <v>19</v>
      </c>
      <c r="L15" s="132">
        <f t="shared" si="0"/>
        <v>27</v>
      </c>
      <c r="M15" s="132">
        <f t="shared" si="0"/>
        <v>25</v>
      </c>
      <c r="N15" s="132">
        <f t="shared" si="0"/>
        <v>18</v>
      </c>
      <c r="O15" s="132">
        <f t="shared" si="0"/>
        <v>33</v>
      </c>
      <c r="P15" s="132">
        <f t="shared" si="0"/>
        <v>4</v>
      </c>
      <c r="Q15" s="132">
        <f t="shared" si="0"/>
        <v>2</v>
      </c>
      <c r="R15" s="134">
        <f t="shared" si="0"/>
        <v>0</v>
      </c>
      <c r="S15" s="101"/>
      <c r="T15" s="101"/>
      <c r="U15" s="101"/>
      <c r="V15" s="101"/>
      <c r="W15" s="101"/>
      <c r="X15" s="101"/>
      <c r="Y15" s="101"/>
      <c r="Z15" s="101"/>
    </row>
    <row r="16" spans="1:26" ht="12" customHeight="1">
      <c r="A16" s="115" t="s">
        <v>241</v>
      </c>
      <c r="B16" s="116" t="s">
        <v>214</v>
      </c>
      <c r="C16" s="118">
        <f>'Entering 1'!C47</f>
        <v>19</v>
      </c>
      <c r="D16" s="117">
        <f>'Entering 1'!D47</f>
        <v>11</v>
      </c>
      <c r="E16" s="117">
        <f>'Entering 1'!E47</f>
        <v>37</v>
      </c>
      <c r="F16" s="117">
        <f>'Entering 1'!F47</f>
        <v>57</v>
      </c>
      <c r="G16" s="117">
        <f>'Entering 1'!G47</f>
        <v>57</v>
      </c>
      <c r="H16" s="117">
        <f>'Entering 1'!H47</f>
        <v>0</v>
      </c>
      <c r="I16" s="117">
        <f>'Entering 1'!I47</f>
        <v>9</v>
      </c>
      <c r="J16" s="117">
        <f>'Entering 1'!J47</f>
        <v>9</v>
      </c>
      <c r="K16" s="117">
        <f>'Entering 1'!K47</f>
        <v>25</v>
      </c>
      <c r="L16" s="117">
        <f>'Entering 1'!L47</f>
        <v>9</v>
      </c>
      <c r="M16" s="117">
        <f>'Entering 1'!M47</f>
        <v>8</v>
      </c>
      <c r="N16" s="117">
        <f>'Entering 1'!N47</f>
        <v>3</v>
      </c>
      <c r="O16" s="117">
        <f>'Entering 1'!O47</f>
        <v>1</v>
      </c>
      <c r="P16" s="117">
        <f>'Entering 1'!P47</f>
        <v>6</v>
      </c>
      <c r="Q16" s="117">
        <f>'Entering 1'!Q47</f>
        <v>6</v>
      </c>
      <c r="R16" s="119">
        <f>'Entering 1'!R47</f>
        <v>0</v>
      </c>
      <c r="S16" s="101"/>
      <c r="T16" s="101"/>
      <c r="U16" s="101"/>
      <c r="V16" s="101"/>
      <c r="W16" s="101"/>
      <c r="X16" s="101"/>
      <c r="Y16" s="101"/>
      <c r="Z16" s="101"/>
    </row>
    <row r="17" spans="1:26" ht="12" customHeight="1">
      <c r="A17" s="120"/>
      <c r="B17" s="121" t="s">
        <v>238</v>
      </c>
      <c r="C17" s="135">
        <f>'Entering 1'!C55</f>
        <v>0</v>
      </c>
      <c r="D17" s="123">
        <f>'Entering 1'!D55</f>
        <v>0</v>
      </c>
      <c r="E17" s="123">
        <f>'Entering 1'!E55</f>
        <v>0</v>
      </c>
      <c r="F17" s="123">
        <f>'Entering 1'!F55</f>
        <v>2</v>
      </c>
      <c r="G17" s="123">
        <f>'Entering 1'!G55</f>
        <v>0</v>
      </c>
      <c r="H17" s="123">
        <f>'Entering 1'!H55</f>
        <v>0</v>
      </c>
      <c r="I17" s="123">
        <f>'Entering 1'!I55</f>
        <v>1</v>
      </c>
      <c r="J17" s="123">
        <f>'Entering 1'!J55</f>
        <v>1</v>
      </c>
      <c r="K17" s="123">
        <f>'Entering 1'!K55</f>
        <v>0</v>
      </c>
      <c r="L17" s="123">
        <f>'Entering 1'!L55</f>
        <v>1</v>
      </c>
      <c r="M17" s="123">
        <f>'Entering 1'!M55</f>
        <v>0</v>
      </c>
      <c r="N17" s="123">
        <f>'Entering 1'!N55</f>
        <v>1</v>
      </c>
      <c r="O17" s="123">
        <f>'Entering 1'!O55</f>
        <v>0</v>
      </c>
      <c r="P17" s="123">
        <f>'Entering 1'!P55</f>
        <v>0</v>
      </c>
      <c r="Q17" s="123">
        <f>'Entering 1'!Q55</f>
        <v>1</v>
      </c>
      <c r="R17" s="124">
        <f>'Entering 1'!R55</f>
        <v>0</v>
      </c>
      <c r="S17" s="101"/>
      <c r="T17" s="101"/>
      <c r="U17" s="101"/>
      <c r="V17" s="101"/>
      <c r="W17" s="101"/>
      <c r="X17" s="101"/>
      <c r="Y17" s="101"/>
      <c r="Z17" s="101"/>
    </row>
    <row r="18" spans="1:26" ht="12" customHeight="1">
      <c r="A18" s="120"/>
      <c r="B18" s="121" t="s">
        <v>239</v>
      </c>
      <c r="C18" s="135">
        <f>'Entering 1'!C56</f>
        <v>0</v>
      </c>
      <c r="D18" s="123">
        <f>'Entering 1'!D56</f>
        <v>0</v>
      </c>
      <c r="E18" s="123">
        <f>'Entering 1'!E56</f>
        <v>0</v>
      </c>
      <c r="F18" s="123">
        <f>'Entering 1'!F56</f>
        <v>0</v>
      </c>
      <c r="G18" s="123">
        <f>'Entering 1'!G56</f>
        <v>0</v>
      </c>
      <c r="H18" s="123">
        <f>'Entering 1'!H56</f>
        <v>0</v>
      </c>
      <c r="I18" s="123">
        <f>'Entering 1'!I56</f>
        <v>0</v>
      </c>
      <c r="J18" s="123">
        <f>'Entering 1'!J56</f>
        <v>0</v>
      </c>
      <c r="K18" s="123">
        <f>'Entering 1'!K56</f>
        <v>0</v>
      </c>
      <c r="L18" s="123">
        <f>'Entering 1'!L56</f>
        <v>0</v>
      </c>
      <c r="M18" s="123">
        <f>'Entering 1'!M56</f>
        <v>1</v>
      </c>
      <c r="N18" s="123">
        <f>'Entering 1'!N56</f>
        <v>0</v>
      </c>
      <c r="O18" s="123">
        <f>'Entering 1'!O56</f>
        <v>0</v>
      </c>
      <c r="P18" s="123">
        <f>'Entering 1'!P56</f>
        <v>0</v>
      </c>
      <c r="Q18" s="123">
        <f>'Entering 1'!Q56</f>
        <v>0</v>
      </c>
      <c r="R18" s="124">
        <f>'Entering 1'!R56</f>
        <v>0</v>
      </c>
      <c r="S18" s="101"/>
      <c r="T18" s="101"/>
      <c r="U18" s="101"/>
      <c r="V18" s="101"/>
      <c r="W18" s="101"/>
      <c r="X18" s="101"/>
      <c r="Y18" s="101"/>
      <c r="Z18" s="101"/>
    </row>
    <row r="19" spans="1:26" ht="12" customHeight="1">
      <c r="A19" s="125"/>
      <c r="B19" s="126" t="str">
        <f>'Entering 1'!B48</f>
        <v>SPIN Scooters</v>
      </c>
      <c r="C19" s="136">
        <f>'Entering 1'!C48</f>
        <v>1</v>
      </c>
      <c r="D19" s="101">
        <f>'Entering 1'!D48</f>
        <v>3</v>
      </c>
      <c r="E19" s="101">
        <f>'Entering 1'!E48</f>
        <v>1</v>
      </c>
      <c r="F19" s="101">
        <f>'Entering 1'!F48</f>
        <v>3</v>
      </c>
      <c r="G19" s="101">
        <f>'Entering 1'!G48</f>
        <v>0</v>
      </c>
      <c r="H19" s="101">
        <f>'Entering 1'!H48</f>
        <v>0</v>
      </c>
      <c r="I19" s="101">
        <f>'Entering 1'!I48</f>
        <v>1</v>
      </c>
      <c r="J19" s="101">
        <f>'Entering 1'!J48</f>
        <v>1</v>
      </c>
      <c r="K19" s="101">
        <f>'Entering 1'!K48</f>
        <v>1</v>
      </c>
      <c r="L19" s="101">
        <f>'Entering 1'!L48</f>
        <v>0</v>
      </c>
      <c r="M19" s="101">
        <f>'Entering 1'!M48</f>
        <v>0</v>
      </c>
      <c r="N19" s="101">
        <f>'Entering 1'!N48</f>
        <v>0</v>
      </c>
      <c r="O19" s="101">
        <f>'Entering 1'!O48</f>
        <v>1</v>
      </c>
      <c r="P19" s="101">
        <f>'Entering 1'!P48</f>
        <v>7</v>
      </c>
      <c r="Q19" s="101">
        <f>'Entering 1'!Q48</f>
        <v>0</v>
      </c>
      <c r="R19" s="128">
        <f>'Entering 1'!R48</f>
        <v>0</v>
      </c>
      <c r="S19" s="101"/>
      <c r="T19" s="101"/>
      <c r="U19" s="101"/>
      <c r="V19" s="101"/>
      <c r="W19" s="101"/>
      <c r="X19" s="101"/>
      <c r="Y19" s="101"/>
      <c r="Z19" s="101"/>
    </row>
    <row r="20" spans="1:26" ht="12" customHeight="1">
      <c r="A20" s="120"/>
      <c r="B20" s="126" t="str">
        <f>'Entering 1'!B49</f>
        <v>Other Electric Scooter</v>
      </c>
      <c r="C20" s="136">
        <f>'Entering 1'!C49</f>
        <v>0</v>
      </c>
      <c r="D20" s="101">
        <f>'Entering 1'!D49</f>
        <v>0</v>
      </c>
      <c r="E20" s="101">
        <f>'Entering 1'!E49</f>
        <v>0</v>
      </c>
      <c r="F20" s="101">
        <f>'Entering 1'!F49</f>
        <v>0</v>
      </c>
      <c r="G20" s="101">
        <f>'Entering 1'!G49</f>
        <v>0</v>
      </c>
      <c r="H20" s="101">
        <f>'Entering 1'!H49</f>
        <v>0</v>
      </c>
      <c r="I20" s="101">
        <f>'Entering 1'!I49</f>
        <v>0</v>
      </c>
      <c r="J20" s="101">
        <f>'Entering 1'!J49</f>
        <v>0</v>
      </c>
      <c r="K20" s="101">
        <f>'Entering 1'!K49</f>
        <v>0</v>
      </c>
      <c r="L20" s="101">
        <f>'Entering 1'!L49</f>
        <v>0</v>
      </c>
      <c r="M20" s="101">
        <f>'Entering 1'!M49</f>
        <v>0</v>
      </c>
      <c r="N20" s="101">
        <f>'Entering 1'!N49</f>
        <v>0</v>
      </c>
      <c r="O20" s="101">
        <f>'Entering 1'!O49</f>
        <v>0</v>
      </c>
      <c r="P20" s="101">
        <f>'Entering 1'!P49</f>
        <v>0</v>
      </c>
      <c r="Q20" s="101">
        <f>'Entering 1'!Q49</f>
        <v>0</v>
      </c>
      <c r="R20" s="128">
        <f>'Entering 1'!R49</f>
        <v>0</v>
      </c>
      <c r="S20" s="101"/>
      <c r="T20" s="101"/>
      <c r="U20" s="101"/>
      <c r="V20" s="101"/>
      <c r="W20" s="101"/>
      <c r="X20" s="101"/>
      <c r="Y20" s="101"/>
      <c r="Z20" s="101"/>
    </row>
    <row r="21" spans="1:26" ht="12" customHeight="1">
      <c r="A21" s="120"/>
      <c r="B21" s="126" t="str">
        <f>'Entering 1'!B50</f>
        <v>Non-electric scooter</v>
      </c>
      <c r="C21" s="136">
        <f>'Entering 1'!C50</f>
        <v>0</v>
      </c>
      <c r="D21" s="101">
        <f>'Entering 1'!D50</f>
        <v>0</v>
      </c>
      <c r="E21" s="101">
        <f>'Entering 1'!E50</f>
        <v>0</v>
      </c>
      <c r="F21" s="101">
        <f>'Entering 1'!F50</f>
        <v>0</v>
      </c>
      <c r="G21" s="101">
        <f>'Entering 1'!G50</f>
        <v>0</v>
      </c>
      <c r="H21" s="101">
        <f>'Entering 1'!H50</f>
        <v>0</v>
      </c>
      <c r="I21" s="101">
        <f>'Entering 1'!I50</f>
        <v>0</v>
      </c>
      <c r="J21" s="101">
        <f>'Entering 1'!J50</f>
        <v>0</v>
      </c>
      <c r="K21" s="101">
        <f>'Entering 1'!K50</f>
        <v>0</v>
      </c>
      <c r="L21" s="101">
        <f>'Entering 1'!L50</f>
        <v>0</v>
      </c>
      <c r="M21" s="101">
        <f>'Entering 1'!M50</f>
        <v>0</v>
      </c>
      <c r="N21" s="101">
        <f>'Entering 1'!N50</f>
        <v>0</v>
      </c>
      <c r="O21" s="101">
        <f>'Entering 1'!O50</f>
        <v>0</v>
      </c>
      <c r="P21" s="101">
        <f>'Entering 1'!P50</f>
        <v>0</v>
      </c>
      <c r="Q21" s="101">
        <f>'Entering 1'!Q50</f>
        <v>0</v>
      </c>
      <c r="R21" s="128">
        <f>'Entering 1'!R50</f>
        <v>0</v>
      </c>
      <c r="S21" s="101"/>
      <c r="T21" s="101"/>
      <c r="U21" s="101"/>
      <c r="V21" s="101"/>
      <c r="W21" s="101"/>
      <c r="X21" s="101"/>
      <c r="Y21" s="101"/>
      <c r="Z21" s="101"/>
    </row>
    <row r="22" spans="1:26" ht="12" customHeight="1">
      <c r="A22" s="120"/>
      <c r="B22" s="126" t="str">
        <f>'Entering 1'!B51</f>
        <v>Skateboard</v>
      </c>
      <c r="C22" s="136">
        <f>'Entering 1'!C51</f>
        <v>0</v>
      </c>
      <c r="D22" s="101">
        <f>'Entering 1'!D51</f>
        <v>1</v>
      </c>
      <c r="E22" s="101">
        <f>'Entering 1'!E51</f>
        <v>3</v>
      </c>
      <c r="F22" s="101">
        <f>'Entering 1'!F51</f>
        <v>3</v>
      </c>
      <c r="G22" s="101">
        <f>'Entering 1'!G51</f>
        <v>0</v>
      </c>
      <c r="H22" s="101">
        <f>'Entering 1'!H51</f>
        <v>0</v>
      </c>
      <c r="I22" s="101">
        <f>'Entering 1'!I51</f>
        <v>0</v>
      </c>
      <c r="J22" s="101">
        <f>'Entering 1'!J51</f>
        <v>0</v>
      </c>
      <c r="K22" s="101">
        <f>'Entering 1'!K51</f>
        <v>0</v>
      </c>
      <c r="L22" s="101">
        <f>'Entering 1'!L51</f>
        <v>1</v>
      </c>
      <c r="M22" s="101">
        <f>'Entering 1'!M51</f>
        <v>0</v>
      </c>
      <c r="N22" s="101">
        <f>'Entering 1'!N51</f>
        <v>0</v>
      </c>
      <c r="O22" s="101">
        <f>'Entering 1'!O51</f>
        <v>0</v>
      </c>
      <c r="P22" s="101">
        <f>'Entering 1'!P51</f>
        <v>0</v>
      </c>
      <c r="Q22" s="101">
        <f>'Entering 1'!Q51</f>
        <v>0</v>
      </c>
      <c r="R22" s="128">
        <f>'Entering 1'!R51</f>
        <v>0</v>
      </c>
      <c r="S22" s="101"/>
      <c r="T22" s="101"/>
      <c r="U22" s="101"/>
      <c r="V22" s="101"/>
      <c r="W22" s="101"/>
      <c r="X22" s="101"/>
      <c r="Y22" s="101"/>
      <c r="Z22" s="101"/>
    </row>
    <row r="23" spans="1:26" ht="12" customHeight="1">
      <c r="A23" s="120"/>
      <c r="B23" s="126" t="str">
        <f>'Entering 1'!B52</f>
        <v>Electric Skateboard</v>
      </c>
      <c r="C23" s="136">
        <f>'Entering 1'!C52</f>
        <v>0</v>
      </c>
      <c r="D23" s="101">
        <f>'Entering 1'!D52</f>
        <v>0</v>
      </c>
      <c r="E23" s="101">
        <f>'Entering 1'!E52</f>
        <v>0</v>
      </c>
      <c r="F23" s="101">
        <f>'Entering 1'!F52</f>
        <v>0</v>
      </c>
      <c r="G23" s="101">
        <f>'Entering 1'!G52</f>
        <v>0</v>
      </c>
      <c r="H23" s="101">
        <f>'Entering 1'!H52</f>
        <v>0</v>
      </c>
      <c r="I23" s="101">
        <f>'Entering 1'!I52</f>
        <v>0</v>
      </c>
      <c r="J23" s="101">
        <f>'Entering 1'!J52</f>
        <v>0</v>
      </c>
      <c r="K23" s="101">
        <f>'Entering 1'!K52</f>
        <v>0</v>
      </c>
      <c r="L23" s="101">
        <f>'Entering 1'!L52</f>
        <v>0</v>
      </c>
      <c r="M23" s="101">
        <f>'Entering 1'!M52</f>
        <v>0</v>
      </c>
      <c r="N23" s="101">
        <f>'Entering 1'!N52</f>
        <v>0</v>
      </c>
      <c r="O23" s="101">
        <f>'Entering 1'!O52</f>
        <v>0</v>
      </c>
      <c r="P23" s="101">
        <f>'Entering 1'!P52</f>
        <v>0</v>
      </c>
      <c r="Q23" s="101">
        <f>'Entering 1'!Q52</f>
        <v>0</v>
      </c>
      <c r="R23" s="128">
        <f>'Entering 1'!R52</f>
        <v>0</v>
      </c>
      <c r="S23" s="101"/>
      <c r="T23" s="101"/>
      <c r="U23" s="101"/>
      <c r="V23" s="101"/>
      <c r="W23" s="101"/>
      <c r="X23" s="101"/>
      <c r="Y23" s="101"/>
      <c r="Z23" s="101"/>
    </row>
    <row r="24" spans="1:26" ht="12" customHeight="1">
      <c r="A24" s="129"/>
      <c r="B24" s="130" t="s">
        <v>240</v>
      </c>
      <c r="C24" s="137">
        <f t="shared" ref="C24:R24" si="1">SUM(C16,C19:C23)</f>
        <v>20</v>
      </c>
      <c r="D24" s="132">
        <f t="shared" si="1"/>
        <v>15</v>
      </c>
      <c r="E24" s="132">
        <f t="shared" si="1"/>
        <v>41</v>
      </c>
      <c r="F24" s="132">
        <f t="shared" si="1"/>
        <v>63</v>
      </c>
      <c r="G24" s="132">
        <f t="shared" si="1"/>
        <v>57</v>
      </c>
      <c r="H24" s="132">
        <f t="shared" si="1"/>
        <v>0</v>
      </c>
      <c r="I24" s="132">
        <f t="shared" si="1"/>
        <v>10</v>
      </c>
      <c r="J24" s="132">
        <f t="shared" si="1"/>
        <v>10</v>
      </c>
      <c r="K24" s="132">
        <f t="shared" si="1"/>
        <v>26</v>
      </c>
      <c r="L24" s="132">
        <f t="shared" si="1"/>
        <v>10</v>
      </c>
      <c r="M24" s="132">
        <f t="shared" si="1"/>
        <v>8</v>
      </c>
      <c r="N24" s="132">
        <f t="shared" si="1"/>
        <v>3</v>
      </c>
      <c r="O24" s="132">
        <f t="shared" si="1"/>
        <v>2</v>
      </c>
      <c r="P24" s="132">
        <f t="shared" si="1"/>
        <v>13</v>
      </c>
      <c r="Q24" s="132">
        <f t="shared" si="1"/>
        <v>6</v>
      </c>
      <c r="R24" s="134">
        <f t="shared" si="1"/>
        <v>0</v>
      </c>
      <c r="S24" s="101"/>
      <c r="T24" s="101"/>
      <c r="U24" s="101"/>
      <c r="V24" s="101"/>
      <c r="W24" s="101"/>
      <c r="X24" s="101"/>
      <c r="Y24" s="101"/>
      <c r="Z24" s="101"/>
    </row>
    <row r="25" spans="1:26" ht="12" customHeight="1">
      <c r="A25" s="115" t="s">
        <v>216</v>
      </c>
      <c r="B25" s="116" t="s">
        <v>214</v>
      </c>
      <c r="C25" s="117">
        <f>'Entering 1'!C87</f>
        <v>17</v>
      </c>
      <c r="D25" s="117">
        <f>'Entering 1'!D87</f>
        <v>36</v>
      </c>
      <c r="E25" s="117">
        <f>'Entering 1'!E87</f>
        <v>91</v>
      </c>
      <c r="F25" s="117">
        <f>'Entering 1'!F87</f>
        <v>88</v>
      </c>
      <c r="G25" s="117">
        <f>'Entering 1'!G87</f>
        <v>50</v>
      </c>
      <c r="H25" s="117">
        <f>'Entering 1'!H87</f>
        <v>63</v>
      </c>
      <c r="I25" s="117">
        <f>'Entering 1'!I87</f>
        <v>55</v>
      </c>
      <c r="J25" s="117">
        <f>'Entering 1'!J87</f>
        <v>50</v>
      </c>
      <c r="K25" s="117">
        <f>'Entering 1'!K87</f>
        <v>56</v>
      </c>
      <c r="L25" s="117">
        <f>'Entering 1'!L87</f>
        <v>19</v>
      </c>
      <c r="M25" s="117">
        <f>'Entering 1'!M87</f>
        <v>17</v>
      </c>
      <c r="N25" s="117">
        <f>'Entering 1'!N87</f>
        <v>25</v>
      </c>
      <c r="O25" s="117">
        <f>'Entering 1'!O87</f>
        <v>17</v>
      </c>
      <c r="P25" s="117">
        <f>'Entering 1'!P87</f>
        <v>12</v>
      </c>
      <c r="Q25" s="117">
        <f>'Entering 1'!Q87</f>
        <v>8</v>
      </c>
      <c r="R25" s="119">
        <f>'Entering 1'!R87</f>
        <v>0</v>
      </c>
      <c r="S25" s="101"/>
      <c r="T25" s="101"/>
      <c r="U25" s="101"/>
      <c r="V25" s="101"/>
      <c r="W25" s="101"/>
      <c r="X25" s="101"/>
      <c r="Y25" s="101"/>
      <c r="Z25" s="101"/>
    </row>
    <row r="26" spans="1:26" ht="12" customHeight="1">
      <c r="A26" s="120"/>
      <c r="B26" s="121" t="s">
        <v>238</v>
      </c>
      <c r="C26" s="122">
        <f>'Entering 1'!C93</f>
        <v>4</v>
      </c>
      <c r="D26" s="123">
        <f>'Entering 1'!D93</f>
        <v>2</v>
      </c>
      <c r="E26" s="123">
        <f>'Entering 1'!E93</f>
        <v>22</v>
      </c>
      <c r="F26" s="123">
        <f>'Entering 1'!F93</f>
        <v>34</v>
      </c>
      <c r="G26" s="123">
        <f>'Entering 1'!G93</f>
        <v>18</v>
      </c>
      <c r="H26" s="123">
        <f>'Entering 1'!H93</f>
        <v>22</v>
      </c>
      <c r="I26" s="123">
        <f>'Entering 1'!I93</f>
        <v>9</v>
      </c>
      <c r="J26" s="123">
        <f>'Entering 1'!J93</f>
        <v>9</v>
      </c>
      <c r="K26" s="123">
        <f>'Entering 1'!K93</f>
        <v>3</v>
      </c>
      <c r="L26" s="123">
        <f>'Entering 1'!L93</f>
        <v>4</v>
      </c>
      <c r="M26" s="123">
        <f>'Entering 1'!M93</f>
        <v>4</v>
      </c>
      <c r="N26" s="123">
        <f>'Entering 1'!N93</f>
        <v>10</v>
      </c>
      <c r="O26" s="123">
        <f>'Entering 1'!O93</f>
        <v>4</v>
      </c>
      <c r="P26" s="123">
        <f>'Entering 1'!P93</f>
        <v>0</v>
      </c>
      <c r="Q26" s="123">
        <f>'Entering 1'!Q93</f>
        <v>0</v>
      </c>
      <c r="R26" s="124">
        <f>'Entering 1'!R93</f>
        <v>0</v>
      </c>
      <c r="S26" s="101"/>
      <c r="T26" s="101"/>
      <c r="U26" s="101"/>
      <c r="V26" s="101"/>
      <c r="W26" s="101"/>
      <c r="X26" s="101"/>
      <c r="Y26" s="101"/>
      <c r="Z26" s="101"/>
    </row>
    <row r="27" spans="1:26" ht="12" customHeight="1">
      <c r="A27" s="120"/>
      <c r="B27" s="121" t="s">
        <v>239</v>
      </c>
      <c r="C27" s="122">
        <f>'Entering 1'!C94</f>
        <v>0</v>
      </c>
      <c r="D27" s="123">
        <f>'Entering 1'!D94</f>
        <v>0</v>
      </c>
      <c r="E27" s="123">
        <f>'Entering 1'!E94</f>
        <v>0</v>
      </c>
      <c r="F27" s="123">
        <f>'Entering 1'!F94</f>
        <v>0</v>
      </c>
      <c r="G27" s="123">
        <f>'Entering 1'!G94</f>
        <v>0</v>
      </c>
      <c r="H27" s="123">
        <f>'Entering 1'!H94</f>
        <v>0</v>
      </c>
      <c r="I27" s="123">
        <f>'Entering 1'!I94</f>
        <v>0</v>
      </c>
      <c r="J27" s="123">
        <f>'Entering 1'!J94</f>
        <v>0</v>
      </c>
      <c r="K27" s="123">
        <f>'Entering 1'!K94</f>
        <v>0</v>
      </c>
      <c r="L27" s="123">
        <f>'Entering 1'!L94</f>
        <v>0</v>
      </c>
      <c r="M27" s="123">
        <f>'Entering 1'!M94</f>
        <v>0</v>
      </c>
      <c r="N27" s="123">
        <f>'Entering 1'!N94</f>
        <v>0</v>
      </c>
      <c r="O27" s="123">
        <f>'Entering 1'!O94</f>
        <v>0</v>
      </c>
      <c r="P27" s="123">
        <f>'Entering 1'!P94</f>
        <v>0</v>
      </c>
      <c r="Q27" s="123">
        <f>'Entering 1'!Q94</f>
        <v>0</v>
      </c>
      <c r="R27" s="124">
        <f>'Entering 1'!R94</f>
        <v>0</v>
      </c>
      <c r="S27" s="101"/>
      <c r="T27" s="101"/>
      <c r="U27" s="101"/>
      <c r="V27" s="101"/>
      <c r="W27" s="101"/>
      <c r="X27" s="101"/>
      <c r="Y27" s="101"/>
      <c r="Z27" s="101"/>
    </row>
    <row r="28" spans="1:26" ht="12" customHeight="1">
      <c r="A28" s="125"/>
      <c r="B28" s="126" t="str">
        <f>'Entering 1'!B88</f>
        <v>SPIN Scooters</v>
      </c>
      <c r="C28" s="126">
        <f>'Entering 1'!C88</f>
        <v>0</v>
      </c>
      <c r="D28" s="101">
        <f>'Entering 1'!D88</f>
        <v>2</v>
      </c>
      <c r="E28" s="101">
        <f>'Entering 1'!E88</f>
        <v>0</v>
      </c>
      <c r="F28" s="101">
        <f>'Entering 1'!F88</f>
        <v>0</v>
      </c>
      <c r="G28" s="101">
        <f>'Entering 1'!G88</f>
        <v>2</v>
      </c>
      <c r="H28" s="101">
        <f>'Entering 1'!H88</f>
        <v>6</v>
      </c>
      <c r="I28" s="101">
        <f>'Entering 1'!I88</f>
        <v>0</v>
      </c>
      <c r="J28" s="101">
        <f>'Entering 1'!J88</f>
        <v>0</v>
      </c>
      <c r="K28" s="101">
        <f>'Entering 1'!K88</f>
        <v>0</v>
      </c>
      <c r="L28" s="101">
        <f>'Entering 1'!L88</f>
        <v>1</v>
      </c>
      <c r="M28" s="101">
        <f>'Entering 1'!M88</f>
        <v>0</v>
      </c>
      <c r="N28" s="101">
        <f>'Entering 1'!N88</f>
        <v>0</v>
      </c>
      <c r="O28" s="101">
        <f>'Entering 1'!O88</f>
        <v>0</v>
      </c>
      <c r="P28" s="101">
        <f>'Entering 1'!P88</f>
        <v>0</v>
      </c>
      <c r="Q28" s="101">
        <f>'Entering 1'!Q88</f>
        <v>0</v>
      </c>
      <c r="R28" s="128">
        <f>'Entering 1'!R88</f>
        <v>0</v>
      </c>
      <c r="S28" s="101"/>
      <c r="T28" s="101"/>
      <c r="U28" s="101"/>
      <c r="V28" s="101"/>
      <c r="W28" s="101"/>
      <c r="X28" s="101"/>
      <c r="Y28" s="101"/>
      <c r="Z28" s="101"/>
    </row>
    <row r="29" spans="1:26" ht="12" customHeight="1">
      <c r="A29" s="120"/>
      <c r="B29" s="126" t="str">
        <f>'Entering 1'!B89</f>
        <v>Other Electric Scooter</v>
      </c>
      <c r="C29" s="126">
        <f>'Entering 1'!C89</f>
        <v>0</v>
      </c>
      <c r="D29" s="101">
        <f>'Entering 1'!D89</f>
        <v>2</v>
      </c>
      <c r="E29" s="101">
        <f>'Entering 1'!E89</f>
        <v>0</v>
      </c>
      <c r="F29" s="101">
        <f>'Entering 1'!F89</f>
        <v>0</v>
      </c>
      <c r="G29" s="101">
        <f>'Entering 1'!G89</f>
        <v>0</v>
      </c>
      <c r="H29" s="101">
        <f>'Entering 1'!H89</f>
        <v>0</v>
      </c>
      <c r="I29" s="101">
        <f>'Entering 1'!I89</f>
        <v>2</v>
      </c>
      <c r="J29" s="101">
        <f>'Entering 1'!J89</f>
        <v>3</v>
      </c>
      <c r="K29" s="101">
        <f>'Entering 1'!K89</f>
        <v>3</v>
      </c>
      <c r="L29" s="101">
        <f>'Entering 1'!L89</f>
        <v>0</v>
      </c>
      <c r="M29" s="101">
        <f>'Entering 1'!M89</f>
        <v>1</v>
      </c>
      <c r="N29" s="101">
        <f>'Entering 1'!N89</f>
        <v>1</v>
      </c>
      <c r="O29" s="101">
        <f>'Entering 1'!O89</f>
        <v>2</v>
      </c>
      <c r="P29" s="101">
        <f>'Entering 1'!P89</f>
        <v>0</v>
      </c>
      <c r="Q29" s="101">
        <f>'Entering 1'!Q89</f>
        <v>1</v>
      </c>
      <c r="R29" s="128">
        <f>'Entering 1'!R89</f>
        <v>0</v>
      </c>
      <c r="S29" s="101"/>
      <c r="T29" s="101"/>
      <c r="U29" s="101"/>
      <c r="V29" s="101"/>
      <c r="W29" s="101"/>
      <c r="X29" s="101"/>
      <c r="Y29" s="101"/>
      <c r="Z29" s="101"/>
    </row>
    <row r="30" spans="1:26" ht="12" customHeight="1">
      <c r="A30" s="120"/>
      <c r="B30" s="126" t="str">
        <f>'Entering 1'!B90</f>
        <v>Non-electric scooter</v>
      </c>
      <c r="C30" s="126">
        <f>'Entering 1'!C90</f>
        <v>0</v>
      </c>
      <c r="D30" s="101">
        <f>'Entering 1'!D90</f>
        <v>3</v>
      </c>
      <c r="E30" s="101">
        <f>'Entering 1'!E90</f>
        <v>0</v>
      </c>
      <c r="F30" s="101">
        <f>'Entering 1'!F90</f>
        <v>0</v>
      </c>
      <c r="G30" s="101">
        <f>'Entering 1'!G90</f>
        <v>4</v>
      </c>
      <c r="H30" s="101">
        <f>'Entering 1'!H90</f>
        <v>0</v>
      </c>
      <c r="I30" s="101">
        <f>'Entering 1'!I90</f>
        <v>0</v>
      </c>
      <c r="J30" s="101">
        <f>'Entering 1'!J90</f>
        <v>0</v>
      </c>
      <c r="K30" s="101">
        <f>'Entering 1'!K90</f>
        <v>1</v>
      </c>
      <c r="L30" s="101">
        <f>'Entering 1'!L90</f>
        <v>0</v>
      </c>
      <c r="M30" s="101">
        <f>'Entering 1'!M90</f>
        <v>0</v>
      </c>
      <c r="N30" s="101">
        <f>'Entering 1'!N90</f>
        <v>0</v>
      </c>
      <c r="O30" s="101">
        <f>'Entering 1'!O90</f>
        <v>0</v>
      </c>
      <c r="P30" s="101">
        <f>'Entering 1'!P90</f>
        <v>0</v>
      </c>
      <c r="Q30" s="101">
        <f>'Entering 1'!Q90</f>
        <v>0</v>
      </c>
      <c r="R30" s="128">
        <f>'Entering 1'!R90</f>
        <v>0</v>
      </c>
      <c r="S30" s="101"/>
      <c r="T30" s="101"/>
      <c r="U30" s="101"/>
      <c r="V30" s="101"/>
      <c r="W30" s="101"/>
      <c r="X30" s="101"/>
      <c r="Y30" s="101"/>
      <c r="Z30" s="101"/>
    </row>
    <row r="31" spans="1:26" ht="12" customHeight="1">
      <c r="A31" s="120"/>
      <c r="B31" s="126" t="str">
        <f>'Entering 1'!B91</f>
        <v>Skateboard</v>
      </c>
      <c r="C31" s="126">
        <f>'Entering 1'!C91</f>
        <v>0</v>
      </c>
      <c r="D31" s="101">
        <f>'Entering 1'!D91</f>
        <v>5</v>
      </c>
      <c r="E31" s="101">
        <f>'Entering 1'!E91</f>
        <v>4</v>
      </c>
      <c r="F31" s="101">
        <f>'Entering 1'!F91</f>
        <v>7</v>
      </c>
      <c r="G31" s="101">
        <f>'Entering 1'!G91</f>
        <v>4</v>
      </c>
      <c r="H31" s="101">
        <f>'Entering 1'!H91</f>
        <v>8</v>
      </c>
      <c r="I31" s="101">
        <f>'Entering 1'!I91</f>
        <v>3</v>
      </c>
      <c r="J31" s="101">
        <f>'Entering 1'!J91</f>
        <v>4</v>
      </c>
      <c r="K31" s="101">
        <f>'Entering 1'!K91</f>
        <v>2</v>
      </c>
      <c r="L31" s="101">
        <f>'Entering 1'!L91</f>
        <v>2</v>
      </c>
      <c r="M31" s="101">
        <f>'Entering 1'!M91</f>
        <v>1</v>
      </c>
      <c r="N31" s="101">
        <f>'Entering 1'!N91</f>
        <v>1</v>
      </c>
      <c r="O31" s="101">
        <f>'Entering 1'!O91</f>
        <v>0</v>
      </c>
      <c r="P31" s="101">
        <f>'Entering 1'!P91</f>
        <v>1</v>
      </c>
      <c r="Q31" s="101">
        <f>'Entering 1'!Q91</f>
        <v>0</v>
      </c>
      <c r="R31" s="128">
        <f>'Entering 1'!R91</f>
        <v>0</v>
      </c>
      <c r="S31" s="101"/>
      <c r="T31" s="101"/>
      <c r="U31" s="101"/>
      <c r="V31" s="101"/>
      <c r="W31" s="101"/>
      <c r="X31" s="101"/>
      <c r="Y31" s="101"/>
      <c r="Z31" s="101"/>
    </row>
    <row r="32" spans="1:26" ht="12" customHeight="1">
      <c r="A32" s="120"/>
      <c r="B32" s="126" t="str">
        <f>'Entering 1'!B92</f>
        <v>Electric Skateboard</v>
      </c>
      <c r="C32" s="126">
        <f>'Entering 1'!C92</f>
        <v>0</v>
      </c>
      <c r="D32" s="101">
        <f>'Entering 1'!D92</f>
        <v>0</v>
      </c>
      <c r="E32" s="101">
        <f>'Entering 1'!E92</f>
        <v>0</v>
      </c>
      <c r="F32" s="101">
        <f>'Entering 1'!F92</f>
        <v>0</v>
      </c>
      <c r="G32" s="101">
        <f>'Entering 1'!G92</f>
        <v>2</v>
      </c>
      <c r="H32" s="101">
        <f>'Entering 1'!H92</f>
        <v>3</v>
      </c>
      <c r="I32" s="101">
        <f>'Entering 1'!I92</f>
        <v>1</v>
      </c>
      <c r="J32" s="101">
        <f>'Entering 1'!J92</f>
        <v>0</v>
      </c>
      <c r="K32" s="101">
        <f>'Entering 1'!K92</f>
        <v>0</v>
      </c>
      <c r="L32" s="101">
        <f>'Entering 1'!L92</f>
        <v>1</v>
      </c>
      <c r="M32" s="101">
        <f>'Entering 1'!M92</f>
        <v>0</v>
      </c>
      <c r="N32" s="101">
        <f>'Entering 1'!N92</f>
        <v>0</v>
      </c>
      <c r="O32" s="101">
        <f>'Entering 1'!O92</f>
        <v>0</v>
      </c>
      <c r="P32" s="101">
        <f>'Entering 1'!P92</f>
        <v>0</v>
      </c>
      <c r="Q32" s="101">
        <f>'Entering 1'!Q92</f>
        <v>0</v>
      </c>
      <c r="R32" s="128">
        <f>'Entering 1'!R92</f>
        <v>0</v>
      </c>
      <c r="S32" s="101"/>
      <c r="T32" s="101"/>
      <c r="U32" s="101"/>
      <c r="V32" s="101"/>
      <c r="W32" s="101"/>
      <c r="X32" s="101"/>
      <c r="Y32" s="101"/>
      <c r="Z32" s="101"/>
    </row>
    <row r="33" spans="1:26" ht="12" customHeight="1">
      <c r="A33" s="129"/>
      <c r="B33" s="130" t="s">
        <v>240</v>
      </c>
      <c r="C33" s="131">
        <f t="shared" ref="C33:R33" si="2">SUM(C25,C28:C32)</f>
        <v>17</v>
      </c>
      <c r="D33" s="132">
        <f t="shared" si="2"/>
        <v>48</v>
      </c>
      <c r="E33" s="132">
        <f t="shared" si="2"/>
        <v>95</v>
      </c>
      <c r="F33" s="132">
        <f t="shared" si="2"/>
        <v>95</v>
      </c>
      <c r="G33" s="132">
        <f t="shared" si="2"/>
        <v>62</v>
      </c>
      <c r="H33" s="132">
        <f t="shared" si="2"/>
        <v>80</v>
      </c>
      <c r="I33" s="132">
        <f t="shared" si="2"/>
        <v>61</v>
      </c>
      <c r="J33" s="132">
        <f t="shared" si="2"/>
        <v>57</v>
      </c>
      <c r="K33" s="132">
        <f t="shared" si="2"/>
        <v>62</v>
      </c>
      <c r="L33" s="132">
        <f t="shared" si="2"/>
        <v>23</v>
      </c>
      <c r="M33" s="132">
        <f t="shared" si="2"/>
        <v>19</v>
      </c>
      <c r="N33" s="132">
        <f t="shared" si="2"/>
        <v>27</v>
      </c>
      <c r="O33" s="132">
        <f t="shared" si="2"/>
        <v>19</v>
      </c>
      <c r="P33" s="132">
        <f t="shared" si="2"/>
        <v>13</v>
      </c>
      <c r="Q33" s="132">
        <f t="shared" si="2"/>
        <v>9</v>
      </c>
      <c r="R33" s="134">
        <f t="shared" si="2"/>
        <v>0</v>
      </c>
      <c r="S33" s="101"/>
      <c r="T33" s="101"/>
      <c r="U33" s="101"/>
      <c r="V33" s="101"/>
      <c r="W33" s="101"/>
      <c r="X33" s="101"/>
      <c r="Y33" s="101"/>
      <c r="Z33" s="101"/>
    </row>
    <row r="34" spans="1:26" ht="12" customHeight="1">
      <c r="A34" s="115" t="s">
        <v>217</v>
      </c>
      <c r="B34" s="116" t="s">
        <v>214</v>
      </c>
      <c r="C34" s="117">
        <f>'Entering 1'!C127</f>
        <v>0</v>
      </c>
      <c r="D34" s="117">
        <f>'Entering 1'!D127</f>
        <v>0</v>
      </c>
      <c r="E34" s="117">
        <f>'Entering 1'!E127</f>
        <v>0</v>
      </c>
      <c r="F34" s="117">
        <f>'Entering 1'!F127</f>
        <v>0</v>
      </c>
      <c r="G34" s="117">
        <f>'Entering 1'!G127</f>
        <v>0</v>
      </c>
      <c r="H34" s="117">
        <f>'Entering 1'!H127</f>
        <v>0</v>
      </c>
      <c r="I34" s="117">
        <f>'Entering 1'!I127</f>
        <v>0</v>
      </c>
      <c r="J34" s="117">
        <f>'Entering 1'!J127</f>
        <v>0</v>
      </c>
      <c r="K34" s="117">
        <f>'Entering 1'!K127</f>
        <v>0</v>
      </c>
      <c r="L34" s="117">
        <f>'Entering 1'!L127</f>
        <v>0</v>
      </c>
      <c r="M34" s="117">
        <f>'Entering 1'!M127</f>
        <v>0</v>
      </c>
      <c r="N34" s="117">
        <f>'Entering 1'!N127</f>
        <v>0</v>
      </c>
      <c r="O34" s="117">
        <f>'Entering 1'!O127</f>
        <v>0</v>
      </c>
      <c r="P34" s="117">
        <f>'Entering 1'!P127</f>
        <v>0</v>
      </c>
      <c r="Q34" s="117">
        <f>'Entering 1'!Q127</f>
        <v>0</v>
      </c>
      <c r="R34" s="119">
        <f>'Entering 1'!R127</f>
        <v>0</v>
      </c>
      <c r="S34" s="101"/>
      <c r="T34" s="101"/>
      <c r="U34" s="101"/>
      <c r="V34" s="101"/>
      <c r="W34" s="101"/>
      <c r="X34" s="101"/>
      <c r="Y34" s="101"/>
      <c r="Z34" s="101"/>
    </row>
    <row r="35" spans="1:26" ht="12" customHeight="1">
      <c r="A35" s="120"/>
      <c r="B35" s="121" t="s">
        <v>238</v>
      </c>
      <c r="C35" s="122">
        <f>'Entering 1'!C133</f>
        <v>0</v>
      </c>
      <c r="D35" s="123">
        <f>'Entering 1'!D133</f>
        <v>0</v>
      </c>
      <c r="E35" s="123">
        <f>'Entering 1'!E133</f>
        <v>0</v>
      </c>
      <c r="F35" s="123">
        <f>'Entering 1'!F133</f>
        <v>0</v>
      </c>
      <c r="G35" s="123">
        <f>'Entering 1'!G133</f>
        <v>0</v>
      </c>
      <c r="H35" s="123">
        <f>'Entering 1'!H133</f>
        <v>0</v>
      </c>
      <c r="I35" s="123">
        <f>'Entering 1'!I133</f>
        <v>0</v>
      </c>
      <c r="J35" s="123">
        <f>'Entering 1'!J133</f>
        <v>0</v>
      </c>
      <c r="K35" s="123">
        <f>'Entering 1'!K133</f>
        <v>0</v>
      </c>
      <c r="L35" s="123">
        <f>'Entering 1'!L133</f>
        <v>0</v>
      </c>
      <c r="M35" s="123">
        <f>'Entering 1'!M133</f>
        <v>0</v>
      </c>
      <c r="N35" s="123">
        <f>'Entering 1'!N133</f>
        <v>0</v>
      </c>
      <c r="O35" s="123">
        <f>'Entering 1'!O133</f>
        <v>0</v>
      </c>
      <c r="P35" s="123">
        <f>'Entering 1'!P133</f>
        <v>0</v>
      </c>
      <c r="Q35" s="123">
        <f>'Entering 1'!Q133</f>
        <v>0</v>
      </c>
      <c r="R35" s="124">
        <f>'Entering 1'!R133</f>
        <v>0</v>
      </c>
      <c r="S35" s="101"/>
      <c r="T35" s="101"/>
      <c r="U35" s="101"/>
      <c r="V35" s="101"/>
      <c r="W35" s="101"/>
      <c r="X35" s="101"/>
      <c r="Y35" s="101"/>
      <c r="Z35" s="101"/>
    </row>
    <row r="36" spans="1:26" ht="12" customHeight="1">
      <c r="A36" s="120"/>
      <c r="B36" s="121" t="s">
        <v>239</v>
      </c>
      <c r="C36" s="122">
        <f>'Entering 1'!C134</f>
        <v>0</v>
      </c>
      <c r="D36" s="123">
        <f>'Entering 1'!D134</f>
        <v>0</v>
      </c>
      <c r="E36" s="123">
        <f>'Entering 1'!E134</f>
        <v>0</v>
      </c>
      <c r="F36" s="123">
        <f>'Entering 1'!F134</f>
        <v>0</v>
      </c>
      <c r="G36" s="123">
        <f>'Entering 1'!G134</f>
        <v>0</v>
      </c>
      <c r="H36" s="123">
        <f>'Entering 1'!H134</f>
        <v>0</v>
      </c>
      <c r="I36" s="123">
        <f>'Entering 1'!I134</f>
        <v>0</v>
      </c>
      <c r="J36" s="123">
        <f>'Entering 1'!J134</f>
        <v>0</v>
      </c>
      <c r="K36" s="123">
        <f>'Entering 1'!K134</f>
        <v>0</v>
      </c>
      <c r="L36" s="123">
        <f>'Entering 1'!L134</f>
        <v>0</v>
      </c>
      <c r="M36" s="123">
        <f>'Entering 1'!M134</f>
        <v>0</v>
      </c>
      <c r="N36" s="123">
        <f>'Entering 1'!N134</f>
        <v>0</v>
      </c>
      <c r="O36" s="123">
        <f>'Entering 1'!O134</f>
        <v>0</v>
      </c>
      <c r="P36" s="123">
        <f>'Entering 1'!P134</f>
        <v>0</v>
      </c>
      <c r="Q36" s="123">
        <f>'Entering 1'!Q134</f>
        <v>0</v>
      </c>
      <c r="R36" s="124">
        <f>'Entering 1'!R134</f>
        <v>0</v>
      </c>
      <c r="S36" s="101"/>
      <c r="T36" s="101"/>
      <c r="U36" s="101"/>
      <c r="V36" s="101"/>
      <c r="W36" s="101"/>
      <c r="X36" s="101"/>
      <c r="Y36" s="101"/>
      <c r="Z36" s="101"/>
    </row>
    <row r="37" spans="1:26" ht="12" customHeight="1">
      <c r="A37" s="125"/>
      <c r="B37" s="126" t="str">
        <f>'Entering 1'!B128</f>
        <v>SPIN Scooters</v>
      </c>
      <c r="C37" s="126">
        <f>'Entering 1'!C128</f>
        <v>0</v>
      </c>
      <c r="D37" s="101">
        <f>'Entering 1'!D128</f>
        <v>0</v>
      </c>
      <c r="E37" s="101">
        <f>'Entering 1'!E128</f>
        <v>0</v>
      </c>
      <c r="F37" s="101">
        <f>'Entering 1'!F128</f>
        <v>0</v>
      </c>
      <c r="G37" s="101">
        <f>'Entering 1'!G128</f>
        <v>0</v>
      </c>
      <c r="H37" s="101">
        <f>'Entering 1'!H128</f>
        <v>0</v>
      </c>
      <c r="I37" s="101">
        <f>'Entering 1'!I128</f>
        <v>0</v>
      </c>
      <c r="J37" s="101">
        <f>'Entering 1'!J128</f>
        <v>0</v>
      </c>
      <c r="K37" s="101">
        <f>'Entering 1'!K128</f>
        <v>0</v>
      </c>
      <c r="L37" s="101">
        <f>'Entering 1'!L128</f>
        <v>0</v>
      </c>
      <c r="M37" s="101">
        <f>'Entering 1'!M128</f>
        <v>0</v>
      </c>
      <c r="N37" s="101">
        <f>'Entering 1'!N128</f>
        <v>0</v>
      </c>
      <c r="O37" s="101">
        <f>'Entering 1'!O128</f>
        <v>0</v>
      </c>
      <c r="P37" s="101">
        <f>'Entering 1'!P128</f>
        <v>0</v>
      </c>
      <c r="Q37" s="101">
        <f>'Entering 1'!Q128</f>
        <v>0</v>
      </c>
      <c r="R37" s="128">
        <f>'Entering 1'!R128</f>
        <v>0</v>
      </c>
      <c r="S37" s="101"/>
      <c r="T37" s="101"/>
      <c r="U37" s="101"/>
      <c r="V37" s="101"/>
      <c r="W37" s="101"/>
      <c r="X37" s="101"/>
      <c r="Y37" s="101"/>
      <c r="Z37" s="101"/>
    </row>
    <row r="38" spans="1:26" ht="12" customHeight="1">
      <c r="A38" s="120"/>
      <c r="B38" s="126" t="str">
        <f>'Entering 1'!B129</f>
        <v>Other Electric Scooter</v>
      </c>
      <c r="C38" s="126">
        <f>'Entering 1'!C129</f>
        <v>0</v>
      </c>
      <c r="D38" s="101">
        <f>'Entering 1'!D129</f>
        <v>0</v>
      </c>
      <c r="E38" s="101">
        <f>'Entering 1'!E129</f>
        <v>0</v>
      </c>
      <c r="F38" s="101">
        <f>'Entering 1'!F129</f>
        <v>0</v>
      </c>
      <c r="G38" s="101">
        <f>'Entering 1'!G129</f>
        <v>0</v>
      </c>
      <c r="H38" s="101">
        <f>'Entering 1'!H129</f>
        <v>0</v>
      </c>
      <c r="I38" s="101">
        <f>'Entering 1'!I129</f>
        <v>0</v>
      </c>
      <c r="J38" s="101">
        <f>'Entering 1'!J129</f>
        <v>0</v>
      </c>
      <c r="K38" s="101">
        <f>'Entering 1'!K129</f>
        <v>0</v>
      </c>
      <c r="L38" s="101">
        <f>'Entering 1'!L129</f>
        <v>0</v>
      </c>
      <c r="M38" s="101">
        <f>'Entering 1'!M129</f>
        <v>0</v>
      </c>
      <c r="N38" s="101">
        <f>'Entering 1'!N129</f>
        <v>0</v>
      </c>
      <c r="O38" s="101">
        <f>'Entering 1'!O129</f>
        <v>0</v>
      </c>
      <c r="P38" s="101">
        <f>'Entering 1'!P129</f>
        <v>0</v>
      </c>
      <c r="Q38" s="101">
        <f>'Entering 1'!Q129</f>
        <v>0</v>
      </c>
      <c r="R38" s="128">
        <f>'Entering 1'!R129</f>
        <v>0</v>
      </c>
      <c r="S38" s="101"/>
      <c r="T38" s="101"/>
      <c r="U38" s="101"/>
      <c r="V38" s="101"/>
      <c r="W38" s="101"/>
      <c r="X38" s="101"/>
      <c r="Y38" s="101"/>
      <c r="Z38" s="101"/>
    </row>
    <row r="39" spans="1:26" ht="12" customHeight="1">
      <c r="A39" s="120"/>
      <c r="B39" s="126" t="str">
        <f>'Entering 1'!B130</f>
        <v>Non-electric scooter</v>
      </c>
      <c r="C39" s="126">
        <f>'Entering 1'!C130</f>
        <v>0</v>
      </c>
      <c r="D39" s="101">
        <f>'Entering 1'!D130</f>
        <v>0</v>
      </c>
      <c r="E39" s="101">
        <f>'Entering 1'!E130</f>
        <v>0</v>
      </c>
      <c r="F39" s="101">
        <f>'Entering 1'!F130</f>
        <v>0</v>
      </c>
      <c r="G39" s="101">
        <f>'Entering 1'!G130</f>
        <v>0</v>
      </c>
      <c r="H39" s="101">
        <f>'Entering 1'!H130</f>
        <v>0</v>
      </c>
      <c r="I39" s="101">
        <f>'Entering 1'!I130</f>
        <v>0</v>
      </c>
      <c r="J39" s="101">
        <f>'Entering 1'!J130</f>
        <v>0</v>
      </c>
      <c r="K39" s="101">
        <f>'Entering 1'!K130</f>
        <v>0</v>
      </c>
      <c r="L39" s="101">
        <f>'Entering 1'!L130</f>
        <v>0</v>
      </c>
      <c r="M39" s="101">
        <f>'Entering 1'!M130</f>
        <v>0</v>
      </c>
      <c r="N39" s="101">
        <f>'Entering 1'!N130</f>
        <v>0</v>
      </c>
      <c r="O39" s="101">
        <f>'Entering 1'!O130</f>
        <v>0</v>
      </c>
      <c r="P39" s="101">
        <f>'Entering 1'!P130</f>
        <v>0</v>
      </c>
      <c r="Q39" s="101">
        <f>'Entering 1'!Q130</f>
        <v>0</v>
      </c>
      <c r="R39" s="128">
        <f>'Entering 1'!R130</f>
        <v>0</v>
      </c>
      <c r="S39" s="101"/>
      <c r="T39" s="101"/>
      <c r="U39" s="101"/>
      <c r="V39" s="101"/>
      <c r="W39" s="101"/>
      <c r="X39" s="101"/>
      <c r="Y39" s="101"/>
      <c r="Z39" s="101"/>
    </row>
    <row r="40" spans="1:26" ht="12" customHeight="1">
      <c r="A40" s="120"/>
      <c r="B40" s="126" t="str">
        <f>'Entering 1'!B131</f>
        <v>Skateboard</v>
      </c>
      <c r="C40" s="126">
        <f>'Entering 1'!C131</f>
        <v>0</v>
      </c>
      <c r="D40" s="101">
        <f>'Entering 1'!D131</f>
        <v>0</v>
      </c>
      <c r="E40" s="101">
        <f>'Entering 1'!E131</f>
        <v>0</v>
      </c>
      <c r="F40" s="101">
        <f>'Entering 1'!F131</f>
        <v>0</v>
      </c>
      <c r="G40" s="101">
        <f>'Entering 1'!G131</f>
        <v>0</v>
      </c>
      <c r="H40" s="101">
        <f>'Entering 1'!H131</f>
        <v>0</v>
      </c>
      <c r="I40" s="101">
        <f>'Entering 1'!I131</f>
        <v>0</v>
      </c>
      <c r="J40" s="101">
        <f>'Entering 1'!J131</f>
        <v>0</v>
      </c>
      <c r="K40" s="101">
        <f>'Entering 1'!K131</f>
        <v>0</v>
      </c>
      <c r="L40" s="101">
        <f>'Entering 1'!L131</f>
        <v>0</v>
      </c>
      <c r="M40" s="101">
        <f>'Entering 1'!M131</f>
        <v>0</v>
      </c>
      <c r="N40" s="101">
        <f>'Entering 1'!N131</f>
        <v>0</v>
      </c>
      <c r="O40" s="101">
        <f>'Entering 1'!O131</f>
        <v>0</v>
      </c>
      <c r="P40" s="101">
        <f>'Entering 1'!P131</f>
        <v>0</v>
      </c>
      <c r="Q40" s="101">
        <f>'Entering 1'!Q131</f>
        <v>0</v>
      </c>
      <c r="R40" s="128">
        <f>'Entering 1'!R131</f>
        <v>0</v>
      </c>
      <c r="S40" s="101"/>
      <c r="T40" s="101"/>
      <c r="U40" s="101"/>
      <c r="V40" s="101"/>
      <c r="W40" s="101"/>
      <c r="X40" s="101"/>
      <c r="Y40" s="101"/>
      <c r="Z40" s="101"/>
    </row>
    <row r="41" spans="1:26" ht="12" customHeight="1">
      <c r="A41" s="120"/>
      <c r="B41" s="126" t="str">
        <f>'Entering 1'!B132</f>
        <v>Electric Skateboard</v>
      </c>
      <c r="C41" s="126">
        <f>'Entering 1'!C132</f>
        <v>0</v>
      </c>
      <c r="D41" s="101">
        <f>'Entering 1'!D132</f>
        <v>0</v>
      </c>
      <c r="E41" s="101">
        <f>'Entering 1'!E132</f>
        <v>0</v>
      </c>
      <c r="F41" s="101">
        <f>'Entering 1'!F132</f>
        <v>0</v>
      </c>
      <c r="G41" s="101">
        <f>'Entering 1'!G132</f>
        <v>0</v>
      </c>
      <c r="H41" s="101">
        <f>'Entering 1'!H132</f>
        <v>0</v>
      </c>
      <c r="I41" s="101">
        <f>'Entering 1'!I132</f>
        <v>0</v>
      </c>
      <c r="J41" s="101">
        <f>'Entering 1'!J132</f>
        <v>0</v>
      </c>
      <c r="K41" s="101">
        <f>'Entering 1'!K132</f>
        <v>0</v>
      </c>
      <c r="L41" s="101">
        <f>'Entering 1'!L132</f>
        <v>0</v>
      </c>
      <c r="M41" s="101">
        <f>'Entering 1'!M132</f>
        <v>0</v>
      </c>
      <c r="N41" s="101">
        <f>'Entering 1'!N132</f>
        <v>0</v>
      </c>
      <c r="O41" s="101">
        <f>'Entering 1'!O132</f>
        <v>0</v>
      </c>
      <c r="P41" s="101">
        <f>'Entering 1'!P132</f>
        <v>0</v>
      </c>
      <c r="Q41" s="101">
        <f>'Entering 1'!Q132</f>
        <v>0</v>
      </c>
      <c r="R41" s="128">
        <f>'Entering 1'!R132</f>
        <v>0</v>
      </c>
      <c r="S41" s="101"/>
      <c r="T41" s="101"/>
      <c r="U41" s="101"/>
      <c r="V41" s="101"/>
      <c r="W41" s="101"/>
      <c r="X41" s="101"/>
      <c r="Y41" s="101"/>
      <c r="Z41" s="101"/>
    </row>
    <row r="42" spans="1:26" ht="12" customHeight="1">
      <c r="A42" s="129"/>
      <c r="B42" s="130" t="s">
        <v>240</v>
      </c>
      <c r="C42" s="131">
        <f t="shared" ref="C42:R42" si="3">SUM(C34,C37:C41)</f>
        <v>0</v>
      </c>
      <c r="D42" s="132">
        <f t="shared" si="3"/>
        <v>0</v>
      </c>
      <c r="E42" s="132">
        <f t="shared" si="3"/>
        <v>0</v>
      </c>
      <c r="F42" s="132">
        <f t="shared" si="3"/>
        <v>0</v>
      </c>
      <c r="G42" s="132">
        <f t="shared" si="3"/>
        <v>0</v>
      </c>
      <c r="H42" s="132">
        <f t="shared" si="3"/>
        <v>0</v>
      </c>
      <c r="I42" s="132">
        <f t="shared" si="3"/>
        <v>0</v>
      </c>
      <c r="J42" s="132">
        <f t="shared" si="3"/>
        <v>0</v>
      </c>
      <c r="K42" s="132">
        <f t="shared" si="3"/>
        <v>0</v>
      </c>
      <c r="L42" s="132">
        <f t="shared" si="3"/>
        <v>0</v>
      </c>
      <c r="M42" s="132">
        <f t="shared" si="3"/>
        <v>0</v>
      </c>
      <c r="N42" s="132">
        <f t="shared" si="3"/>
        <v>0</v>
      </c>
      <c r="O42" s="132">
        <f t="shared" si="3"/>
        <v>0</v>
      </c>
      <c r="P42" s="132">
        <f t="shared" si="3"/>
        <v>0</v>
      </c>
      <c r="Q42" s="132">
        <f t="shared" si="3"/>
        <v>0</v>
      </c>
      <c r="R42" s="134">
        <f t="shared" si="3"/>
        <v>0</v>
      </c>
      <c r="S42" s="101"/>
      <c r="T42" s="101"/>
      <c r="U42" s="101"/>
      <c r="V42" s="101"/>
      <c r="W42" s="101"/>
      <c r="X42" s="101"/>
      <c r="Y42" s="101"/>
      <c r="Z42" s="101"/>
    </row>
    <row r="43" spans="1:26" ht="12" customHeight="1">
      <c r="A43" s="115" t="s">
        <v>218</v>
      </c>
      <c r="B43" s="116" t="s">
        <v>214</v>
      </c>
      <c r="C43" s="117">
        <f>'Entering 1'!C167</f>
        <v>8</v>
      </c>
      <c r="D43" s="117">
        <f>'Entering 1'!D167</f>
        <v>2</v>
      </c>
      <c r="E43" s="117">
        <f>'Entering 1'!E167</f>
        <v>2</v>
      </c>
      <c r="F43" s="117">
        <f>'Entering 1'!F167</f>
        <v>2</v>
      </c>
      <c r="G43" s="117">
        <f>'Entering 1'!G167</f>
        <v>4</v>
      </c>
      <c r="H43" s="117">
        <f>'Entering 1'!H167</f>
        <v>9</v>
      </c>
      <c r="I43" s="117">
        <f>'Entering 1'!I167</f>
        <v>6</v>
      </c>
      <c r="J43" s="117">
        <f>'Entering 1'!J167</f>
        <v>6</v>
      </c>
      <c r="K43" s="117">
        <f>'Entering 1'!K167</f>
        <v>6</v>
      </c>
      <c r="L43" s="117">
        <f>'Entering 1'!L167</f>
        <v>16</v>
      </c>
      <c r="M43" s="117">
        <f>'Entering 1'!M167</f>
        <v>5</v>
      </c>
      <c r="N43" s="117">
        <f>'Entering 1'!N167</f>
        <v>11</v>
      </c>
      <c r="O43" s="117">
        <f>'Entering 1'!O167</f>
        <v>8</v>
      </c>
      <c r="P43" s="117">
        <f>'Entering 1'!P167</f>
        <v>0</v>
      </c>
      <c r="Q43" s="117">
        <f>'Entering 1'!Q167</f>
        <v>1</v>
      </c>
      <c r="R43" s="119">
        <f>'Entering 1'!R167</f>
        <v>3</v>
      </c>
      <c r="S43" s="101"/>
      <c r="T43" s="101"/>
      <c r="U43" s="101"/>
      <c r="V43" s="101"/>
      <c r="W43" s="101"/>
      <c r="X43" s="101"/>
      <c r="Y43" s="101"/>
      <c r="Z43" s="101"/>
    </row>
    <row r="44" spans="1:26" ht="12" customHeight="1">
      <c r="A44" s="120"/>
      <c r="B44" s="121" t="s">
        <v>238</v>
      </c>
      <c r="C44" s="122">
        <f>'Entering 1'!C173</f>
        <v>0</v>
      </c>
      <c r="D44" s="123">
        <f>'Entering 1'!D173</f>
        <v>5</v>
      </c>
      <c r="E44" s="123">
        <f>'Entering 1'!E173</f>
        <v>3</v>
      </c>
      <c r="F44" s="123">
        <f>'Entering 1'!F173</f>
        <v>1</v>
      </c>
      <c r="G44" s="123">
        <f>'Entering 1'!G173</f>
        <v>1</v>
      </c>
      <c r="H44" s="123">
        <f>'Entering 1'!H173</f>
        <v>2</v>
      </c>
      <c r="I44" s="123">
        <f>'Entering 1'!I173</f>
        <v>1</v>
      </c>
      <c r="J44" s="123">
        <f>'Entering 1'!J173</f>
        <v>4</v>
      </c>
      <c r="K44" s="123">
        <f>'Entering 1'!K173</f>
        <v>4</v>
      </c>
      <c r="L44" s="123">
        <f>'Entering 1'!L173</f>
        <v>3</v>
      </c>
      <c r="M44" s="123">
        <f>'Entering 1'!M173</f>
        <v>1</v>
      </c>
      <c r="N44" s="123">
        <f>'Entering 1'!N173</f>
        <v>0</v>
      </c>
      <c r="O44" s="123">
        <f>'Entering 1'!O173</f>
        <v>2</v>
      </c>
      <c r="P44" s="123">
        <f>'Entering 1'!P173</f>
        <v>0</v>
      </c>
      <c r="Q44" s="123">
        <f>'Entering 1'!Q173</f>
        <v>1</v>
      </c>
      <c r="R44" s="124">
        <f>'Entering 1'!R173</f>
        <v>0</v>
      </c>
      <c r="S44" s="101"/>
      <c r="T44" s="101"/>
      <c r="U44" s="101"/>
      <c r="V44" s="101"/>
      <c r="W44" s="101"/>
      <c r="X44" s="101"/>
      <c r="Y44" s="101"/>
      <c r="Z44" s="101"/>
    </row>
    <row r="45" spans="1:26" ht="12" customHeight="1">
      <c r="A45" s="120"/>
      <c r="B45" s="121" t="s">
        <v>239</v>
      </c>
      <c r="C45" s="122">
        <f>'Entering 1'!C174</f>
        <v>0</v>
      </c>
      <c r="D45" s="123">
        <f>'Entering 1'!D174</f>
        <v>2</v>
      </c>
      <c r="E45" s="123">
        <f>'Entering 1'!E174</f>
        <v>0</v>
      </c>
      <c r="F45" s="123">
        <f>'Entering 1'!F174</f>
        <v>0</v>
      </c>
      <c r="G45" s="123">
        <f>'Entering 1'!G174</f>
        <v>0</v>
      </c>
      <c r="H45" s="123">
        <f>'Entering 1'!H174</f>
        <v>0</v>
      </c>
      <c r="I45" s="123">
        <f>'Entering 1'!I174</f>
        <v>0</v>
      </c>
      <c r="J45" s="123">
        <f>'Entering 1'!J174</f>
        <v>0</v>
      </c>
      <c r="K45" s="123">
        <f>'Entering 1'!K174</f>
        <v>0</v>
      </c>
      <c r="L45" s="123">
        <f>'Entering 1'!L174</f>
        <v>0</v>
      </c>
      <c r="M45" s="123">
        <f>'Entering 1'!M174</f>
        <v>0</v>
      </c>
      <c r="N45" s="123">
        <f>'Entering 1'!N174</f>
        <v>0</v>
      </c>
      <c r="O45" s="123">
        <f>'Entering 1'!O174</f>
        <v>0</v>
      </c>
      <c r="P45" s="123">
        <f>'Entering 1'!P174</f>
        <v>0</v>
      </c>
      <c r="Q45" s="123">
        <f>'Entering 1'!Q174</f>
        <v>0</v>
      </c>
      <c r="R45" s="124">
        <f>'Entering 1'!R174</f>
        <v>0</v>
      </c>
      <c r="S45" s="101"/>
      <c r="T45" s="101"/>
      <c r="U45" s="101"/>
      <c r="V45" s="101"/>
      <c r="W45" s="101"/>
      <c r="X45" s="101"/>
      <c r="Y45" s="101"/>
      <c r="Z45" s="101"/>
    </row>
    <row r="46" spans="1:26" ht="12" customHeight="1">
      <c r="A46" s="125"/>
      <c r="B46" s="126" t="str">
        <f>'Entering 1'!B168</f>
        <v>SPIN Scooters</v>
      </c>
      <c r="C46" s="126">
        <f>'Entering 1'!C168</f>
        <v>0</v>
      </c>
      <c r="D46" s="101">
        <f>'Entering 1'!D168</f>
        <v>0</v>
      </c>
      <c r="E46" s="101">
        <f>'Entering 1'!E168</f>
        <v>0</v>
      </c>
      <c r="F46" s="101">
        <f>'Entering 1'!F168</f>
        <v>0</v>
      </c>
      <c r="G46" s="101">
        <f>'Entering 1'!G168</f>
        <v>0</v>
      </c>
      <c r="H46" s="101">
        <f>'Entering 1'!H168</f>
        <v>0</v>
      </c>
      <c r="I46" s="101">
        <f>'Entering 1'!I168</f>
        <v>0</v>
      </c>
      <c r="J46" s="101">
        <f>'Entering 1'!J168</f>
        <v>0</v>
      </c>
      <c r="K46" s="101">
        <f>'Entering 1'!K168</f>
        <v>0</v>
      </c>
      <c r="L46" s="101">
        <f>'Entering 1'!L168</f>
        <v>0</v>
      </c>
      <c r="M46" s="101">
        <f>'Entering 1'!M168</f>
        <v>0</v>
      </c>
      <c r="N46" s="101">
        <f>'Entering 1'!N168</f>
        <v>0</v>
      </c>
      <c r="O46" s="101">
        <f>'Entering 1'!O168</f>
        <v>0</v>
      </c>
      <c r="P46" s="101">
        <f>'Entering 1'!P168</f>
        <v>0</v>
      </c>
      <c r="Q46" s="101">
        <f>'Entering 1'!Q168</f>
        <v>0</v>
      </c>
      <c r="R46" s="128">
        <f>'Entering 1'!R168</f>
        <v>0</v>
      </c>
      <c r="S46" s="101"/>
      <c r="T46" s="101"/>
      <c r="U46" s="101"/>
      <c r="V46" s="101"/>
      <c r="W46" s="101"/>
      <c r="X46" s="101"/>
      <c r="Y46" s="101"/>
      <c r="Z46" s="101"/>
    </row>
    <row r="47" spans="1:26" ht="12" customHeight="1">
      <c r="A47" s="120"/>
      <c r="B47" s="126" t="str">
        <f>'Entering 1'!B169</f>
        <v>Other Electric Scooter</v>
      </c>
      <c r="C47" s="126">
        <f>'Entering 1'!C169</f>
        <v>2</v>
      </c>
      <c r="D47" s="101">
        <f>'Entering 1'!D169</f>
        <v>0</v>
      </c>
      <c r="E47" s="101">
        <f>'Entering 1'!E169</f>
        <v>0</v>
      </c>
      <c r="F47" s="101">
        <f>'Entering 1'!F169</f>
        <v>4</v>
      </c>
      <c r="G47" s="101">
        <f>'Entering 1'!G169</f>
        <v>3</v>
      </c>
      <c r="H47" s="101">
        <f>'Entering 1'!H169</f>
        <v>1</v>
      </c>
      <c r="I47" s="101">
        <f>'Entering 1'!I169</f>
        <v>0</v>
      </c>
      <c r="J47" s="101">
        <f>'Entering 1'!J169</f>
        <v>1</v>
      </c>
      <c r="K47" s="101">
        <f>'Entering 1'!K169</f>
        <v>1</v>
      </c>
      <c r="L47" s="101">
        <f>'Entering 1'!L169</f>
        <v>0</v>
      </c>
      <c r="M47" s="101">
        <f>'Entering 1'!M169</f>
        <v>1</v>
      </c>
      <c r="N47" s="101">
        <f>'Entering 1'!N169</f>
        <v>2</v>
      </c>
      <c r="O47" s="101">
        <f>'Entering 1'!O169</f>
        <v>1</v>
      </c>
      <c r="P47" s="101">
        <f>'Entering 1'!P169</f>
        <v>0</v>
      </c>
      <c r="Q47" s="101">
        <f>'Entering 1'!Q169</f>
        <v>1</v>
      </c>
      <c r="R47" s="128">
        <f>'Entering 1'!R169</f>
        <v>0</v>
      </c>
      <c r="S47" s="101"/>
      <c r="T47" s="101"/>
      <c r="U47" s="101"/>
      <c r="V47" s="101"/>
      <c r="W47" s="101"/>
      <c r="X47" s="101"/>
      <c r="Y47" s="101"/>
      <c r="Z47" s="101"/>
    </row>
    <row r="48" spans="1:26" ht="12" customHeight="1">
      <c r="A48" s="120"/>
      <c r="B48" s="126" t="str">
        <f>'Entering 1'!B170</f>
        <v>Non-electric scooter</v>
      </c>
      <c r="C48" s="126">
        <f>'Entering 1'!C170</f>
        <v>0</v>
      </c>
      <c r="D48" s="101">
        <f>'Entering 1'!D170</f>
        <v>1</v>
      </c>
      <c r="E48" s="101">
        <f>'Entering 1'!E170</f>
        <v>0</v>
      </c>
      <c r="F48" s="101">
        <f>'Entering 1'!F170</f>
        <v>0</v>
      </c>
      <c r="G48" s="101">
        <f>'Entering 1'!G170</f>
        <v>1</v>
      </c>
      <c r="H48" s="101">
        <f>'Entering 1'!H170</f>
        <v>0</v>
      </c>
      <c r="I48" s="101">
        <f>'Entering 1'!I170</f>
        <v>0</v>
      </c>
      <c r="J48" s="101">
        <f>'Entering 1'!J170</f>
        <v>0</v>
      </c>
      <c r="K48" s="101">
        <f>'Entering 1'!K170</f>
        <v>0</v>
      </c>
      <c r="L48" s="101">
        <f>'Entering 1'!L170</f>
        <v>0</v>
      </c>
      <c r="M48" s="101">
        <f>'Entering 1'!M170</f>
        <v>0</v>
      </c>
      <c r="N48" s="101">
        <f>'Entering 1'!N170</f>
        <v>0</v>
      </c>
      <c r="O48" s="101">
        <f>'Entering 1'!O170</f>
        <v>0</v>
      </c>
      <c r="P48" s="101">
        <f>'Entering 1'!P170</f>
        <v>0</v>
      </c>
      <c r="Q48" s="101">
        <f>'Entering 1'!Q170</f>
        <v>0</v>
      </c>
      <c r="R48" s="128">
        <f>'Entering 1'!R170</f>
        <v>0</v>
      </c>
      <c r="S48" s="101"/>
      <c r="T48" s="101"/>
      <c r="U48" s="101"/>
      <c r="V48" s="101"/>
      <c r="W48" s="101"/>
      <c r="X48" s="101"/>
      <c r="Y48" s="101"/>
      <c r="Z48" s="101"/>
    </row>
    <row r="49" spans="1:26" ht="12" customHeight="1">
      <c r="A49" s="120"/>
      <c r="B49" s="126" t="str">
        <f>'Entering 1'!B171</f>
        <v>Skateboard</v>
      </c>
      <c r="C49" s="126">
        <f>'Entering 1'!C171</f>
        <v>1</v>
      </c>
      <c r="D49" s="101">
        <f>'Entering 1'!D171</f>
        <v>1</v>
      </c>
      <c r="E49" s="101">
        <f>'Entering 1'!E171</f>
        <v>0</v>
      </c>
      <c r="F49" s="101">
        <f>'Entering 1'!F171</f>
        <v>1</v>
      </c>
      <c r="G49" s="101">
        <f>'Entering 1'!G171</f>
        <v>0</v>
      </c>
      <c r="H49" s="101">
        <f>'Entering 1'!H171</f>
        <v>0</v>
      </c>
      <c r="I49" s="101">
        <f>'Entering 1'!I171</f>
        <v>0</v>
      </c>
      <c r="J49" s="101">
        <f>'Entering 1'!J171</f>
        <v>0</v>
      </c>
      <c r="K49" s="101">
        <f>'Entering 1'!K171</f>
        <v>0</v>
      </c>
      <c r="L49" s="101">
        <f>'Entering 1'!L171</f>
        <v>0</v>
      </c>
      <c r="M49" s="101">
        <f>'Entering 1'!M171</f>
        <v>1</v>
      </c>
      <c r="N49" s="101">
        <f>'Entering 1'!N171</f>
        <v>0</v>
      </c>
      <c r="O49" s="101">
        <f>'Entering 1'!O171</f>
        <v>1</v>
      </c>
      <c r="P49" s="101">
        <f>'Entering 1'!P171</f>
        <v>0</v>
      </c>
      <c r="Q49" s="101">
        <f>'Entering 1'!Q171</f>
        <v>0</v>
      </c>
      <c r="R49" s="128">
        <f>'Entering 1'!R171</f>
        <v>0</v>
      </c>
      <c r="S49" s="101"/>
      <c r="T49" s="101"/>
      <c r="U49" s="101"/>
      <c r="V49" s="101"/>
      <c r="W49" s="101"/>
      <c r="X49" s="101"/>
      <c r="Y49" s="101"/>
      <c r="Z49" s="101"/>
    </row>
    <row r="50" spans="1:26" ht="12" customHeight="1">
      <c r="A50" s="120"/>
      <c r="B50" s="126" t="str">
        <f>'Entering 1'!B172</f>
        <v>Electric Skateboard</v>
      </c>
      <c r="C50" s="126">
        <f>'Entering 1'!C172</f>
        <v>0</v>
      </c>
      <c r="D50" s="101">
        <f>'Entering 1'!D172</f>
        <v>0</v>
      </c>
      <c r="E50" s="101">
        <f>'Entering 1'!E172</f>
        <v>0</v>
      </c>
      <c r="F50" s="101">
        <f>'Entering 1'!F172</f>
        <v>0</v>
      </c>
      <c r="G50" s="101">
        <f>'Entering 1'!G172</f>
        <v>0</v>
      </c>
      <c r="H50" s="101">
        <f>'Entering 1'!H172</f>
        <v>0</v>
      </c>
      <c r="I50" s="101">
        <f>'Entering 1'!I172</f>
        <v>0</v>
      </c>
      <c r="J50" s="101">
        <f>'Entering 1'!J172</f>
        <v>1</v>
      </c>
      <c r="K50" s="101">
        <f>'Entering 1'!K172</f>
        <v>1</v>
      </c>
      <c r="L50" s="101">
        <f>'Entering 1'!L172</f>
        <v>0</v>
      </c>
      <c r="M50" s="101">
        <f>'Entering 1'!M172</f>
        <v>0</v>
      </c>
      <c r="N50" s="101">
        <f>'Entering 1'!N172</f>
        <v>0</v>
      </c>
      <c r="O50" s="101">
        <f>'Entering 1'!O172</f>
        <v>0</v>
      </c>
      <c r="P50" s="101">
        <f>'Entering 1'!P172</f>
        <v>0</v>
      </c>
      <c r="Q50" s="101">
        <f>'Entering 1'!Q172</f>
        <v>0</v>
      </c>
      <c r="R50" s="128">
        <f>'Entering 1'!R172</f>
        <v>0</v>
      </c>
      <c r="S50" s="101"/>
      <c r="T50" s="101"/>
      <c r="U50" s="101"/>
      <c r="V50" s="101"/>
      <c r="W50" s="101"/>
      <c r="X50" s="101"/>
      <c r="Y50" s="101"/>
      <c r="Z50" s="101"/>
    </row>
    <row r="51" spans="1:26" ht="12" customHeight="1">
      <c r="A51" s="129"/>
      <c r="B51" s="130" t="s">
        <v>240</v>
      </c>
      <c r="C51" s="131">
        <f t="shared" ref="C51:R51" si="4">SUM(C43,C46:C50)</f>
        <v>11</v>
      </c>
      <c r="D51" s="132">
        <f t="shared" si="4"/>
        <v>4</v>
      </c>
      <c r="E51" s="132">
        <f t="shared" si="4"/>
        <v>2</v>
      </c>
      <c r="F51" s="132">
        <f t="shared" si="4"/>
        <v>7</v>
      </c>
      <c r="G51" s="132">
        <f t="shared" si="4"/>
        <v>8</v>
      </c>
      <c r="H51" s="132">
        <f t="shared" si="4"/>
        <v>10</v>
      </c>
      <c r="I51" s="132">
        <f t="shared" si="4"/>
        <v>6</v>
      </c>
      <c r="J51" s="132">
        <f t="shared" si="4"/>
        <v>8</v>
      </c>
      <c r="K51" s="132">
        <f t="shared" si="4"/>
        <v>8</v>
      </c>
      <c r="L51" s="132">
        <f t="shared" si="4"/>
        <v>16</v>
      </c>
      <c r="M51" s="132">
        <f t="shared" si="4"/>
        <v>7</v>
      </c>
      <c r="N51" s="132">
        <f t="shared" si="4"/>
        <v>13</v>
      </c>
      <c r="O51" s="132">
        <f t="shared" si="4"/>
        <v>10</v>
      </c>
      <c r="P51" s="132">
        <f t="shared" si="4"/>
        <v>0</v>
      </c>
      <c r="Q51" s="132">
        <f t="shared" si="4"/>
        <v>2</v>
      </c>
      <c r="R51" s="134">
        <f t="shared" si="4"/>
        <v>3</v>
      </c>
      <c r="S51" s="101"/>
      <c r="T51" s="101"/>
      <c r="U51" s="101"/>
      <c r="V51" s="101"/>
      <c r="W51" s="101"/>
      <c r="X51" s="101"/>
      <c r="Y51" s="101"/>
      <c r="Z51" s="101"/>
    </row>
    <row r="52" spans="1:26" ht="12" customHeight="1">
      <c r="A52" s="115" t="s">
        <v>219</v>
      </c>
      <c r="B52" s="116" t="s">
        <v>214</v>
      </c>
      <c r="C52" s="117">
        <f>'Entering 1'!C207</f>
        <v>0</v>
      </c>
      <c r="D52" s="117">
        <f>'Entering 1'!D207</f>
        <v>6</v>
      </c>
      <c r="E52" s="117">
        <f>'Entering 1'!E207</f>
        <v>6</v>
      </c>
      <c r="F52" s="117">
        <f>'Entering 1'!F207</f>
        <v>19</v>
      </c>
      <c r="G52" s="117">
        <f>'Entering 1'!G207</f>
        <v>6</v>
      </c>
      <c r="H52" s="117">
        <f>'Entering 1'!H207</f>
        <v>8</v>
      </c>
      <c r="I52" s="117">
        <f>'Entering 1'!I207</f>
        <v>18</v>
      </c>
      <c r="J52" s="117">
        <f>'Entering 1'!J207</f>
        <v>6</v>
      </c>
      <c r="K52" s="117">
        <f>'Entering 1'!K207</f>
        <v>9</v>
      </c>
      <c r="L52" s="117">
        <f>'Entering 1'!L207</f>
        <v>2</v>
      </c>
      <c r="M52" s="117">
        <f>'Entering 1'!M207</f>
        <v>2</v>
      </c>
      <c r="N52" s="117">
        <f>'Entering 1'!N207</f>
        <v>1</v>
      </c>
      <c r="O52" s="117">
        <f>'Entering 1'!O207</f>
        <v>1</v>
      </c>
      <c r="P52" s="117">
        <f>'Entering 1'!P207</f>
        <v>0</v>
      </c>
      <c r="Q52" s="117">
        <f>'Entering 1'!Q207</f>
        <v>0</v>
      </c>
      <c r="R52" s="119">
        <f>'Entering 1'!R207</f>
        <v>0</v>
      </c>
      <c r="S52" s="101"/>
      <c r="T52" s="101"/>
      <c r="U52" s="101"/>
      <c r="V52" s="101"/>
      <c r="W52" s="101"/>
      <c r="X52" s="101"/>
      <c r="Y52" s="101"/>
      <c r="Z52" s="101"/>
    </row>
    <row r="53" spans="1:26" ht="12" customHeight="1">
      <c r="A53" s="120"/>
      <c r="B53" s="121" t="s">
        <v>238</v>
      </c>
      <c r="C53" s="122">
        <f>'Entering 1'!C213</f>
        <v>0</v>
      </c>
      <c r="D53" s="123">
        <f>'Entering 1'!D213</f>
        <v>1</v>
      </c>
      <c r="E53" s="123">
        <f>'Entering 1'!E213</f>
        <v>1</v>
      </c>
      <c r="F53" s="123">
        <f>'Entering 1'!F213</f>
        <v>3</v>
      </c>
      <c r="G53" s="123">
        <f>'Entering 1'!G213</f>
        <v>1</v>
      </c>
      <c r="H53" s="123">
        <f>'Entering 1'!H213</f>
        <v>2</v>
      </c>
      <c r="I53" s="123">
        <f>'Entering 1'!I213</f>
        <v>1</v>
      </c>
      <c r="J53" s="123">
        <f>'Entering 1'!J213</f>
        <v>3</v>
      </c>
      <c r="K53" s="123">
        <f>'Entering 1'!K213</f>
        <v>1</v>
      </c>
      <c r="L53" s="123">
        <f>'Entering 1'!L213</f>
        <v>0</v>
      </c>
      <c r="M53" s="123">
        <f>'Entering 1'!M213</f>
        <v>1</v>
      </c>
      <c r="N53" s="123">
        <f>'Entering 1'!N213</f>
        <v>0</v>
      </c>
      <c r="O53" s="123">
        <f>'Entering 1'!O213</f>
        <v>0</v>
      </c>
      <c r="P53" s="123">
        <f>'Entering 1'!P213</f>
        <v>0</v>
      </c>
      <c r="Q53" s="123">
        <f>'Entering 1'!Q213</f>
        <v>0</v>
      </c>
      <c r="R53" s="124">
        <f>'Entering 1'!R213</f>
        <v>0</v>
      </c>
      <c r="S53" s="101"/>
      <c r="T53" s="101"/>
      <c r="U53" s="101"/>
      <c r="V53" s="101"/>
      <c r="W53" s="101"/>
      <c r="X53" s="101"/>
      <c r="Y53" s="101"/>
      <c r="Z53" s="101"/>
    </row>
    <row r="54" spans="1:26" ht="12" customHeight="1">
      <c r="A54" s="120"/>
      <c r="B54" s="121" t="s">
        <v>239</v>
      </c>
      <c r="C54" s="122">
        <f>'Entering 1'!C214</f>
        <v>0</v>
      </c>
      <c r="D54" s="123">
        <f>'Entering 1'!D214</f>
        <v>0</v>
      </c>
      <c r="E54" s="123">
        <f>'Entering 1'!E214</f>
        <v>0</v>
      </c>
      <c r="F54" s="123">
        <f>'Entering 1'!F214</f>
        <v>0</v>
      </c>
      <c r="G54" s="123">
        <f>'Entering 1'!G214</f>
        <v>0</v>
      </c>
      <c r="H54" s="123">
        <f>'Entering 1'!H214</f>
        <v>0</v>
      </c>
      <c r="I54" s="123">
        <f>'Entering 1'!I214</f>
        <v>0</v>
      </c>
      <c r="J54" s="123">
        <f>'Entering 1'!J214</f>
        <v>0</v>
      </c>
      <c r="K54" s="123">
        <f>'Entering 1'!K214</f>
        <v>0</v>
      </c>
      <c r="L54" s="123">
        <f>'Entering 1'!L214</f>
        <v>0</v>
      </c>
      <c r="M54" s="123">
        <f>'Entering 1'!M214</f>
        <v>0</v>
      </c>
      <c r="N54" s="123">
        <f>'Entering 1'!N214</f>
        <v>0</v>
      </c>
      <c r="O54" s="123">
        <f>'Entering 1'!O214</f>
        <v>0</v>
      </c>
      <c r="P54" s="123">
        <f>'Entering 1'!P214</f>
        <v>0</v>
      </c>
      <c r="Q54" s="123">
        <f>'Entering 1'!Q214</f>
        <v>0</v>
      </c>
      <c r="R54" s="124">
        <f>'Entering 1'!R214</f>
        <v>0</v>
      </c>
      <c r="S54" s="101"/>
      <c r="T54" s="101"/>
      <c r="U54" s="101"/>
      <c r="V54" s="101"/>
      <c r="W54" s="101"/>
      <c r="X54" s="101"/>
      <c r="Y54" s="101"/>
      <c r="Z54" s="101"/>
    </row>
    <row r="55" spans="1:26" ht="12" customHeight="1">
      <c r="A55" s="125"/>
      <c r="B55" s="126" t="str">
        <f>'Entering 1'!B208</f>
        <v>SPIN Scooters</v>
      </c>
      <c r="C55" s="126">
        <f>'Entering 1'!C208</f>
        <v>0</v>
      </c>
      <c r="D55" s="101">
        <f>'Entering 1'!D208</f>
        <v>0</v>
      </c>
      <c r="E55" s="101">
        <f>'Entering 1'!E208</f>
        <v>0</v>
      </c>
      <c r="F55" s="101">
        <f>'Entering 1'!F208</f>
        <v>0</v>
      </c>
      <c r="G55" s="101">
        <f>'Entering 1'!G208</f>
        <v>0</v>
      </c>
      <c r="H55" s="101">
        <f>'Entering 1'!H208</f>
        <v>0</v>
      </c>
      <c r="I55" s="101">
        <f>'Entering 1'!I208</f>
        <v>0</v>
      </c>
      <c r="J55" s="101">
        <f>'Entering 1'!J208</f>
        <v>0</v>
      </c>
      <c r="K55" s="101">
        <f>'Entering 1'!K208</f>
        <v>0</v>
      </c>
      <c r="L55" s="101">
        <f>'Entering 1'!L208</f>
        <v>0</v>
      </c>
      <c r="M55" s="101">
        <f>'Entering 1'!M208</f>
        <v>0</v>
      </c>
      <c r="N55" s="101">
        <f>'Entering 1'!N208</f>
        <v>0</v>
      </c>
      <c r="O55" s="101">
        <f>'Entering 1'!O208</f>
        <v>0</v>
      </c>
      <c r="P55" s="101">
        <f>'Entering 1'!P208</f>
        <v>0</v>
      </c>
      <c r="Q55" s="101">
        <f>'Entering 1'!Q208</f>
        <v>0</v>
      </c>
      <c r="R55" s="128">
        <f>'Entering 1'!R208</f>
        <v>0</v>
      </c>
      <c r="S55" s="101"/>
      <c r="T55" s="101"/>
      <c r="U55" s="101"/>
      <c r="V55" s="101"/>
      <c r="W55" s="101"/>
      <c r="X55" s="101"/>
      <c r="Y55" s="101"/>
      <c r="Z55" s="101"/>
    </row>
    <row r="56" spans="1:26" ht="12" customHeight="1">
      <c r="A56" s="120"/>
      <c r="B56" s="126" t="str">
        <f>'Entering 1'!B209</f>
        <v>Other Electric Scooter</v>
      </c>
      <c r="C56" s="126">
        <f>'Entering 1'!C209</f>
        <v>0</v>
      </c>
      <c r="D56" s="101">
        <f>'Entering 1'!D209</f>
        <v>0</v>
      </c>
      <c r="E56" s="101">
        <f>'Entering 1'!E209</f>
        <v>0</v>
      </c>
      <c r="F56" s="101">
        <f>'Entering 1'!F209</f>
        <v>0</v>
      </c>
      <c r="G56" s="101">
        <f>'Entering 1'!G209</f>
        <v>0</v>
      </c>
      <c r="H56" s="101">
        <f>'Entering 1'!H209</f>
        <v>0</v>
      </c>
      <c r="I56" s="101">
        <f>'Entering 1'!I209</f>
        <v>0</v>
      </c>
      <c r="J56" s="101">
        <f>'Entering 1'!J209</f>
        <v>0</v>
      </c>
      <c r="K56" s="101">
        <f>'Entering 1'!K209</f>
        <v>0</v>
      </c>
      <c r="L56" s="101">
        <f>'Entering 1'!L209</f>
        <v>0</v>
      </c>
      <c r="M56" s="101">
        <f>'Entering 1'!M209</f>
        <v>0</v>
      </c>
      <c r="N56" s="101">
        <f>'Entering 1'!N209</f>
        <v>0</v>
      </c>
      <c r="O56" s="101">
        <f>'Entering 1'!O209</f>
        <v>0</v>
      </c>
      <c r="P56" s="101">
        <f>'Entering 1'!P209</f>
        <v>0</v>
      </c>
      <c r="Q56" s="101">
        <f>'Entering 1'!Q209</f>
        <v>0</v>
      </c>
      <c r="R56" s="128">
        <f>'Entering 1'!R209</f>
        <v>0</v>
      </c>
      <c r="S56" s="101"/>
      <c r="T56" s="101"/>
      <c r="U56" s="101"/>
      <c r="V56" s="101"/>
      <c r="W56" s="101"/>
      <c r="X56" s="101"/>
      <c r="Y56" s="101"/>
      <c r="Z56" s="101"/>
    </row>
    <row r="57" spans="1:26" ht="12" customHeight="1">
      <c r="A57" s="120"/>
      <c r="B57" s="126" t="str">
        <f>'Entering 1'!B210</f>
        <v>Non-electric scooter</v>
      </c>
      <c r="C57" s="126">
        <f>'Entering 1'!C210</f>
        <v>0</v>
      </c>
      <c r="D57" s="101">
        <f>'Entering 1'!D210</f>
        <v>0</v>
      </c>
      <c r="E57" s="101">
        <f>'Entering 1'!E210</f>
        <v>0</v>
      </c>
      <c r="F57" s="101">
        <f>'Entering 1'!F210</f>
        <v>0</v>
      </c>
      <c r="G57" s="101">
        <f>'Entering 1'!G210</f>
        <v>0</v>
      </c>
      <c r="H57" s="101">
        <f>'Entering 1'!H210</f>
        <v>0</v>
      </c>
      <c r="I57" s="101">
        <f>'Entering 1'!I210</f>
        <v>0</v>
      </c>
      <c r="J57" s="101">
        <f>'Entering 1'!J210</f>
        <v>0</v>
      </c>
      <c r="K57" s="101">
        <f>'Entering 1'!K210</f>
        <v>0</v>
      </c>
      <c r="L57" s="101">
        <f>'Entering 1'!L210</f>
        <v>0</v>
      </c>
      <c r="M57" s="101">
        <f>'Entering 1'!M210</f>
        <v>0</v>
      </c>
      <c r="N57" s="101">
        <f>'Entering 1'!N210</f>
        <v>0</v>
      </c>
      <c r="O57" s="101">
        <f>'Entering 1'!O210</f>
        <v>0</v>
      </c>
      <c r="P57" s="101">
        <f>'Entering 1'!P210</f>
        <v>0</v>
      </c>
      <c r="Q57" s="101">
        <f>'Entering 1'!Q210</f>
        <v>0</v>
      </c>
      <c r="R57" s="128">
        <f>'Entering 1'!R210</f>
        <v>0</v>
      </c>
      <c r="S57" s="101"/>
      <c r="T57" s="101"/>
      <c r="U57" s="101"/>
      <c r="V57" s="101"/>
      <c r="W57" s="101"/>
      <c r="X57" s="101"/>
      <c r="Y57" s="101"/>
      <c r="Z57" s="101"/>
    </row>
    <row r="58" spans="1:26" ht="12" customHeight="1">
      <c r="A58" s="120"/>
      <c r="B58" s="126" t="str">
        <f>'Entering 1'!B211</f>
        <v>Skateboard</v>
      </c>
      <c r="C58" s="126">
        <f>'Entering 1'!C211</f>
        <v>0</v>
      </c>
      <c r="D58" s="101">
        <f>'Entering 1'!D211</f>
        <v>0</v>
      </c>
      <c r="E58" s="101">
        <f>'Entering 1'!E211</f>
        <v>0</v>
      </c>
      <c r="F58" s="101">
        <f>'Entering 1'!F211</f>
        <v>0</v>
      </c>
      <c r="G58" s="101">
        <f>'Entering 1'!G211</f>
        <v>0</v>
      </c>
      <c r="H58" s="101">
        <f>'Entering 1'!H211</f>
        <v>0</v>
      </c>
      <c r="I58" s="101">
        <f>'Entering 1'!I211</f>
        <v>0</v>
      </c>
      <c r="J58" s="101">
        <f>'Entering 1'!J211</f>
        <v>0</v>
      </c>
      <c r="K58" s="101">
        <f>'Entering 1'!K211</f>
        <v>0</v>
      </c>
      <c r="L58" s="101">
        <f>'Entering 1'!L211</f>
        <v>0</v>
      </c>
      <c r="M58" s="101">
        <f>'Entering 1'!M211</f>
        <v>0</v>
      </c>
      <c r="N58" s="101">
        <f>'Entering 1'!N211</f>
        <v>0</v>
      </c>
      <c r="O58" s="101">
        <f>'Entering 1'!O211</f>
        <v>0</v>
      </c>
      <c r="P58" s="101">
        <f>'Entering 1'!P211</f>
        <v>0</v>
      </c>
      <c r="Q58" s="101">
        <f>'Entering 1'!Q211</f>
        <v>0</v>
      </c>
      <c r="R58" s="128">
        <f>'Entering 1'!R211</f>
        <v>0</v>
      </c>
      <c r="S58" s="101"/>
      <c r="T58" s="101"/>
      <c r="U58" s="101"/>
      <c r="V58" s="101"/>
      <c r="W58" s="101"/>
      <c r="X58" s="101"/>
      <c r="Y58" s="101"/>
      <c r="Z58" s="101"/>
    </row>
    <row r="59" spans="1:26" ht="12" customHeight="1">
      <c r="A59" s="120"/>
      <c r="B59" s="126" t="str">
        <f>'Entering 1'!B212</f>
        <v>Electric Skateboard</v>
      </c>
      <c r="C59" s="126">
        <f>'Entering 1'!C212</f>
        <v>0</v>
      </c>
      <c r="D59" s="101">
        <f>'Entering 1'!D212</f>
        <v>0</v>
      </c>
      <c r="E59" s="101">
        <f>'Entering 1'!E212</f>
        <v>0</v>
      </c>
      <c r="F59" s="101">
        <f>'Entering 1'!F212</f>
        <v>0</v>
      </c>
      <c r="G59" s="101">
        <f>'Entering 1'!G212</f>
        <v>0</v>
      </c>
      <c r="H59" s="101">
        <f>'Entering 1'!H212</f>
        <v>0</v>
      </c>
      <c r="I59" s="101">
        <f>'Entering 1'!I212</f>
        <v>0</v>
      </c>
      <c r="J59" s="101">
        <f>'Entering 1'!J212</f>
        <v>0</v>
      </c>
      <c r="K59" s="101">
        <f>'Entering 1'!K212</f>
        <v>0</v>
      </c>
      <c r="L59" s="101">
        <f>'Entering 1'!L212</f>
        <v>0</v>
      </c>
      <c r="M59" s="101">
        <f>'Entering 1'!M212</f>
        <v>0</v>
      </c>
      <c r="N59" s="101">
        <f>'Entering 1'!N212</f>
        <v>0</v>
      </c>
      <c r="O59" s="101">
        <f>'Entering 1'!O212</f>
        <v>0</v>
      </c>
      <c r="P59" s="101">
        <f>'Entering 1'!P212</f>
        <v>0</v>
      </c>
      <c r="Q59" s="101">
        <f>'Entering 1'!Q212</f>
        <v>0</v>
      </c>
      <c r="R59" s="128">
        <f>'Entering 1'!R212</f>
        <v>0</v>
      </c>
      <c r="S59" s="101"/>
      <c r="T59" s="101"/>
      <c r="U59" s="101"/>
      <c r="V59" s="101"/>
      <c r="W59" s="101"/>
      <c r="X59" s="101"/>
      <c r="Y59" s="101"/>
      <c r="Z59" s="101"/>
    </row>
    <row r="60" spans="1:26" ht="12" customHeight="1">
      <c r="A60" s="129"/>
      <c r="B60" s="130" t="s">
        <v>240</v>
      </c>
      <c r="C60" s="131">
        <f t="shared" ref="C60:R60" si="5">SUM(C52,C55:C59)</f>
        <v>0</v>
      </c>
      <c r="D60" s="132">
        <f t="shared" si="5"/>
        <v>6</v>
      </c>
      <c r="E60" s="132">
        <f t="shared" si="5"/>
        <v>6</v>
      </c>
      <c r="F60" s="132">
        <f t="shared" si="5"/>
        <v>19</v>
      </c>
      <c r="G60" s="132">
        <f t="shared" si="5"/>
        <v>6</v>
      </c>
      <c r="H60" s="132">
        <f t="shared" si="5"/>
        <v>8</v>
      </c>
      <c r="I60" s="132">
        <f t="shared" si="5"/>
        <v>18</v>
      </c>
      <c r="J60" s="132">
        <f t="shared" si="5"/>
        <v>6</v>
      </c>
      <c r="K60" s="132">
        <f t="shared" si="5"/>
        <v>9</v>
      </c>
      <c r="L60" s="132">
        <f t="shared" si="5"/>
        <v>2</v>
      </c>
      <c r="M60" s="132">
        <f t="shared" si="5"/>
        <v>2</v>
      </c>
      <c r="N60" s="132">
        <f t="shared" si="5"/>
        <v>1</v>
      </c>
      <c r="O60" s="132">
        <f t="shared" si="5"/>
        <v>1</v>
      </c>
      <c r="P60" s="132">
        <f t="shared" si="5"/>
        <v>0</v>
      </c>
      <c r="Q60" s="132">
        <f t="shared" si="5"/>
        <v>0</v>
      </c>
      <c r="R60" s="134">
        <f t="shared" si="5"/>
        <v>0</v>
      </c>
      <c r="S60" s="101"/>
      <c r="T60" s="101"/>
      <c r="U60" s="101"/>
      <c r="V60" s="101"/>
      <c r="W60" s="101"/>
      <c r="X60" s="101"/>
      <c r="Y60" s="101"/>
      <c r="Z60" s="101"/>
    </row>
    <row r="61" spans="1:26" ht="12" customHeight="1">
      <c r="A61" s="115" t="s">
        <v>220</v>
      </c>
      <c r="B61" s="116" t="s">
        <v>214</v>
      </c>
      <c r="C61" s="117">
        <f>'Entering 1'!C247</f>
        <v>0</v>
      </c>
      <c r="D61" s="117">
        <f>'Entering 1'!D247</f>
        <v>10</v>
      </c>
      <c r="E61" s="117">
        <f>'Entering 1'!E247</f>
        <v>6</v>
      </c>
      <c r="F61" s="117">
        <f>'Entering 1'!F247</f>
        <v>27</v>
      </c>
      <c r="G61" s="117">
        <f>'Entering 1'!G247</f>
        <v>14</v>
      </c>
      <c r="H61" s="117">
        <f>'Entering 1'!H247</f>
        <v>51</v>
      </c>
      <c r="I61" s="117">
        <f>'Entering 1'!I247</f>
        <v>41</v>
      </c>
      <c r="J61" s="117">
        <f>'Entering 1'!J247</f>
        <v>49</v>
      </c>
      <c r="K61" s="117">
        <f>'Entering 1'!K247</f>
        <v>71</v>
      </c>
      <c r="L61" s="117">
        <f>'Entering 1'!L247</f>
        <v>19</v>
      </c>
      <c r="M61" s="117">
        <f>'Entering 1'!M247</f>
        <v>19</v>
      </c>
      <c r="N61" s="117">
        <f>'Entering 1'!N247</f>
        <v>12</v>
      </c>
      <c r="O61" s="117">
        <f>'Entering 1'!O247</f>
        <v>4</v>
      </c>
      <c r="P61" s="117">
        <f>'Entering 1'!P247</f>
        <v>6</v>
      </c>
      <c r="Q61" s="117">
        <f>'Entering 1'!Q247</f>
        <v>4</v>
      </c>
      <c r="R61" s="119">
        <f>'Entering 1'!R247</f>
        <v>0</v>
      </c>
      <c r="S61" s="101"/>
      <c r="T61" s="101"/>
      <c r="U61" s="101"/>
      <c r="V61" s="101"/>
      <c r="W61" s="101"/>
      <c r="X61" s="101"/>
      <c r="Y61" s="101"/>
      <c r="Z61" s="101"/>
    </row>
    <row r="62" spans="1:26" ht="12" customHeight="1">
      <c r="A62" s="120"/>
      <c r="B62" s="121" t="s">
        <v>238</v>
      </c>
      <c r="C62" s="122">
        <f>'Entering 1'!C253</f>
        <v>0</v>
      </c>
      <c r="D62" s="123">
        <f>'Entering 1'!D253</f>
        <v>1</v>
      </c>
      <c r="E62" s="123">
        <f>'Entering 1'!E253</f>
        <v>0</v>
      </c>
      <c r="F62" s="123">
        <f>'Entering 1'!F253</f>
        <v>3</v>
      </c>
      <c r="G62" s="123">
        <f>'Entering 1'!G253</f>
        <v>2</v>
      </c>
      <c r="H62" s="123">
        <f>'Entering 1'!H253</f>
        <v>0</v>
      </c>
      <c r="I62" s="123">
        <f>'Entering 1'!I253</f>
        <v>5</v>
      </c>
      <c r="J62" s="123">
        <f>'Entering 1'!J253</f>
        <v>4</v>
      </c>
      <c r="K62" s="123">
        <f>'Entering 1'!K253</f>
        <v>4</v>
      </c>
      <c r="L62" s="123">
        <f>'Entering 1'!L253</f>
        <v>1</v>
      </c>
      <c r="M62" s="123">
        <f>'Entering 1'!M253</f>
        <v>1</v>
      </c>
      <c r="N62" s="123">
        <f>'Entering 1'!N253</f>
        <v>0</v>
      </c>
      <c r="O62" s="123">
        <f>'Entering 1'!O253</f>
        <v>0</v>
      </c>
      <c r="P62" s="123">
        <f>'Entering 1'!P253</f>
        <v>0</v>
      </c>
      <c r="Q62" s="123">
        <f>'Entering 1'!Q253</f>
        <v>0</v>
      </c>
      <c r="R62" s="124">
        <f>'Entering 1'!R253</f>
        <v>0</v>
      </c>
      <c r="S62" s="101"/>
      <c r="T62" s="101"/>
      <c r="U62" s="101"/>
      <c r="V62" s="101"/>
      <c r="W62" s="101"/>
      <c r="X62" s="101"/>
      <c r="Y62" s="101"/>
      <c r="Z62" s="101"/>
    </row>
    <row r="63" spans="1:26" ht="12" customHeight="1">
      <c r="A63" s="120"/>
      <c r="B63" s="121" t="s">
        <v>239</v>
      </c>
      <c r="C63" s="122">
        <f>'Entering 1'!C254</f>
        <v>0</v>
      </c>
      <c r="D63" s="123">
        <f>'Entering 1'!D254</f>
        <v>0</v>
      </c>
      <c r="E63" s="123">
        <f>'Entering 1'!E254</f>
        <v>0</v>
      </c>
      <c r="F63" s="123">
        <f>'Entering 1'!F254</f>
        <v>0</v>
      </c>
      <c r="G63" s="123">
        <f>'Entering 1'!G254</f>
        <v>0</v>
      </c>
      <c r="H63" s="123">
        <f>'Entering 1'!H254</f>
        <v>0</v>
      </c>
      <c r="I63" s="123">
        <f>'Entering 1'!I254</f>
        <v>0</v>
      </c>
      <c r="J63" s="123">
        <f>'Entering 1'!J254</f>
        <v>0</v>
      </c>
      <c r="K63" s="123">
        <f>'Entering 1'!K254</f>
        <v>0</v>
      </c>
      <c r="L63" s="123">
        <f>'Entering 1'!L254</f>
        <v>0</v>
      </c>
      <c r="M63" s="123">
        <f>'Entering 1'!M254</f>
        <v>0</v>
      </c>
      <c r="N63" s="123">
        <f>'Entering 1'!N254</f>
        <v>0</v>
      </c>
      <c r="O63" s="123">
        <f>'Entering 1'!O254</f>
        <v>0</v>
      </c>
      <c r="P63" s="123">
        <f>'Entering 1'!P254</f>
        <v>0</v>
      </c>
      <c r="Q63" s="123">
        <f>'Entering 1'!Q254</f>
        <v>0</v>
      </c>
      <c r="R63" s="124">
        <f>'Entering 1'!R254</f>
        <v>0</v>
      </c>
      <c r="S63" s="101"/>
      <c r="T63" s="101"/>
      <c r="U63" s="101"/>
      <c r="V63" s="101"/>
      <c r="W63" s="101"/>
      <c r="X63" s="101"/>
      <c r="Y63" s="101"/>
      <c r="Z63" s="101"/>
    </row>
    <row r="64" spans="1:26" ht="12" customHeight="1">
      <c r="A64" s="125"/>
      <c r="B64" s="126" t="str">
        <f>'Entering 1'!B248</f>
        <v>SPIN Scooters</v>
      </c>
      <c r="C64" s="126">
        <f>'Entering 1'!C248</f>
        <v>0</v>
      </c>
      <c r="D64" s="101">
        <f>'Entering 1'!D248</f>
        <v>0</v>
      </c>
      <c r="E64" s="101">
        <f>'Entering 1'!E248</f>
        <v>0</v>
      </c>
      <c r="F64" s="101">
        <f>'Entering 1'!F248</f>
        <v>0</v>
      </c>
      <c r="G64" s="101">
        <f>'Entering 1'!G248</f>
        <v>1</v>
      </c>
      <c r="H64" s="101">
        <f>'Entering 1'!H248</f>
        <v>1</v>
      </c>
      <c r="I64" s="101">
        <f>'Entering 1'!I248</f>
        <v>0</v>
      </c>
      <c r="J64" s="101">
        <f>'Entering 1'!J248</f>
        <v>0</v>
      </c>
      <c r="K64" s="101">
        <f>'Entering 1'!K248</f>
        <v>1</v>
      </c>
      <c r="L64" s="101">
        <f>'Entering 1'!L248</f>
        <v>0</v>
      </c>
      <c r="M64" s="101">
        <f>'Entering 1'!M248</f>
        <v>0</v>
      </c>
      <c r="N64" s="101">
        <f>'Entering 1'!N248</f>
        <v>0</v>
      </c>
      <c r="O64" s="101">
        <f>'Entering 1'!O248</f>
        <v>0</v>
      </c>
      <c r="P64" s="101">
        <f>'Entering 1'!P248</f>
        <v>0</v>
      </c>
      <c r="Q64" s="101">
        <f>'Entering 1'!Q248</f>
        <v>0</v>
      </c>
      <c r="R64" s="128">
        <f>'Entering 1'!R248</f>
        <v>0</v>
      </c>
      <c r="S64" s="101"/>
      <c r="T64" s="101"/>
      <c r="U64" s="101"/>
      <c r="V64" s="101"/>
      <c r="W64" s="101"/>
      <c r="X64" s="101"/>
      <c r="Y64" s="101"/>
      <c r="Z64" s="101"/>
    </row>
    <row r="65" spans="1:26" ht="12" customHeight="1">
      <c r="A65" s="120"/>
      <c r="B65" s="126" t="str">
        <f>'Entering 1'!B249</f>
        <v>Other Electric Scooter</v>
      </c>
      <c r="C65" s="126">
        <f>'Entering 1'!C249</f>
        <v>0</v>
      </c>
      <c r="D65" s="101">
        <f>'Entering 1'!D249</f>
        <v>0</v>
      </c>
      <c r="E65" s="101">
        <f>'Entering 1'!E249</f>
        <v>0</v>
      </c>
      <c r="F65" s="101">
        <f>'Entering 1'!F249</f>
        <v>0</v>
      </c>
      <c r="G65" s="101">
        <f>'Entering 1'!G249</f>
        <v>0</v>
      </c>
      <c r="H65" s="101">
        <f>'Entering 1'!H249</f>
        <v>1</v>
      </c>
      <c r="I65" s="101">
        <f>'Entering 1'!I249</f>
        <v>5</v>
      </c>
      <c r="J65" s="101">
        <f>'Entering 1'!J249</f>
        <v>1</v>
      </c>
      <c r="K65" s="101">
        <f>'Entering 1'!K249</f>
        <v>12</v>
      </c>
      <c r="L65" s="101">
        <f>'Entering 1'!L249</f>
        <v>0</v>
      </c>
      <c r="M65" s="101">
        <f>'Entering 1'!M249</f>
        <v>2</v>
      </c>
      <c r="N65" s="101">
        <f>'Entering 1'!N249</f>
        <v>0</v>
      </c>
      <c r="O65" s="101">
        <f>'Entering 1'!O249</f>
        <v>0</v>
      </c>
      <c r="P65" s="101">
        <f>'Entering 1'!P249</f>
        <v>0</v>
      </c>
      <c r="Q65" s="101">
        <f>'Entering 1'!Q249</f>
        <v>0</v>
      </c>
      <c r="R65" s="128">
        <f>'Entering 1'!R249</f>
        <v>0</v>
      </c>
      <c r="S65" s="101"/>
      <c r="T65" s="101"/>
      <c r="U65" s="101"/>
      <c r="V65" s="101"/>
      <c r="W65" s="101"/>
      <c r="X65" s="101"/>
      <c r="Y65" s="101"/>
      <c r="Z65" s="101"/>
    </row>
    <row r="66" spans="1:26" ht="12" customHeight="1">
      <c r="A66" s="120"/>
      <c r="B66" s="126" t="str">
        <f>'Entering 1'!B250</f>
        <v>Non-electric scooter</v>
      </c>
      <c r="C66" s="126">
        <f>'Entering 1'!C250</f>
        <v>0</v>
      </c>
      <c r="D66" s="101">
        <f>'Entering 1'!D250</f>
        <v>0</v>
      </c>
      <c r="E66" s="101">
        <f>'Entering 1'!E250</f>
        <v>0</v>
      </c>
      <c r="F66" s="101">
        <f>'Entering 1'!F250</f>
        <v>0</v>
      </c>
      <c r="G66" s="101">
        <f>'Entering 1'!G250</f>
        <v>0</v>
      </c>
      <c r="H66" s="101">
        <f>'Entering 1'!H250</f>
        <v>0</v>
      </c>
      <c r="I66" s="101">
        <f>'Entering 1'!I250</f>
        <v>0</v>
      </c>
      <c r="J66" s="101">
        <f>'Entering 1'!J250</f>
        <v>0</v>
      </c>
      <c r="K66" s="101">
        <f>'Entering 1'!K250</f>
        <v>1</v>
      </c>
      <c r="L66" s="101">
        <f>'Entering 1'!L250</f>
        <v>0</v>
      </c>
      <c r="M66" s="101">
        <f>'Entering 1'!M250</f>
        <v>0</v>
      </c>
      <c r="N66" s="101">
        <f>'Entering 1'!N250</f>
        <v>0</v>
      </c>
      <c r="O66" s="101">
        <f>'Entering 1'!O250</f>
        <v>0</v>
      </c>
      <c r="P66" s="101">
        <f>'Entering 1'!P250</f>
        <v>0</v>
      </c>
      <c r="Q66" s="101">
        <f>'Entering 1'!Q250</f>
        <v>0</v>
      </c>
      <c r="R66" s="128">
        <f>'Entering 1'!R250</f>
        <v>0</v>
      </c>
      <c r="S66" s="101"/>
      <c r="T66" s="101"/>
      <c r="U66" s="101"/>
      <c r="V66" s="101"/>
      <c r="W66" s="101"/>
      <c r="X66" s="101"/>
      <c r="Y66" s="101"/>
      <c r="Z66" s="101"/>
    </row>
    <row r="67" spans="1:26" ht="12" customHeight="1">
      <c r="A67" s="120"/>
      <c r="B67" s="126" t="str">
        <f>'Entering 1'!B251</f>
        <v>Skateboard</v>
      </c>
      <c r="C67" s="126">
        <f>'Entering 1'!C251</f>
        <v>0</v>
      </c>
      <c r="D67" s="101">
        <f>'Entering 1'!D251</f>
        <v>0</v>
      </c>
      <c r="E67" s="101">
        <f>'Entering 1'!E251</f>
        <v>0</v>
      </c>
      <c r="F67" s="101">
        <f>'Entering 1'!F251</f>
        <v>0</v>
      </c>
      <c r="G67" s="101">
        <f>'Entering 1'!G251</f>
        <v>1</v>
      </c>
      <c r="H67" s="101">
        <f>'Entering 1'!H251</f>
        <v>0</v>
      </c>
      <c r="I67" s="101">
        <f>'Entering 1'!I251</f>
        <v>0</v>
      </c>
      <c r="J67" s="101">
        <f>'Entering 1'!J251</f>
        <v>0</v>
      </c>
      <c r="K67" s="101">
        <f>'Entering 1'!K251</f>
        <v>2</v>
      </c>
      <c r="L67" s="101">
        <f>'Entering 1'!L251</f>
        <v>0</v>
      </c>
      <c r="M67" s="101">
        <f>'Entering 1'!M251</f>
        <v>0</v>
      </c>
      <c r="N67" s="101">
        <f>'Entering 1'!N251</f>
        <v>0</v>
      </c>
      <c r="O67" s="101">
        <f>'Entering 1'!O251</f>
        <v>0</v>
      </c>
      <c r="P67" s="101">
        <f>'Entering 1'!P251</f>
        <v>0</v>
      </c>
      <c r="Q67" s="101">
        <f>'Entering 1'!Q251</f>
        <v>0</v>
      </c>
      <c r="R67" s="128">
        <f>'Entering 1'!R251</f>
        <v>0</v>
      </c>
      <c r="S67" s="101"/>
      <c r="T67" s="101"/>
      <c r="U67" s="101"/>
      <c r="V67" s="101"/>
      <c r="W67" s="101"/>
      <c r="X67" s="101"/>
      <c r="Y67" s="101"/>
      <c r="Z67" s="101"/>
    </row>
    <row r="68" spans="1:26" ht="12" customHeight="1">
      <c r="A68" s="120"/>
      <c r="B68" s="126" t="str">
        <f>'Entering 1'!B252</f>
        <v>Electric Skateboard</v>
      </c>
      <c r="C68" s="126">
        <f>'Entering 1'!C252</f>
        <v>0</v>
      </c>
      <c r="D68" s="101">
        <f>'Entering 1'!D252</f>
        <v>0</v>
      </c>
      <c r="E68" s="101">
        <f>'Entering 1'!E252</f>
        <v>0</v>
      </c>
      <c r="F68" s="101">
        <f>'Entering 1'!F252</f>
        <v>0</v>
      </c>
      <c r="G68" s="101">
        <f>'Entering 1'!G252</f>
        <v>0</v>
      </c>
      <c r="H68" s="101">
        <f>'Entering 1'!H252</f>
        <v>0</v>
      </c>
      <c r="I68" s="101">
        <f>'Entering 1'!I252</f>
        <v>0</v>
      </c>
      <c r="J68" s="101">
        <f>'Entering 1'!J252</f>
        <v>0</v>
      </c>
      <c r="K68" s="101">
        <f>'Entering 1'!K252</f>
        <v>2</v>
      </c>
      <c r="L68" s="101">
        <f>'Entering 1'!L252</f>
        <v>0</v>
      </c>
      <c r="M68" s="101">
        <f>'Entering 1'!M252</f>
        <v>0</v>
      </c>
      <c r="N68" s="101">
        <f>'Entering 1'!N252</f>
        <v>0</v>
      </c>
      <c r="O68" s="101">
        <f>'Entering 1'!O252</f>
        <v>0</v>
      </c>
      <c r="P68" s="101">
        <f>'Entering 1'!P252</f>
        <v>0</v>
      </c>
      <c r="Q68" s="101">
        <f>'Entering 1'!Q252</f>
        <v>0</v>
      </c>
      <c r="R68" s="128">
        <f>'Entering 1'!R252</f>
        <v>0</v>
      </c>
      <c r="S68" s="101"/>
      <c r="T68" s="101"/>
      <c r="U68" s="101"/>
      <c r="V68" s="101"/>
      <c r="W68" s="101"/>
      <c r="X68" s="101"/>
      <c r="Y68" s="101"/>
      <c r="Z68" s="101"/>
    </row>
    <row r="69" spans="1:26" ht="12" customHeight="1">
      <c r="A69" s="129"/>
      <c r="B69" s="130" t="s">
        <v>240</v>
      </c>
      <c r="C69" s="131">
        <f t="shared" ref="C69:R69" si="6">SUM(C61,C64:C68)</f>
        <v>0</v>
      </c>
      <c r="D69" s="132">
        <f t="shared" si="6"/>
        <v>10</v>
      </c>
      <c r="E69" s="132">
        <f t="shared" si="6"/>
        <v>6</v>
      </c>
      <c r="F69" s="132">
        <f t="shared" si="6"/>
        <v>27</v>
      </c>
      <c r="G69" s="132">
        <f t="shared" si="6"/>
        <v>16</v>
      </c>
      <c r="H69" s="132">
        <f t="shared" si="6"/>
        <v>53</v>
      </c>
      <c r="I69" s="132">
        <f t="shared" si="6"/>
        <v>46</v>
      </c>
      <c r="J69" s="132">
        <f t="shared" si="6"/>
        <v>50</v>
      </c>
      <c r="K69" s="132">
        <f t="shared" si="6"/>
        <v>89</v>
      </c>
      <c r="L69" s="132">
        <f t="shared" si="6"/>
        <v>19</v>
      </c>
      <c r="M69" s="132">
        <f t="shared" si="6"/>
        <v>21</v>
      </c>
      <c r="N69" s="132">
        <f t="shared" si="6"/>
        <v>12</v>
      </c>
      <c r="O69" s="132">
        <f t="shared" si="6"/>
        <v>4</v>
      </c>
      <c r="P69" s="132">
        <f t="shared" si="6"/>
        <v>6</v>
      </c>
      <c r="Q69" s="132">
        <f t="shared" si="6"/>
        <v>4</v>
      </c>
      <c r="R69" s="134">
        <f t="shared" si="6"/>
        <v>0</v>
      </c>
      <c r="S69" s="101"/>
      <c r="T69" s="101"/>
      <c r="U69" s="101"/>
      <c r="V69" s="101"/>
      <c r="W69" s="101"/>
      <c r="X69" s="101"/>
      <c r="Y69" s="101"/>
      <c r="Z69" s="101"/>
    </row>
    <row r="70" spans="1:26" ht="12" customHeight="1">
      <c r="A70" s="115" t="s">
        <v>221</v>
      </c>
      <c r="B70" s="116" t="s">
        <v>214</v>
      </c>
      <c r="C70" s="117">
        <f>'Entering 1'!C287</f>
        <v>6</v>
      </c>
      <c r="D70" s="117">
        <f>'Entering 1'!D287</f>
        <v>8</v>
      </c>
      <c r="E70" s="117">
        <f>'Entering 1'!E287</f>
        <v>10</v>
      </c>
      <c r="F70" s="117">
        <f>'Entering 1'!F287</f>
        <v>4</v>
      </c>
      <c r="G70" s="117">
        <f>'Entering 1'!G287</f>
        <v>20</v>
      </c>
      <c r="H70" s="117">
        <f>'Entering 1'!H287</f>
        <v>21</v>
      </c>
      <c r="I70" s="117">
        <f>'Entering 1'!I287</f>
        <v>28</v>
      </c>
      <c r="J70" s="117">
        <f>'Entering 1'!J287</f>
        <v>42</v>
      </c>
      <c r="K70" s="117">
        <f>'Entering 1'!K287</f>
        <v>5</v>
      </c>
      <c r="L70" s="117">
        <f>'Entering 1'!L287</f>
        <v>3</v>
      </c>
      <c r="M70" s="117">
        <f>'Entering 1'!M287</f>
        <v>17</v>
      </c>
      <c r="N70" s="117">
        <f>'Entering 1'!N287</f>
        <v>3</v>
      </c>
      <c r="O70" s="117">
        <f>'Entering 1'!O287</f>
        <v>1</v>
      </c>
      <c r="P70" s="117">
        <f>'Entering 1'!P287</f>
        <v>6</v>
      </c>
      <c r="Q70" s="117">
        <f>'Entering 1'!Q287</f>
        <v>0</v>
      </c>
      <c r="R70" s="119">
        <f>'Entering 1'!R287</f>
        <v>0</v>
      </c>
      <c r="S70" s="101"/>
      <c r="T70" s="101"/>
      <c r="U70" s="101"/>
      <c r="V70" s="101"/>
      <c r="W70" s="101"/>
      <c r="X70" s="101"/>
      <c r="Y70" s="101"/>
      <c r="Z70" s="101"/>
    </row>
    <row r="71" spans="1:26" ht="12" customHeight="1">
      <c r="A71" s="120"/>
      <c r="B71" s="121" t="s">
        <v>238</v>
      </c>
      <c r="C71" s="122">
        <f>'Entering 1'!C293</f>
        <v>1</v>
      </c>
      <c r="D71" s="123">
        <f>'Entering 1'!D293</f>
        <v>3</v>
      </c>
      <c r="E71" s="123">
        <f>'Entering 1'!E293</f>
        <v>4</v>
      </c>
      <c r="F71" s="123">
        <f>'Entering 1'!F293</f>
        <v>2</v>
      </c>
      <c r="G71" s="123">
        <f>'Entering 1'!G293</f>
        <v>10</v>
      </c>
      <c r="H71" s="123">
        <f>'Entering 1'!H293</f>
        <v>4</v>
      </c>
      <c r="I71" s="123">
        <f>'Entering 1'!I293</f>
        <v>7</v>
      </c>
      <c r="J71" s="123">
        <f>'Entering 1'!J293</f>
        <v>3</v>
      </c>
      <c r="K71" s="123">
        <f>'Entering 1'!K293</f>
        <v>3</v>
      </c>
      <c r="L71" s="123">
        <f>'Entering 1'!L293</f>
        <v>2</v>
      </c>
      <c r="M71" s="123">
        <f>'Entering 1'!M293</f>
        <v>8</v>
      </c>
      <c r="N71" s="123">
        <f>'Entering 1'!N293</f>
        <v>2</v>
      </c>
      <c r="O71" s="123">
        <f>'Entering 1'!O293</f>
        <v>1</v>
      </c>
      <c r="P71" s="123">
        <f>'Entering 1'!P293</f>
        <v>1</v>
      </c>
      <c r="Q71" s="123">
        <f>'Entering 1'!Q293</f>
        <v>1</v>
      </c>
      <c r="R71" s="124">
        <f>'Entering 1'!R293</f>
        <v>0</v>
      </c>
      <c r="S71" s="101"/>
      <c r="T71" s="101"/>
      <c r="U71" s="101"/>
      <c r="V71" s="101"/>
      <c r="W71" s="101"/>
      <c r="X71" s="101"/>
      <c r="Y71" s="101"/>
      <c r="Z71" s="101"/>
    </row>
    <row r="72" spans="1:26" ht="12" customHeight="1">
      <c r="A72" s="120"/>
      <c r="B72" s="121" t="s">
        <v>239</v>
      </c>
      <c r="C72" s="122">
        <f>'Entering 1'!C294</f>
        <v>0</v>
      </c>
      <c r="D72" s="123">
        <f>'Entering 1'!D294</f>
        <v>0</v>
      </c>
      <c r="E72" s="123">
        <f>'Entering 1'!E294</f>
        <v>0</v>
      </c>
      <c r="F72" s="123">
        <f>'Entering 1'!F294</f>
        <v>0</v>
      </c>
      <c r="G72" s="123">
        <f>'Entering 1'!G294</f>
        <v>0</v>
      </c>
      <c r="H72" s="123">
        <f>'Entering 1'!H294</f>
        <v>0</v>
      </c>
      <c r="I72" s="123">
        <f>'Entering 1'!I294</f>
        <v>0</v>
      </c>
      <c r="J72" s="123">
        <f>'Entering 1'!J294</f>
        <v>0</v>
      </c>
      <c r="K72" s="123">
        <f>'Entering 1'!K294</f>
        <v>0</v>
      </c>
      <c r="L72" s="123">
        <f>'Entering 1'!L294</f>
        <v>0</v>
      </c>
      <c r="M72" s="123">
        <f>'Entering 1'!M294</f>
        <v>0</v>
      </c>
      <c r="N72" s="123">
        <f>'Entering 1'!N294</f>
        <v>0</v>
      </c>
      <c r="O72" s="123">
        <f>'Entering 1'!O294</f>
        <v>0</v>
      </c>
      <c r="P72" s="123">
        <f>'Entering 1'!P294</f>
        <v>0</v>
      </c>
      <c r="Q72" s="123">
        <f>'Entering 1'!Q294</f>
        <v>0</v>
      </c>
      <c r="R72" s="124">
        <f>'Entering 1'!R294</f>
        <v>0</v>
      </c>
      <c r="S72" s="101"/>
      <c r="T72" s="101"/>
      <c r="U72" s="101"/>
      <c r="V72" s="101"/>
      <c r="W72" s="101"/>
      <c r="X72" s="101"/>
      <c r="Y72" s="101"/>
      <c r="Z72" s="101"/>
    </row>
    <row r="73" spans="1:26" ht="12" customHeight="1">
      <c r="A73" s="125"/>
      <c r="B73" s="126" t="str">
        <f>'Entering 1'!B288</f>
        <v>SPIN Scooters</v>
      </c>
      <c r="C73" s="126">
        <f>'Entering 1'!C288</f>
        <v>0</v>
      </c>
      <c r="D73" s="101">
        <f>'Entering 1'!D288</f>
        <v>0</v>
      </c>
      <c r="E73" s="101">
        <f>'Entering 1'!E288</f>
        <v>1</v>
      </c>
      <c r="F73" s="101">
        <f>'Entering 1'!F288</f>
        <v>0</v>
      </c>
      <c r="G73" s="101">
        <f>'Entering 1'!G288</f>
        <v>0</v>
      </c>
      <c r="H73" s="101">
        <f>'Entering 1'!H288</f>
        <v>1</v>
      </c>
      <c r="I73" s="101">
        <f>'Entering 1'!I288</f>
        <v>0</v>
      </c>
      <c r="J73" s="101">
        <f>'Entering 1'!J288</f>
        <v>0</v>
      </c>
      <c r="K73" s="101">
        <f>'Entering 1'!K288</f>
        <v>1</v>
      </c>
      <c r="L73" s="101">
        <f>'Entering 1'!L288</f>
        <v>0</v>
      </c>
      <c r="M73" s="101">
        <f>'Entering 1'!M288</f>
        <v>0</v>
      </c>
      <c r="N73" s="101">
        <f>'Entering 1'!N288</f>
        <v>0</v>
      </c>
      <c r="O73" s="101">
        <f>'Entering 1'!O288</f>
        <v>0</v>
      </c>
      <c r="P73" s="101">
        <f>'Entering 1'!P288</f>
        <v>0</v>
      </c>
      <c r="Q73" s="101">
        <f>'Entering 1'!Q288</f>
        <v>0</v>
      </c>
      <c r="R73" s="128">
        <f>'Entering 1'!R288</f>
        <v>0</v>
      </c>
      <c r="S73" s="101"/>
      <c r="T73" s="101"/>
      <c r="U73" s="101"/>
      <c r="V73" s="101"/>
      <c r="W73" s="101"/>
      <c r="X73" s="101"/>
      <c r="Y73" s="101"/>
      <c r="Z73" s="101"/>
    </row>
    <row r="74" spans="1:26" ht="12" customHeight="1">
      <c r="A74" s="120"/>
      <c r="B74" s="126" t="str">
        <f>'Entering 1'!B289</f>
        <v>Other Electric Scooter</v>
      </c>
      <c r="C74" s="126">
        <f>'Entering 1'!C289</f>
        <v>0</v>
      </c>
      <c r="D74" s="101">
        <f>'Entering 1'!D289</f>
        <v>0</v>
      </c>
      <c r="E74" s="101">
        <f>'Entering 1'!E289</f>
        <v>2</v>
      </c>
      <c r="F74" s="101">
        <f>'Entering 1'!F289</f>
        <v>3</v>
      </c>
      <c r="G74" s="101">
        <f>'Entering 1'!G289</f>
        <v>0</v>
      </c>
      <c r="H74" s="101">
        <f>'Entering 1'!H289</f>
        <v>1</v>
      </c>
      <c r="I74" s="101">
        <f>'Entering 1'!I289</f>
        <v>1</v>
      </c>
      <c r="J74" s="101">
        <f>'Entering 1'!J289</f>
        <v>2</v>
      </c>
      <c r="K74" s="101">
        <f>'Entering 1'!K289</f>
        <v>3</v>
      </c>
      <c r="L74" s="101">
        <f>'Entering 1'!L289</f>
        <v>3</v>
      </c>
      <c r="M74" s="101">
        <f>'Entering 1'!M289</f>
        <v>2</v>
      </c>
      <c r="N74" s="101">
        <f>'Entering 1'!N289</f>
        <v>0</v>
      </c>
      <c r="O74" s="101">
        <f>'Entering 1'!O289</f>
        <v>0</v>
      </c>
      <c r="P74" s="101">
        <f>'Entering 1'!P289</f>
        <v>0</v>
      </c>
      <c r="Q74" s="101">
        <f>'Entering 1'!Q289</f>
        <v>0</v>
      </c>
      <c r="R74" s="128">
        <f>'Entering 1'!R289</f>
        <v>0</v>
      </c>
      <c r="S74" s="101"/>
      <c r="T74" s="101"/>
      <c r="U74" s="101"/>
      <c r="V74" s="101"/>
      <c r="W74" s="101"/>
      <c r="X74" s="101"/>
      <c r="Y74" s="101"/>
      <c r="Z74" s="101"/>
    </row>
    <row r="75" spans="1:26" ht="12" customHeight="1">
      <c r="A75" s="120"/>
      <c r="B75" s="126" t="str">
        <f>'Entering 1'!B290</f>
        <v>Non-electric scooter</v>
      </c>
      <c r="C75" s="126">
        <f>'Entering 1'!C290</f>
        <v>2</v>
      </c>
      <c r="D75" s="101">
        <f>'Entering 1'!D290</f>
        <v>0</v>
      </c>
      <c r="E75" s="101">
        <f>'Entering 1'!E290</f>
        <v>0</v>
      </c>
      <c r="F75" s="101">
        <f>'Entering 1'!F290</f>
        <v>0</v>
      </c>
      <c r="G75" s="101">
        <f>'Entering 1'!G290</f>
        <v>0</v>
      </c>
      <c r="H75" s="101">
        <f>'Entering 1'!H290</f>
        <v>0</v>
      </c>
      <c r="I75" s="101">
        <f>'Entering 1'!I290</f>
        <v>0</v>
      </c>
      <c r="J75" s="101">
        <f>'Entering 1'!J290</f>
        <v>0</v>
      </c>
      <c r="K75" s="101">
        <f>'Entering 1'!K290</f>
        <v>0</v>
      </c>
      <c r="L75" s="101">
        <f>'Entering 1'!L290</f>
        <v>0</v>
      </c>
      <c r="M75" s="101">
        <f>'Entering 1'!M290</f>
        <v>0</v>
      </c>
      <c r="N75" s="101">
        <f>'Entering 1'!N290</f>
        <v>0</v>
      </c>
      <c r="O75" s="101">
        <f>'Entering 1'!O290</f>
        <v>0</v>
      </c>
      <c r="P75" s="101">
        <f>'Entering 1'!P290</f>
        <v>0</v>
      </c>
      <c r="Q75" s="101">
        <f>'Entering 1'!Q290</f>
        <v>0</v>
      </c>
      <c r="R75" s="128">
        <f>'Entering 1'!R290</f>
        <v>0</v>
      </c>
      <c r="S75" s="101"/>
      <c r="T75" s="101"/>
      <c r="U75" s="101"/>
      <c r="V75" s="101"/>
      <c r="W75" s="101"/>
      <c r="X75" s="101"/>
      <c r="Y75" s="101"/>
      <c r="Z75" s="101"/>
    </row>
    <row r="76" spans="1:26" ht="12" customHeight="1">
      <c r="A76" s="120"/>
      <c r="B76" s="126" t="str">
        <f>'Entering 1'!B291</f>
        <v>Skateboard</v>
      </c>
      <c r="C76" s="126">
        <f>'Entering 1'!C291</f>
        <v>0</v>
      </c>
      <c r="D76" s="101">
        <f>'Entering 1'!D291</f>
        <v>0</v>
      </c>
      <c r="E76" s="101">
        <f>'Entering 1'!E291</f>
        <v>0</v>
      </c>
      <c r="F76" s="101">
        <f>'Entering 1'!F291</f>
        <v>0</v>
      </c>
      <c r="G76" s="101">
        <f>'Entering 1'!G291</f>
        <v>0</v>
      </c>
      <c r="H76" s="101">
        <f>'Entering 1'!H291</f>
        <v>0</v>
      </c>
      <c r="I76" s="101">
        <f>'Entering 1'!I291</f>
        <v>0</v>
      </c>
      <c r="J76" s="101">
        <f>'Entering 1'!J291</f>
        <v>0</v>
      </c>
      <c r="K76" s="101">
        <f>'Entering 1'!K291</f>
        <v>0</v>
      </c>
      <c r="L76" s="101">
        <f>'Entering 1'!L291</f>
        <v>0</v>
      </c>
      <c r="M76" s="101">
        <f>'Entering 1'!M291</f>
        <v>0</v>
      </c>
      <c r="N76" s="101">
        <f>'Entering 1'!N291</f>
        <v>0</v>
      </c>
      <c r="O76" s="101">
        <f>'Entering 1'!O291</f>
        <v>0</v>
      </c>
      <c r="P76" s="101">
        <f>'Entering 1'!P291</f>
        <v>0</v>
      </c>
      <c r="Q76" s="101">
        <f>'Entering 1'!Q291</f>
        <v>0</v>
      </c>
      <c r="R76" s="128">
        <f>'Entering 1'!R291</f>
        <v>0</v>
      </c>
      <c r="S76" s="101"/>
      <c r="T76" s="101"/>
      <c r="U76" s="101"/>
      <c r="V76" s="101"/>
      <c r="W76" s="101"/>
      <c r="X76" s="101"/>
      <c r="Y76" s="101"/>
      <c r="Z76" s="101"/>
    </row>
    <row r="77" spans="1:26" ht="12" customHeight="1">
      <c r="A77" s="120"/>
      <c r="B77" s="126" t="str">
        <f>'Entering 1'!B292</f>
        <v>Electric Skateboard</v>
      </c>
      <c r="C77" s="126">
        <f>'Entering 1'!C292</f>
        <v>0</v>
      </c>
      <c r="D77" s="101">
        <f>'Entering 1'!D292</f>
        <v>0</v>
      </c>
      <c r="E77" s="101">
        <f>'Entering 1'!E292</f>
        <v>0</v>
      </c>
      <c r="F77" s="101">
        <f>'Entering 1'!F292</f>
        <v>1</v>
      </c>
      <c r="G77" s="101">
        <f>'Entering 1'!G292</f>
        <v>0</v>
      </c>
      <c r="H77" s="101">
        <f>'Entering 1'!H292</f>
        <v>0</v>
      </c>
      <c r="I77" s="101">
        <f>'Entering 1'!I292</f>
        <v>2</v>
      </c>
      <c r="J77" s="101">
        <f>'Entering 1'!J292</f>
        <v>1</v>
      </c>
      <c r="K77" s="101">
        <f>'Entering 1'!K292</f>
        <v>0</v>
      </c>
      <c r="L77" s="101">
        <f>'Entering 1'!L292</f>
        <v>0</v>
      </c>
      <c r="M77" s="101">
        <f>'Entering 1'!M292</f>
        <v>0</v>
      </c>
      <c r="N77" s="101">
        <f>'Entering 1'!N292</f>
        <v>0</v>
      </c>
      <c r="O77" s="101">
        <f>'Entering 1'!O292</f>
        <v>0</v>
      </c>
      <c r="P77" s="101">
        <f>'Entering 1'!P292</f>
        <v>0</v>
      </c>
      <c r="Q77" s="101">
        <f>'Entering 1'!Q292</f>
        <v>0</v>
      </c>
      <c r="R77" s="128">
        <f>'Entering 1'!R292</f>
        <v>0</v>
      </c>
      <c r="S77" s="101"/>
      <c r="T77" s="101"/>
      <c r="U77" s="101"/>
      <c r="V77" s="101"/>
      <c r="W77" s="101"/>
      <c r="X77" s="101"/>
      <c r="Y77" s="101"/>
      <c r="Z77" s="101"/>
    </row>
    <row r="78" spans="1:26" ht="12" customHeight="1">
      <c r="A78" s="129"/>
      <c r="B78" s="130" t="s">
        <v>240</v>
      </c>
      <c r="C78" s="131">
        <f t="shared" ref="C78:R78" si="7">SUM(C70,C73:C77)</f>
        <v>8</v>
      </c>
      <c r="D78" s="132">
        <f t="shared" si="7"/>
        <v>8</v>
      </c>
      <c r="E78" s="132">
        <f t="shared" si="7"/>
        <v>13</v>
      </c>
      <c r="F78" s="132">
        <f t="shared" si="7"/>
        <v>8</v>
      </c>
      <c r="G78" s="132">
        <f t="shared" si="7"/>
        <v>20</v>
      </c>
      <c r="H78" s="132">
        <f t="shared" si="7"/>
        <v>23</v>
      </c>
      <c r="I78" s="132">
        <f t="shared" si="7"/>
        <v>31</v>
      </c>
      <c r="J78" s="132">
        <f t="shared" si="7"/>
        <v>45</v>
      </c>
      <c r="K78" s="132">
        <f t="shared" si="7"/>
        <v>9</v>
      </c>
      <c r="L78" s="132">
        <f t="shared" si="7"/>
        <v>6</v>
      </c>
      <c r="M78" s="132">
        <f t="shared" si="7"/>
        <v>19</v>
      </c>
      <c r="N78" s="132">
        <f t="shared" si="7"/>
        <v>3</v>
      </c>
      <c r="O78" s="132">
        <f t="shared" si="7"/>
        <v>1</v>
      </c>
      <c r="P78" s="132">
        <f t="shared" si="7"/>
        <v>6</v>
      </c>
      <c r="Q78" s="132">
        <f t="shared" si="7"/>
        <v>0</v>
      </c>
      <c r="R78" s="134">
        <f t="shared" si="7"/>
        <v>0</v>
      </c>
      <c r="S78" s="101"/>
      <c r="T78" s="101"/>
      <c r="U78" s="101"/>
      <c r="V78" s="101"/>
      <c r="W78" s="101"/>
      <c r="X78" s="101"/>
      <c r="Y78" s="101"/>
      <c r="Z78" s="101"/>
    </row>
    <row r="79" spans="1:26" ht="12" customHeight="1">
      <c r="A79" s="115" t="s">
        <v>116</v>
      </c>
      <c r="B79" s="116" t="s">
        <v>214</v>
      </c>
      <c r="C79" s="117">
        <f>'Entering 1'!C327</f>
        <v>10</v>
      </c>
      <c r="D79" s="117">
        <f>'Entering 1'!D327</f>
        <v>19</v>
      </c>
      <c r="E79" s="117">
        <f>'Entering 1'!E327</f>
        <v>18</v>
      </c>
      <c r="F79" s="117">
        <f>'Entering 1'!F327</f>
        <v>7</v>
      </c>
      <c r="G79" s="117">
        <f>'Entering 1'!G327</f>
        <v>7</v>
      </c>
      <c r="H79" s="117">
        <f>'Entering 1'!H327</f>
        <v>11</v>
      </c>
      <c r="I79" s="117">
        <f>'Entering 1'!I327</f>
        <v>28</v>
      </c>
      <c r="J79" s="117">
        <f>'Entering 1'!J327</f>
        <v>13</v>
      </c>
      <c r="K79" s="117">
        <f>'Entering 1'!K327</f>
        <v>9</v>
      </c>
      <c r="L79" s="117">
        <f>'Entering 1'!L327</f>
        <v>7</v>
      </c>
      <c r="M79" s="117">
        <f>'Entering 1'!M327</f>
        <v>7</v>
      </c>
      <c r="N79" s="117">
        <f>'Entering 1'!N327</f>
        <v>3</v>
      </c>
      <c r="O79" s="117">
        <f>'Entering 1'!O327</f>
        <v>0</v>
      </c>
      <c r="P79" s="117">
        <f>'Entering 1'!P327</f>
        <v>1</v>
      </c>
      <c r="Q79" s="117">
        <f>'Entering 1'!Q327</f>
        <v>0</v>
      </c>
      <c r="R79" s="119">
        <f>'Entering 1'!R327</f>
        <v>0</v>
      </c>
      <c r="S79" s="101"/>
      <c r="T79" s="101"/>
      <c r="U79" s="101"/>
      <c r="V79" s="101"/>
      <c r="W79" s="101"/>
      <c r="X79" s="101"/>
      <c r="Y79" s="101"/>
      <c r="Z79" s="101"/>
    </row>
    <row r="80" spans="1:26" ht="12" customHeight="1">
      <c r="A80" s="120"/>
      <c r="B80" s="121" t="s">
        <v>238</v>
      </c>
      <c r="C80" s="122">
        <f>'Entering 1'!C333</f>
        <v>1</v>
      </c>
      <c r="D80" s="123">
        <f>'Entering 1'!D333</f>
        <v>11</v>
      </c>
      <c r="E80" s="123">
        <f>'Entering 1'!E333</f>
        <v>1</v>
      </c>
      <c r="F80" s="123">
        <f>'Entering 1'!F333</f>
        <v>3</v>
      </c>
      <c r="G80" s="123">
        <f>'Entering 1'!G333</f>
        <v>0</v>
      </c>
      <c r="H80" s="123">
        <f>'Entering 1'!H333</f>
        <v>2</v>
      </c>
      <c r="I80" s="123">
        <f>'Entering 1'!I333</f>
        <v>6</v>
      </c>
      <c r="J80" s="123">
        <f>'Entering 1'!J333</f>
        <v>1</v>
      </c>
      <c r="K80" s="123">
        <f>'Entering 1'!K333</f>
        <v>3</v>
      </c>
      <c r="L80" s="123">
        <f>'Entering 1'!L333</f>
        <v>0</v>
      </c>
      <c r="M80" s="123">
        <f>'Entering 1'!M333</f>
        <v>1</v>
      </c>
      <c r="N80" s="123">
        <f>'Entering 1'!N333</f>
        <v>0</v>
      </c>
      <c r="O80" s="123">
        <f>'Entering 1'!O333</f>
        <v>0</v>
      </c>
      <c r="P80" s="123">
        <f>'Entering 1'!P333</f>
        <v>1</v>
      </c>
      <c r="Q80" s="123">
        <f>'Entering 1'!Q333</f>
        <v>0</v>
      </c>
      <c r="R80" s="124">
        <f>'Entering 1'!R333</f>
        <v>0</v>
      </c>
      <c r="S80" s="101"/>
      <c r="T80" s="101"/>
      <c r="U80" s="101"/>
      <c r="V80" s="101"/>
      <c r="W80" s="101"/>
      <c r="X80" s="101"/>
      <c r="Y80" s="101"/>
      <c r="Z80" s="101"/>
    </row>
    <row r="81" spans="1:26" ht="12" customHeight="1">
      <c r="A81" s="120"/>
      <c r="B81" s="121" t="s">
        <v>239</v>
      </c>
      <c r="C81" s="122">
        <f>'Entering 1'!C334</f>
        <v>0</v>
      </c>
      <c r="D81" s="123">
        <f>'Entering 1'!D334</f>
        <v>0</v>
      </c>
      <c r="E81" s="123">
        <f>'Entering 1'!E334</f>
        <v>0</v>
      </c>
      <c r="F81" s="123">
        <f>'Entering 1'!F334</f>
        <v>0</v>
      </c>
      <c r="G81" s="123">
        <f>'Entering 1'!G334</f>
        <v>0</v>
      </c>
      <c r="H81" s="123">
        <f>'Entering 1'!H334</f>
        <v>0</v>
      </c>
      <c r="I81" s="123">
        <f>'Entering 1'!I334</f>
        <v>0</v>
      </c>
      <c r="J81" s="123">
        <f>'Entering 1'!J334</f>
        <v>0</v>
      </c>
      <c r="K81" s="123">
        <f>'Entering 1'!K334</f>
        <v>1</v>
      </c>
      <c r="L81" s="123">
        <f>'Entering 1'!L334</f>
        <v>0</v>
      </c>
      <c r="M81" s="123">
        <f>'Entering 1'!M334</f>
        <v>0</v>
      </c>
      <c r="N81" s="123">
        <f>'Entering 1'!N334</f>
        <v>0</v>
      </c>
      <c r="O81" s="123">
        <f>'Entering 1'!O334</f>
        <v>0</v>
      </c>
      <c r="P81" s="123">
        <f>'Entering 1'!P334</f>
        <v>0</v>
      </c>
      <c r="Q81" s="123">
        <f>'Entering 1'!Q334</f>
        <v>0</v>
      </c>
      <c r="R81" s="124">
        <f>'Entering 1'!R334</f>
        <v>0</v>
      </c>
      <c r="S81" s="101"/>
      <c r="T81" s="101"/>
      <c r="U81" s="101"/>
      <c r="V81" s="101"/>
      <c r="W81" s="101"/>
      <c r="X81" s="101"/>
      <c r="Y81" s="101"/>
      <c r="Z81" s="101"/>
    </row>
    <row r="82" spans="1:26" ht="12" customHeight="1">
      <c r="A82" s="125"/>
      <c r="B82" s="126" t="str">
        <f>'Entering 1'!B328</f>
        <v>SPIN Scooters</v>
      </c>
      <c r="C82" s="126">
        <f>'Entering 1'!C328</f>
        <v>0</v>
      </c>
      <c r="D82" s="101">
        <f>'Entering 1'!D328</f>
        <v>0</v>
      </c>
      <c r="E82" s="101">
        <f>'Entering 1'!E328</f>
        <v>0</v>
      </c>
      <c r="F82" s="101">
        <f>'Entering 1'!F328</f>
        <v>0</v>
      </c>
      <c r="G82" s="101">
        <f>'Entering 1'!G328</f>
        <v>0</v>
      </c>
      <c r="H82" s="101">
        <f>'Entering 1'!H328</f>
        <v>1</v>
      </c>
      <c r="I82" s="101">
        <f>'Entering 1'!I328</f>
        <v>1</v>
      </c>
      <c r="J82" s="101">
        <f>'Entering 1'!J328</f>
        <v>0</v>
      </c>
      <c r="K82" s="101">
        <f>'Entering 1'!K328</f>
        <v>0</v>
      </c>
      <c r="L82" s="101">
        <f>'Entering 1'!L328</f>
        <v>0</v>
      </c>
      <c r="M82" s="101">
        <f>'Entering 1'!M328</f>
        <v>0</v>
      </c>
      <c r="N82" s="101">
        <f>'Entering 1'!N328</f>
        <v>0</v>
      </c>
      <c r="O82" s="101">
        <f>'Entering 1'!O328</f>
        <v>0</v>
      </c>
      <c r="P82" s="101">
        <f>'Entering 1'!P328</f>
        <v>0</v>
      </c>
      <c r="Q82" s="101">
        <f>'Entering 1'!Q328</f>
        <v>0</v>
      </c>
      <c r="R82" s="128">
        <f>'Entering 1'!R328</f>
        <v>0</v>
      </c>
      <c r="S82" s="101"/>
      <c r="T82" s="101"/>
      <c r="U82" s="101"/>
      <c r="V82" s="101"/>
      <c r="W82" s="101"/>
      <c r="X82" s="101"/>
      <c r="Y82" s="101"/>
      <c r="Z82" s="101"/>
    </row>
    <row r="83" spans="1:26" ht="12" customHeight="1">
      <c r="A83" s="120"/>
      <c r="B83" s="126" t="str">
        <f>'Entering 1'!B329</f>
        <v>Other Electric Scooter</v>
      </c>
      <c r="C83" s="126">
        <f>'Entering 1'!C329</f>
        <v>0</v>
      </c>
      <c r="D83" s="101">
        <f>'Entering 1'!D329</f>
        <v>0</v>
      </c>
      <c r="E83" s="101">
        <f>'Entering 1'!E329</f>
        <v>0</v>
      </c>
      <c r="F83" s="101">
        <f>'Entering 1'!F329</f>
        <v>0</v>
      </c>
      <c r="G83" s="101">
        <f>'Entering 1'!G329</f>
        <v>0</v>
      </c>
      <c r="H83" s="101">
        <f>'Entering 1'!H329</f>
        <v>0</v>
      </c>
      <c r="I83" s="101">
        <f>'Entering 1'!I329</f>
        <v>1</v>
      </c>
      <c r="J83" s="101">
        <f>'Entering 1'!J329</f>
        <v>1</v>
      </c>
      <c r="K83" s="101">
        <f>'Entering 1'!K329</f>
        <v>0</v>
      </c>
      <c r="L83" s="101">
        <f>'Entering 1'!L329</f>
        <v>0</v>
      </c>
      <c r="M83" s="101">
        <f>'Entering 1'!M329</f>
        <v>0</v>
      </c>
      <c r="N83" s="101">
        <f>'Entering 1'!N329</f>
        <v>0</v>
      </c>
      <c r="O83" s="101">
        <f>'Entering 1'!O329</f>
        <v>0</v>
      </c>
      <c r="P83" s="101">
        <f>'Entering 1'!P329</f>
        <v>0</v>
      </c>
      <c r="Q83" s="101">
        <f>'Entering 1'!Q329</f>
        <v>0</v>
      </c>
      <c r="R83" s="128">
        <f>'Entering 1'!R329</f>
        <v>0</v>
      </c>
      <c r="S83" s="101"/>
      <c r="T83" s="101"/>
      <c r="U83" s="101"/>
      <c r="V83" s="101"/>
      <c r="W83" s="101"/>
      <c r="X83" s="101"/>
      <c r="Y83" s="101"/>
      <c r="Z83" s="101"/>
    </row>
    <row r="84" spans="1:26" ht="12" customHeight="1">
      <c r="A84" s="120"/>
      <c r="B84" s="126" t="str">
        <f>'Entering 1'!B330</f>
        <v>Non-electric scooter</v>
      </c>
      <c r="C84" s="126">
        <f>'Entering 1'!C330</f>
        <v>0</v>
      </c>
      <c r="D84" s="101">
        <f>'Entering 1'!D330</f>
        <v>0</v>
      </c>
      <c r="E84" s="101">
        <f>'Entering 1'!E330</f>
        <v>0</v>
      </c>
      <c r="F84" s="101">
        <f>'Entering 1'!F330</f>
        <v>0</v>
      </c>
      <c r="G84" s="101">
        <f>'Entering 1'!G330</f>
        <v>0</v>
      </c>
      <c r="H84" s="101">
        <f>'Entering 1'!H330</f>
        <v>0</v>
      </c>
      <c r="I84" s="101">
        <f>'Entering 1'!I330</f>
        <v>0</v>
      </c>
      <c r="J84" s="101">
        <f>'Entering 1'!J330</f>
        <v>0</v>
      </c>
      <c r="K84" s="101">
        <f>'Entering 1'!K330</f>
        <v>0</v>
      </c>
      <c r="L84" s="101">
        <f>'Entering 1'!L330</f>
        <v>0</v>
      </c>
      <c r="M84" s="101">
        <f>'Entering 1'!M330</f>
        <v>0</v>
      </c>
      <c r="N84" s="101">
        <f>'Entering 1'!N330</f>
        <v>0</v>
      </c>
      <c r="O84" s="101">
        <f>'Entering 1'!O330</f>
        <v>0</v>
      </c>
      <c r="P84" s="101">
        <f>'Entering 1'!P330</f>
        <v>0</v>
      </c>
      <c r="Q84" s="101">
        <f>'Entering 1'!Q330</f>
        <v>0</v>
      </c>
      <c r="R84" s="128">
        <f>'Entering 1'!R330</f>
        <v>0</v>
      </c>
      <c r="S84" s="101"/>
      <c r="T84" s="101"/>
      <c r="U84" s="101"/>
      <c r="V84" s="101"/>
      <c r="W84" s="101"/>
      <c r="X84" s="101"/>
      <c r="Y84" s="101"/>
      <c r="Z84" s="101"/>
    </row>
    <row r="85" spans="1:26" ht="12" customHeight="1">
      <c r="A85" s="120"/>
      <c r="B85" s="126" t="str">
        <f>'Entering 1'!B331</f>
        <v>Skateboard</v>
      </c>
      <c r="C85" s="126">
        <f>'Entering 1'!C331</f>
        <v>0</v>
      </c>
      <c r="D85" s="101">
        <f>'Entering 1'!D331</f>
        <v>0</v>
      </c>
      <c r="E85" s="101">
        <f>'Entering 1'!E331</f>
        <v>0</v>
      </c>
      <c r="F85" s="101">
        <f>'Entering 1'!F331</f>
        <v>0</v>
      </c>
      <c r="G85" s="101">
        <f>'Entering 1'!G331</f>
        <v>0</v>
      </c>
      <c r="H85" s="101">
        <f>'Entering 1'!H331</f>
        <v>0</v>
      </c>
      <c r="I85" s="101">
        <f>'Entering 1'!I331</f>
        <v>0</v>
      </c>
      <c r="J85" s="101">
        <f>'Entering 1'!J331</f>
        <v>0</v>
      </c>
      <c r="K85" s="101">
        <f>'Entering 1'!K331</f>
        <v>0</v>
      </c>
      <c r="L85" s="101">
        <f>'Entering 1'!L331</f>
        <v>0</v>
      </c>
      <c r="M85" s="101">
        <f>'Entering 1'!M331</f>
        <v>0</v>
      </c>
      <c r="N85" s="101">
        <f>'Entering 1'!N331</f>
        <v>0</v>
      </c>
      <c r="O85" s="101">
        <f>'Entering 1'!O331</f>
        <v>0</v>
      </c>
      <c r="P85" s="101">
        <f>'Entering 1'!P331</f>
        <v>0</v>
      </c>
      <c r="Q85" s="101">
        <f>'Entering 1'!Q331</f>
        <v>0</v>
      </c>
      <c r="R85" s="128">
        <f>'Entering 1'!R331</f>
        <v>0</v>
      </c>
      <c r="S85" s="101"/>
      <c r="T85" s="101"/>
      <c r="U85" s="101"/>
      <c r="V85" s="101"/>
      <c r="W85" s="101"/>
      <c r="X85" s="101"/>
      <c r="Y85" s="101"/>
      <c r="Z85" s="101"/>
    </row>
    <row r="86" spans="1:26" ht="12" customHeight="1">
      <c r="A86" s="120"/>
      <c r="B86" s="126" t="str">
        <f>'Entering 1'!B332</f>
        <v>Electric Skateboard</v>
      </c>
      <c r="C86" s="126">
        <f>'Entering 1'!C332</f>
        <v>0</v>
      </c>
      <c r="D86" s="101">
        <f>'Entering 1'!D332</f>
        <v>0</v>
      </c>
      <c r="E86" s="101">
        <f>'Entering 1'!E332</f>
        <v>0</v>
      </c>
      <c r="F86" s="101">
        <f>'Entering 1'!F332</f>
        <v>0</v>
      </c>
      <c r="G86" s="101">
        <f>'Entering 1'!G332</f>
        <v>0</v>
      </c>
      <c r="H86" s="101">
        <f>'Entering 1'!H332</f>
        <v>0</v>
      </c>
      <c r="I86" s="101">
        <f>'Entering 1'!I332</f>
        <v>0</v>
      </c>
      <c r="J86" s="101">
        <f>'Entering 1'!J332</f>
        <v>0</v>
      </c>
      <c r="K86" s="101">
        <f>'Entering 1'!K332</f>
        <v>0</v>
      </c>
      <c r="L86" s="101">
        <f>'Entering 1'!L332</f>
        <v>0</v>
      </c>
      <c r="M86" s="101">
        <f>'Entering 1'!M332</f>
        <v>0</v>
      </c>
      <c r="N86" s="101">
        <f>'Entering 1'!N332</f>
        <v>0</v>
      </c>
      <c r="O86" s="101">
        <f>'Entering 1'!O332</f>
        <v>0</v>
      </c>
      <c r="P86" s="101">
        <f>'Entering 1'!P332</f>
        <v>0</v>
      </c>
      <c r="Q86" s="101">
        <f>'Entering 1'!Q332</f>
        <v>0</v>
      </c>
      <c r="R86" s="128">
        <f>'Entering 1'!R332</f>
        <v>0</v>
      </c>
      <c r="S86" s="101"/>
      <c r="T86" s="101"/>
      <c r="U86" s="101"/>
      <c r="V86" s="101"/>
      <c r="W86" s="101"/>
      <c r="X86" s="101"/>
      <c r="Y86" s="101"/>
      <c r="Z86" s="101"/>
    </row>
    <row r="87" spans="1:26" ht="12" customHeight="1">
      <c r="A87" s="129"/>
      <c r="B87" s="130" t="s">
        <v>240</v>
      </c>
      <c r="C87" s="131">
        <f t="shared" ref="C87:R87" si="8">SUM(C79,C82:C86)</f>
        <v>10</v>
      </c>
      <c r="D87" s="132">
        <f t="shared" si="8"/>
        <v>19</v>
      </c>
      <c r="E87" s="132">
        <f t="shared" si="8"/>
        <v>18</v>
      </c>
      <c r="F87" s="132">
        <f t="shared" si="8"/>
        <v>7</v>
      </c>
      <c r="G87" s="132">
        <f t="shared" si="8"/>
        <v>7</v>
      </c>
      <c r="H87" s="132">
        <f t="shared" si="8"/>
        <v>12</v>
      </c>
      <c r="I87" s="132">
        <f t="shared" si="8"/>
        <v>30</v>
      </c>
      <c r="J87" s="132">
        <f t="shared" si="8"/>
        <v>14</v>
      </c>
      <c r="K87" s="132">
        <f t="shared" si="8"/>
        <v>9</v>
      </c>
      <c r="L87" s="132">
        <f t="shared" si="8"/>
        <v>7</v>
      </c>
      <c r="M87" s="132">
        <f t="shared" si="8"/>
        <v>7</v>
      </c>
      <c r="N87" s="132">
        <f t="shared" si="8"/>
        <v>3</v>
      </c>
      <c r="O87" s="132">
        <f t="shared" si="8"/>
        <v>0</v>
      </c>
      <c r="P87" s="132">
        <f t="shared" si="8"/>
        <v>1</v>
      </c>
      <c r="Q87" s="132">
        <f t="shared" si="8"/>
        <v>0</v>
      </c>
      <c r="R87" s="134">
        <f t="shared" si="8"/>
        <v>0</v>
      </c>
      <c r="S87" s="101"/>
      <c r="T87" s="101"/>
      <c r="U87" s="101"/>
      <c r="V87" s="101"/>
      <c r="W87" s="101"/>
      <c r="X87" s="101"/>
      <c r="Y87" s="101"/>
      <c r="Z87" s="101"/>
    </row>
    <row r="88" spans="1:26" ht="12" customHeight="1">
      <c r="A88" s="115" t="s">
        <v>222</v>
      </c>
      <c r="B88" s="116" t="s">
        <v>214</v>
      </c>
      <c r="C88" s="117">
        <f>'Entering 1'!C368</f>
        <v>2</v>
      </c>
      <c r="D88" s="117">
        <f>'Entering 1'!D368</f>
        <v>31</v>
      </c>
      <c r="E88" s="117">
        <f>'Entering 1'!E368</f>
        <v>30</v>
      </c>
      <c r="F88" s="117">
        <f>'Entering 1'!F368</f>
        <v>26</v>
      </c>
      <c r="G88" s="117">
        <f>'Entering 1'!G368</f>
        <v>18</v>
      </c>
      <c r="H88" s="117">
        <f>'Entering 1'!H368</f>
        <v>12</v>
      </c>
      <c r="I88" s="117">
        <f>'Entering 1'!I368</f>
        <v>14</v>
      </c>
      <c r="J88" s="117">
        <f>'Entering 1'!J368</f>
        <v>12</v>
      </c>
      <c r="K88" s="117">
        <f>'Entering 1'!K368</f>
        <v>10</v>
      </c>
      <c r="L88" s="117">
        <f>'Entering 1'!L368</f>
        <v>4</v>
      </c>
      <c r="M88" s="117">
        <f>'Entering 1'!M368</f>
        <v>3</v>
      </c>
      <c r="N88" s="117">
        <f>'Entering 1'!N368</f>
        <v>3</v>
      </c>
      <c r="O88" s="117">
        <f>'Entering 1'!O368</f>
        <v>8</v>
      </c>
      <c r="P88" s="117">
        <f>'Entering 1'!P368</f>
        <v>2</v>
      </c>
      <c r="Q88" s="117">
        <f>'Entering 1'!Q368</f>
        <v>1</v>
      </c>
      <c r="R88" s="119">
        <f>'Entering 1'!R368</f>
        <v>0</v>
      </c>
      <c r="S88" s="119">
        <f t="shared" ref="S88:S96" si="9">SUM(C88:R88)</f>
        <v>176</v>
      </c>
      <c r="T88" s="101"/>
      <c r="U88" s="101"/>
      <c r="V88" s="101"/>
      <c r="W88" s="101"/>
      <c r="X88" s="101"/>
      <c r="Y88" s="101"/>
      <c r="Z88" s="101"/>
    </row>
    <row r="89" spans="1:26" ht="12" customHeight="1">
      <c r="A89" s="120"/>
      <c r="B89" s="121" t="s">
        <v>238</v>
      </c>
      <c r="C89" s="122">
        <f>'Entering 1'!C374</f>
        <v>2</v>
      </c>
      <c r="D89" s="123">
        <f>'Entering 1'!D374</f>
        <v>9</v>
      </c>
      <c r="E89" s="123">
        <f>'Entering 1'!E374</f>
        <v>15</v>
      </c>
      <c r="F89" s="123">
        <f>'Entering 1'!F374</f>
        <v>15</v>
      </c>
      <c r="G89" s="123">
        <f>'Entering 1'!G374</f>
        <v>9</v>
      </c>
      <c r="H89" s="123">
        <f>'Entering 1'!H374</f>
        <v>3</v>
      </c>
      <c r="I89" s="123">
        <f>'Entering 1'!I374</f>
        <v>4</v>
      </c>
      <c r="J89" s="123">
        <f>'Entering 1'!J374</f>
        <v>3</v>
      </c>
      <c r="K89" s="123">
        <f>'Entering 1'!K374</f>
        <v>1</v>
      </c>
      <c r="L89" s="123">
        <f>'Entering 1'!L374</f>
        <v>2</v>
      </c>
      <c r="M89" s="123">
        <f>'Entering 1'!M374</f>
        <v>9</v>
      </c>
      <c r="N89" s="123">
        <f>'Entering 1'!N374</f>
        <v>1</v>
      </c>
      <c r="O89" s="123">
        <f>'Entering 1'!O374</f>
        <v>1</v>
      </c>
      <c r="P89" s="123">
        <f>'Entering 1'!P374</f>
        <v>1</v>
      </c>
      <c r="Q89" s="123">
        <f>'Entering 1'!Q374</f>
        <v>0</v>
      </c>
      <c r="R89" s="124">
        <f>'Entering 1'!R374</f>
        <v>0</v>
      </c>
      <c r="S89" s="124">
        <f t="shared" si="9"/>
        <v>75</v>
      </c>
      <c r="T89" s="101"/>
      <c r="U89" s="101"/>
      <c r="V89" s="101"/>
      <c r="W89" s="101"/>
      <c r="X89" s="101"/>
      <c r="Y89" s="101"/>
      <c r="Z89" s="101"/>
    </row>
    <row r="90" spans="1:26" ht="12" customHeight="1">
      <c r="A90" s="120"/>
      <c r="B90" s="121" t="s">
        <v>239</v>
      </c>
      <c r="C90" s="122">
        <f>'Entering 1'!C375</f>
        <v>0</v>
      </c>
      <c r="D90" s="123">
        <f>'Entering 1'!D375</f>
        <v>0</v>
      </c>
      <c r="E90" s="123">
        <f>'Entering 1'!E375</f>
        <v>0</v>
      </c>
      <c r="F90" s="123">
        <f>'Entering 1'!F375</f>
        <v>0</v>
      </c>
      <c r="G90" s="123">
        <f>'Entering 1'!G375</f>
        <v>0</v>
      </c>
      <c r="H90" s="123">
        <f>'Entering 1'!H375</f>
        <v>0</v>
      </c>
      <c r="I90" s="123">
        <f>'Entering 1'!I375</f>
        <v>0</v>
      </c>
      <c r="J90" s="123">
        <f>'Entering 1'!J375</f>
        <v>0</v>
      </c>
      <c r="K90" s="123">
        <f>'Entering 1'!K375</f>
        <v>0</v>
      </c>
      <c r="L90" s="123">
        <f>'Entering 1'!L375</f>
        <v>0</v>
      </c>
      <c r="M90" s="123">
        <f>'Entering 1'!M375</f>
        <v>0</v>
      </c>
      <c r="N90" s="123">
        <f>'Entering 1'!N375</f>
        <v>0</v>
      </c>
      <c r="O90" s="123">
        <f>'Entering 1'!O375</f>
        <v>0</v>
      </c>
      <c r="P90" s="123">
        <f>'Entering 1'!P375</f>
        <v>0</v>
      </c>
      <c r="Q90" s="123">
        <f>'Entering 1'!Q375</f>
        <v>0</v>
      </c>
      <c r="R90" s="124">
        <f>'Entering 1'!R375</f>
        <v>0</v>
      </c>
      <c r="S90" s="124">
        <f t="shared" si="9"/>
        <v>0</v>
      </c>
      <c r="T90" s="101"/>
      <c r="U90" s="101"/>
      <c r="V90" s="101"/>
      <c r="W90" s="101"/>
      <c r="X90" s="101"/>
      <c r="Y90" s="101"/>
      <c r="Z90" s="101"/>
    </row>
    <row r="91" spans="1:26" ht="12" customHeight="1">
      <c r="A91" s="125"/>
      <c r="B91" s="116" t="s">
        <v>242</v>
      </c>
      <c r="C91" s="126">
        <f>'Entering 1'!C369</f>
        <v>0</v>
      </c>
      <c r="D91" s="101">
        <f>'Entering 1'!D369</f>
        <v>0</v>
      </c>
      <c r="E91" s="101">
        <f>'Entering 1'!E369</f>
        <v>0</v>
      </c>
      <c r="F91" s="101">
        <f>'Entering 1'!F369</f>
        <v>0</v>
      </c>
      <c r="G91" s="101">
        <f>'Entering 1'!G369</f>
        <v>0</v>
      </c>
      <c r="H91" s="101">
        <f>'Entering 1'!H369</f>
        <v>0</v>
      </c>
      <c r="I91" s="101">
        <f>'Entering 1'!I369</f>
        <v>0</v>
      </c>
      <c r="J91" s="101">
        <f>'Entering 1'!J369</f>
        <v>0</v>
      </c>
      <c r="K91" s="101">
        <f>'Entering 1'!K369</f>
        <v>0</v>
      </c>
      <c r="L91" s="101">
        <f>'Entering 1'!L369</f>
        <v>0</v>
      </c>
      <c r="M91" s="101">
        <f>'Entering 1'!M369</f>
        <v>0</v>
      </c>
      <c r="N91" s="101">
        <f>'Entering 1'!N369</f>
        <v>0</v>
      </c>
      <c r="O91" s="101">
        <f>'Entering 1'!O369</f>
        <v>0</v>
      </c>
      <c r="P91" s="101">
        <f>'Entering 1'!P369</f>
        <v>0</v>
      </c>
      <c r="Q91" s="101">
        <f>'Entering 1'!Q369</f>
        <v>0</v>
      </c>
      <c r="R91" s="128">
        <f>'Entering 1'!R369</f>
        <v>0</v>
      </c>
      <c r="S91" s="128">
        <f t="shared" si="9"/>
        <v>0</v>
      </c>
      <c r="T91" s="101"/>
      <c r="U91" s="101"/>
      <c r="V91" s="101"/>
      <c r="W91" s="101"/>
      <c r="X91" s="101"/>
      <c r="Y91" s="101"/>
      <c r="Z91" s="101"/>
    </row>
    <row r="92" spans="1:26" ht="12" customHeight="1">
      <c r="A92" s="120"/>
      <c r="B92" s="116" t="s">
        <v>243</v>
      </c>
      <c r="C92" s="126">
        <f>'Entering 1'!C370</f>
        <v>0</v>
      </c>
      <c r="D92" s="101">
        <f>'Entering 1'!D370</f>
        <v>3</v>
      </c>
      <c r="E92" s="101">
        <f>'Entering 1'!E370</f>
        <v>2</v>
      </c>
      <c r="F92" s="101">
        <f>'Entering 1'!F370</f>
        <v>3</v>
      </c>
      <c r="G92" s="101">
        <f>'Entering 1'!G370</f>
        <v>2</v>
      </c>
      <c r="H92" s="101">
        <f>'Entering 1'!H370</f>
        <v>2</v>
      </c>
      <c r="I92" s="101">
        <f>'Entering 1'!I370</f>
        <v>2</v>
      </c>
      <c r="J92" s="101">
        <f>'Entering 1'!J370</f>
        <v>1</v>
      </c>
      <c r="K92" s="101">
        <f>'Entering 1'!K370</f>
        <v>0</v>
      </c>
      <c r="L92" s="101">
        <f>'Entering 1'!L370</f>
        <v>0</v>
      </c>
      <c r="M92" s="101">
        <f>'Entering 1'!M370</f>
        <v>0</v>
      </c>
      <c r="N92" s="101">
        <f>'Entering 1'!N370</f>
        <v>0</v>
      </c>
      <c r="O92" s="101">
        <f>'Entering 1'!O370</f>
        <v>0</v>
      </c>
      <c r="P92" s="101">
        <f>'Entering 1'!P370</f>
        <v>0</v>
      </c>
      <c r="Q92" s="101">
        <f>'Entering 1'!Q370</f>
        <v>0</v>
      </c>
      <c r="R92" s="128">
        <f>'Entering 1'!R370</f>
        <v>0</v>
      </c>
      <c r="S92" s="128">
        <f t="shared" si="9"/>
        <v>15</v>
      </c>
      <c r="T92" s="101"/>
      <c r="U92" s="101"/>
      <c r="V92" s="101"/>
      <c r="W92" s="101"/>
      <c r="X92" s="101"/>
      <c r="Y92" s="101"/>
      <c r="Z92" s="101"/>
    </row>
    <row r="93" spans="1:26" ht="12" customHeight="1">
      <c r="A93" s="120"/>
      <c r="B93" s="116" t="s">
        <v>244</v>
      </c>
      <c r="C93" s="126">
        <f>'Entering 1'!C371</f>
        <v>0</v>
      </c>
      <c r="D93" s="101">
        <f>'Entering 1'!D371</f>
        <v>1</v>
      </c>
      <c r="E93" s="101">
        <f>'Entering 1'!E371</f>
        <v>1</v>
      </c>
      <c r="F93" s="101">
        <f>'Entering 1'!F371</f>
        <v>0</v>
      </c>
      <c r="G93" s="101">
        <f>'Entering 1'!G371</f>
        <v>0</v>
      </c>
      <c r="H93" s="101">
        <f>'Entering 1'!H371</f>
        <v>0</v>
      </c>
      <c r="I93" s="101">
        <f>'Entering 1'!I371</f>
        <v>0</v>
      </c>
      <c r="J93" s="101">
        <f>'Entering 1'!J371</f>
        <v>0</v>
      </c>
      <c r="K93" s="101">
        <f>'Entering 1'!K371</f>
        <v>0</v>
      </c>
      <c r="L93" s="101">
        <f>'Entering 1'!L371</f>
        <v>0</v>
      </c>
      <c r="M93" s="101">
        <f>'Entering 1'!M371</f>
        <v>0</v>
      </c>
      <c r="N93" s="101">
        <f>'Entering 1'!N371</f>
        <v>0</v>
      </c>
      <c r="O93" s="101">
        <f>'Entering 1'!O371</f>
        <v>0</v>
      </c>
      <c r="P93" s="101">
        <f>'Entering 1'!P371</f>
        <v>0</v>
      </c>
      <c r="Q93" s="101">
        <f>'Entering 1'!Q371</f>
        <v>0</v>
      </c>
      <c r="R93" s="128">
        <f>'Entering 1'!R371</f>
        <v>0</v>
      </c>
      <c r="S93" s="128">
        <f t="shared" si="9"/>
        <v>2</v>
      </c>
      <c r="T93" s="101"/>
      <c r="U93" s="101"/>
      <c r="V93" s="101"/>
      <c r="W93" s="101"/>
      <c r="X93" s="101"/>
      <c r="Y93" s="101"/>
      <c r="Z93" s="101"/>
    </row>
    <row r="94" spans="1:26" ht="12" customHeight="1">
      <c r="A94" s="120"/>
      <c r="B94" s="116" t="s">
        <v>245</v>
      </c>
      <c r="C94" s="126">
        <f>'Entering 1'!C372</f>
        <v>0</v>
      </c>
      <c r="D94" s="101">
        <f>'Entering 1'!D372</f>
        <v>2</v>
      </c>
      <c r="E94" s="101">
        <f>'Entering 1'!E372</f>
        <v>0</v>
      </c>
      <c r="F94" s="101">
        <f>'Entering 1'!F372</f>
        <v>0</v>
      </c>
      <c r="G94" s="101">
        <f>'Entering 1'!G372</f>
        <v>0</v>
      </c>
      <c r="H94" s="101">
        <f>'Entering 1'!H372</f>
        <v>1</v>
      </c>
      <c r="I94" s="101">
        <f>'Entering 1'!I372</f>
        <v>1</v>
      </c>
      <c r="J94" s="101">
        <f>'Entering 1'!J372</f>
        <v>2</v>
      </c>
      <c r="K94" s="101">
        <f>'Entering 1'!K372</f>
        <v>0</v>
      </c>
      <c r="L94" s="101">
        <f>'Entering 1'!L372</f>
        <v>2</v>
      </c>
      <c r="M94" s="101">
        <f>'Entering 1'!M372</f>
        <v>0</v>
      </c>
      <c r="N94" s="101">
        <f>'Entering 1'!N372</f>
        <v>0</v>
      </c>
      <c r="O94" s="101">
        <f>'Entering 1'!O372</f>
        <v>0</v>
      </c>
      <c r="P94" s="101">
        <f>'Entering 1'!P372</f>
        <v>0</v>
      </c>
      <c r="Q94" s="101">
        <f>'Entering 1'!Q372</f>
        <v>0</v>
      </c>
      <c r="R94" s="128">
        <f>'Entering 1'!R372</f>
        <v>0</v>
      </c>
      <c r="S94" s="128">
        <f t="shared" si="9"/>
        <v>8</v>
      </c>
      <c r="T94" s="101"/>
      <c r="U94" s="101"/>
      <c r="V94" s="101"/>
      <c r="W94" s="101"/>
      <c r="X94" s="101"/>
      <c r="Y94" s="101"/>
      <c r="Z94" s="101"/>
    </row>
    <row r="95" spans="1:26" ht="12" customHeight="1">
      <c r="A95" s="120"/>
      <c r="B95" s="138" t="s">
        <v>246</v>
      </c>
      <c r="C95" s="126">
        <f>'Entering 1'!C373</f>
        <v>0</v>
      </c>
      <c r="D95" s="101">
        <f>'Entering 1'!D373</f>
        <v>1</v>
      </c>
      <c r="E95" s="101">
        <f>'Entering 1'!E373</f>
        <v>1</v>
      </c>
      <c r="F95" s="101">
        <f>'Entering 1'!F373</f>
        <v>2</v>
      </c>
      <c r="G95" s="101">
        <f>'Entering 1'!G373</f>
        <v>1</v>
      </c>
      <c r="H95" s="101">
        <f>'Entering 1'!H373</f>
        <v>0</v>
      </c>
      <c r="I95" s="101">
        <f>'Entering 1'!I373</f>
        <v>0</v>
      </c>
      <c r="J95" s="101">
        <f>'Entering 1'!J373</f>
        <v>1</v>
      </c>
      <c r="K95" s="101">
        <f>'Entering 1'!K373</f>
        <v>0</v>
      </c>
      <c r="L95" s="101">
        <f>'Entering 1'!L373</f>
        <v>0</v>
      </c>
      <c r="M95" s="101">
        <f>'Entering 1'!M373</f>
        <v>0</v>
      </c>
      <c r="N95" s="101">
        <f>'Entering 1'!N373</f>
        <v>0</v>
      </c>
      <c r="O95" s="101">
        <f>'Entering 1'!O373</f>
        <v>0</v>
      </c>
      <c r="P95" s="101">
        <f>'Entering 1'!P373</f>
        <v>1</v>
      </c>
      <c r="Q95" s="101">
        <f>'Entering 1'!Q373</f>
        <v>0</v>
      </c>
      <c r="R95" s="128">
        <f>'Entering 1'!R373</f>
        <v>0</v>
      </c>
      <c r="S95" s="128">
        <f t="shared" si="9"/>
        <v>7</v>
      </c>
      <c r="T95" s="101"/>
      <c r="U95" s="101"/>
      <c r="V95" s="101"/>
      <c r="W95" s="101"/>
      <c r="X95" s="101"/>
      <c r="Y95" s="101"/>
      <c r="Z95" s="101"/>
    </row>
    <row r="96" spans="1:26" ht="12" customHeight="1">
      <c r="A96" s="129"/>
      <c r="B96" s="130" t="s">
        <v>240</v>
      </c>
      <c r="C96" s="131">
        <f t="shared" ref="C96:R96" si="10">SUM(C88,C91:C95)</f>
        <v>2</v>
      </c>
      <c r="D96" s="132">
        <f t="shared" si="10"/>
        <v>38</v>
      </c>
      <c r="E96" s="132">
        <f t="shared" si="10"/>
        <v>34</v>
      </c>
      <c r="F96" s="132">
        <f t="shared" si="10"/>
        <v>31</v>
      </c>
      <c r="G96" s="132">
        <f t="shared" si="10"/>
        <v>21</v>
      </c>
      <c r="H96" s="132">
        <f t="shared" si="10"/>
        <v>15</v>
      </c>
      <c r="I96" s="132">
        <f t="shared" si="10"/>
        <v>17</v>
      </c>
      <c r="J96" s="132">
        <f t="shared" si="10"/>
        <v>16</v>
      </c>
      <c r="K96" s="132">
        <f t="shared" si="10"/>
        <v>10</v>
      </c>
      <c r="L96" s="132">
        <f t="shared" si="10"/>
        <v>6</v>
      </c>
      <c r="M96" s="132">
        <f t="shared" si="10"/>
        <v>3</v>
      </c>
      <c r="N96" s="132">
        <f t="shared" si="10"/>
        <v>3</v>
      </c>
      <c r="O96" s="132">
        <f t="shared" si="10"/>
        <v>8</v>
      </c>
      <c r="P96" s="132">
        <f t="shared" si="10"/>
        <v>3</v>
      </c>
      <c r="Q96" s="132">
        <f t="shared" si="10"/>
        <v>1</v>
      </c>
      <c r="R96" s="134">
        <f t="shared" si="10"/>
        <v>0</v>
      </c>
      <c r="S96" s="134">
        <f t="shared" si="9"/>
        <v>208</v>
      </c>
      <c r="T96" s="101"/>
      <c r="U96" s="101"/>
      <c r="V96" s="101"/>
      <c r="W96" s="101"/>
      <c r="X96" s="101"/>
      <c r="Y96" s="101"/>
      <c r="Z96" s="101"/>
    </row>
    <row r="97" spans="1:26" ht="12" customHeight="1">
      <c r="A97" s="115" t="s">
        <v>223</v>
      </c>
      <c r="B97" s="116" t="s">
        <v>214</v>
      </c>
      <c r="C97" s="117">
        <f>'Entering 1'!C409</f>
        <v>5</v>
      </c>
      <c r="D97" s="117">
        <f>'Entering 1'!D409</f>
        <v>7</v>
      </c>
      <c r="E97" s="117">
        <f>'Entering 1'!E409</f>
        <v>1</v>
      </c>
      <c r="F97" s="117">
        <f>'Entering 1'!F409</f>
        <v>3</v>
      </c>
      <c r="G97" s="117">
        <f>'Entering 1'!G409</f>
        <v>4</v>
      </c>
      <c r="H97" s="117">
        <f>'Entering 1'!H409</f>
        <v>7</v>
      </c>
      <c r="I97" s="117">
        <f>'Entering 1'!I409</f>
        <v>2</v>
      </c>
      <c r="J97" s="117">
        <f>'Entering 1'!J409</f>
        <v>0</v>
      </c>
      <c r="K97" s="117">
        <f>'Entering 1'!K409</f>
        <v>6</v>
      </c>
      <c r="L97" s="117">
        <f>'Entering 1'!L409</f>
        <v>1</v>
      </c>
      <c r="M97" s="117">
        <f>'Entering 1'!M409</f>
        <v>3</v>
      </c>
      <c r="N97" s="117">
        <f>'Entering 1'!N409</f>
        <v>0</v>
      </c>
      <c r="O97" s="117">
        <f>'Entering 1'!O409</f>
        <v>0</v>
      </c>
      <c r="P97" s="117">
        <f>'Entering 1'!P409</f>
        <v>0</v>
      </c>
      <c r="Q97" s="117">
        <f>'Entering 1'!Q409</f>
        <v>0</v>
      </c>
      <c r="R97" s="119">
        <f>'Entering 1'!R409</f>
        <v>0</v>
      </c>
      <c r="S97" s="101"/>
      <c r="T97" s="101"/>
      <c r="U97" s="101"/>
      <c r="V97" s="101"/>
      <c r="W97" s="101"/>
      <c r="X97" s="101"/>
      <c r="Y97" s="101"/>
      <c r="Z97" s="101"/>
    </row>
    <row r="98" spans="1:26" ht="12" customHeight="1">
      <c r="A98" s="120"/>
      <c r="B98" s="121" t="s">
        <v>238</v>
      </c>
      <c r="C98" s="122">
        <f>'Entering 1'!C415</f>
        <v>0</v>
      </c>
      <c r="D98" s="123">
        <f>'Entering 1'!D415</f>
        <v>3</v>
      </c>
      <c r="E98" s="123">
        <f>'Entering 1'!E415</f>
        <v>5</v>
      </c>
      <c r="F98" s="123">
        <f>'Entering 1'!F415</f>
        <v>4</v>
      </c>
      <c r="G98" s="123">
        <f>'Entering 1'!G415</f>
        <v>4</v>
      </c>
      <c r="H98" s="123">
        <f>'Entering 1'!H415</f>
        <v>2</v>
      </c>
      <c r="I98" s="123">
        <f>'Entering 1'!I415</f>
        <v>2</v>
      </c>
      <c r="J98" s="123">
        <f>'Entering 1'!J415</f>
        <v>0</v>
      </c>
      <c r="K98" s="123">
        <f>'Entering 1'!K415</f>
        <v>4</v>
      </c>
      <c r="L98" s="123">
        <f>'Entering 1'!L415</f>
        <v>2</v>
      </c>
      <c r="M98" s="123">
        <f>'Entering 1'!M415</f>
        <v>2</v>
      </c>
      <c r="N98" s="123">
        <f>'Entering 1'!N415</f>
        <v>0</v>
      </c>
      <c r="O98" s="123">
        <f>'Entering 1'!O415</f>
        <v>0</v>
      </c>
      <c r="P98" s="123">
        <f>'Entering 1'!P415</f>
        <v>0</v>
      </c>
      <c r="Q98" s="123">
        <f>'Entering 1'!Q415</f>
        <v>0</v>
      </c>
      <c r="R98" s="124">
        <f>'Entering 1'!R415</f>
        <v>0</v>
      </c>
      <c r="S98" s="101"/>
      <c r="T98" s="101"/>
      <c r="U98" s="101"/>
      <c r="V98" s="101"/>
      <c r="W98" s="101"/>
      <c r="X98" s="101"/>
      <c r="Y98" s="101"/>
      <c r="Z98" s="101"/>
    </row>
    <row r="99" spans="1:26" ht="12" customHeight="1">
      <c r="A99" s="120"/>
      <c r="B99" s="121" t="s">
        <v>239</v>
      </c>
      <c r="C99" s="122">
        <f>'Entering 1'!C416</f>
        <v>0</v>
      </c>
      <c r="D99" s="123">
        <f>'Entering 1'!D416</f>
        <v>0</v>
      </c>
      <c r="E99" s="123">
        <f>'Entering 1'!E416</f>
        <v>0</v>
      </c>
      <c r="F99" s="123">
        <f>'Entering 1'!F416</f>
        <v>0</v>
      </c>
      <c r="G99" s="123">
        <f>'Entering 1'!G416</f>
        <v>0</v>
      </c>
      <c r="H99" s="123">
        <f>'Entering 1'!H416</f>
        <v>0</v>
      </c>
      <c r="I99" s="123">
        <f>'Entering 1'!I416</f>
        <v>0</v>
      </c>
      <c r="J99" s="123">
        <f>'Entering 1'!J416</f>
        <v>0</v>
      </c>
      <c r="K99" s="123">
        <f>'Entering 1'!K416</f>
        <v>0</v>
      </c>
      <c r="L99" s="123">
        <f>'Entering 1'!L416</f>
        <v>0</v>
      </c>
      <c r="M99" s="123">
        <f>'Entering 1'!M416</f>
        <v>0</v>
      </c>
      <c r="N99" s="123">
        <f>'Entering 1'!N416</f>
        <v>0</v>
      </c>
      <c r="O99" s="123">
        <f>'Entering 1'!O416</f>
        <v>0</v>
      </c>
      <c r="P99" s="123">
        <f>'Entering 1'!P416</f>
        <v>0</v>
      </c>
      <c r="Q99" s="123">
        <f>'Entering 1'!Q416</f>
        <v>0</v>
      </c>
      <c r="R99" s="124">
        <f>'Entering 1'!R416</f>
        <v>0</v>
      </c>
      <c r="S99" s="101"/>
      <c r="T99" s="101"/>
      <c r="U99" s="101"/>
      <c r="V99" s="101"/>
      <c r="W99" s="101"/>
      <c r="X99" s="101"/>
      <c r="Y99" s="101"/>
      <c r="Z99" s="101"/>
    </row>
    <row r="100" spans="1:26" ht="12" customHeight="1">
      <c r="A100" s="125"/>
      <c r="B100" s="126" t="str">
        <f>'Entering 1'!B410</f>
        <v>SPIN Scooters</v>
      </c>
      <c r="C100" s="126">
        <f>'Entering 1'!C410</f>
        <v>0</v>
      </c>
      <c r="D100" s="101">
        <f>'Entering 1'!D410</f>
        <v>0</v>
      </c>
      <c r="E100" s="101">
        <f>'Entering 1'!E410</f>
        <v>0</v>
      </c>
      <c r="F100" s="101">
        <f>'Entering 1'!F410</f>
        <v>0</v>
      </c>
      <c r="G100" s="101">
        <f>'Entering 1'!G410</f>
        <v>0</v>
      </c>
      <c r="H100" s="101">
        <f>'Entering 1'!H410</f>
        <v>0</v>
      </c>
      <c r="I100" s="101">
        <f>'Entering 1'!I410</f>
        <v>0</v>
      </c>
      <c r="J100" s="101">
        <f>'Entering 1'!J410</f>
        <v>0</v>
      </c>
      <c r="K100" s="101">
        <f>'Entering 1'!K410</f>
        <v>0</v>
      </c>
      <c r="L100" s="101">
        <f>'Entering 1'!L410</f>
        <v>0</v>
      </c>
      <c r="M100" s="101">
        <f>'Entering 1'!M410</f>
        <v>0</v>
      </c>
      <c r="N100" s="101">
        <f>'Entering 1'!N410</f>
        <v>0</v>
      </c>
      <c r="O100" s="101">
        <f>'Entering 1'!O410</f>
        <v>0</v>
      </c>
      <c r="P100" s="101">
        <f>'Entering 1'!P410</f>
        <v>0</v>
      </c>
      <c r="Q100" s="101">
        <f>'Entering 1'!Q410</f>
        <v>0</v>
      </c>
      <c r="R100" s="128">
        <f>'Entering 1'!R410</f>
        <v>0</v>
      </c>
      <c r="S100" s="101"/>
      <c r="T100" s="101"/>
      <c r="U100" s="101"/>
      <c r="V100" s="101"/>
      <c r="W100" s="101"/>
      <c r="X100" s="101"/>
      <c r="Y100" s="101"/>
      <c r="Z100" s="101"/>
    </row>
    <row r="101" spans="1:26" ht="12" customHeight="1">
      <c r="A101" s="120"/>
      <c r="B101" s="126" t="str">
        <f>'Entering 1'!B411</f>
        <v>Other Electric Scooter</v>
      </c>
      <c r="C101" s="126">
        <f>'Entering 1'!C411</f>
        <v>0</v>
      </c>
      <c r="D101" s="101">
        <f>'Entering 1'!D411</f>
        <v>0</v>
      </c>
      <c r="E101" s="101">
        <f>'Entering 1'!E411</f>
        <v>0</v>
      </c>
      <c r="F101" s="101">
        <f>'Entering 1'!F411</f>
        <v>0</v>
      </c>
      <c r="G101" s="101">
        <f>'Entering 1'!G411</f>
        <v>0</v>
      </c>
      <c r="H101" s="101">
        <f>'Entering 1'!H411</f>
        <v>0</v>
      </c>
      <c r="I101" s="101">
        <f>'Entering 1'!I411</f>
        <v>0</v>
      </c>
      <c r="J101" s="101">
        <f>'Entering 1'!J411</f>
        <v>0</v>
      </c>
      <c r="K101" s="101">
        <f>'Entering 1'!K411</f>
        <v>0</v>
      </c>
      <c r="L101" s="101">
        <f>'Entering 1'!L411</f>
        <v>0</v>
      </c>
      <c r="M101" s="101">
        <f>'Entering 1'!M411</f>
        <v>0</v>
      </c>
      <c r="N101" s="101">
        <f>'Entering 1'!N411</f>
        <v>0</v>
      </c>
      <c r="O101" s="101">
        <f>'Entering 1'!O411</f>
        <v>0</v>
      </c>
      <c r="P101" s="101">
        <f>'Entering 1'!P411</f>
        <v>0</v>
      </c>
      <c r="Q101" s="101">
        <f>'Entering 1'!Q411</f>
        <v>0</v>
      </c>
      <c r="R101" s="128">
        <f>'Entering 1'!R411</f>
        <v>0</v>
      </c>
      <c r="S101" s="101"/>
      <c r="T101" s="101"/>
      <c r="U101" s="101"/>
      <c r="V101" s="101"/>
      <c r="W101" s="101"/>
      <c r="X101" s="101"/>
      <c r="Y101" s="101"/>
      <c r="Z101" s="101"/>
    </row>
    <row r="102" spans="1:26" ht="12" customHeight="1">
      <c r="A102" s="120"/>
      <c r="B102" s="126" t="str">
        <f>'Entering 1'!B412</f>
        <v>Non-electric scooter</v>
      </c>
      <c r="C102" s="126">
        <f>'Entering 1'!C412</f>
        <v>0</v>
      </c>
      <c r="D102" s="101">
        <f>'Entering 1'!D412</f>
        <v>0</v>
      </c>
      <c r="E102" s="101">
        <f>'Entering 1'!E412</f>
        <v>0</v>
      </c>
      <c r="F102" s="101">
        <f>'Entering 1'!F412</f>
        <v>0</v>
      </c>
      <c r="G102" s="101">
        <f>'Entering 1'!G412</f>
        <v>0</v>
      </c>
      <c r="H102" s="101">
        <f>'Entering 1'!H412</f>
        <v>0</v>
      </c>
      <c r="I102" s="101">
        <f>'Entering 1'!I412</f>
        <v>0</v>
      </c>
      <c r="J102" s="101">
        <f>'Entering 1'!J412</f>
        <v>0</v>
      </c>
      <c r="K102" s="101">
        <f>'Entering 1'!K412</f>
        <v>0</v>
      </c>
      <c r="L102" s="101">
        <f>'Entering 1'!L412</f>
        <v>0</v>
      </c>
      <c r="M102" s="101">
        <f>'Entering 1'!M412</f>
        <v>0</v>
      </c>
      <c r="N102" s="101">
        <f>'Entering 1'!N412</f>
        <v>0</v>
      </c>
      <c r="O102" s="101">
        <f>'Entering 1'!O412</f>
        <v>0</v>
      </c>
      <c r="P102" s="101">
        <f>'Entering 1'!P412</f>
        <v>0</v>
      </c>
      <c r="Q102" s="101">
        <f>'Entering 1'!Q412</f>
        <v>0</v>
      </c>
      <c r="R102" s="128">
        <f>'Entering 1'!R412</f>
        <v>0</v>
      </c>
      <c r="S102" s="101"/>
      <c r="T102" s="101"/>
      <c r="U102" s="101"/>
      <c r="V102" s="101"/>
      <c r="W102" s="101"/>
      <c r="X102" s="101"/>
      <c r="Y102" s="101"/>
      <c r="Z102" s="101"/>
    </row>
    <row r="103" spans="1:26" ht="12" customHeight="1">
      <c r="A103" s="120"/>
      <c r="B103" s="126" t="str">
        <f>'Entering 1'!B413</f>
        <v>Skateboard</v>
      </c>
      <c r="C103" s="126">
        <f>'Entering 1'!C413</f>
        <v>0</v>
      </c>
      <c r="D103" s="101">
        <f>'Entering 1'!D413</f>
        <v>0</v>
      </c>
      <c r="E103" s="101">
        <f>'Entering 1'!E413</f>
        <v>0</v>
      </c>
      <c r="F103" s="101">
        <f>'Entering 1'!F413</f>
        <v>0</v>
      </c>
      <c r="G103" s="101">
        <f>'Entering 1'!G413</f>
        <v>0</v>
      </c>
      <c r="H103" s="101">
        <f>'Entering 1'!H413</f>
        <v>0</v>
      </c>
      <c r="I103" s="101">
        <f>'Entering 1'!I413</f>
        <v>0</v>
      </c>
      <c r="J103" s="101">
        <f>'Entering 1'!J413</f>
        <v>0</v>
      </c>
      <c r="K103" s="101">
        <f>'Entering 1'!K413</f>
        <v>0</v>
      </c>
      <c r="L103" s="101">
        <f>'Entering 1'!L413</f>
        <v>0</v>
      </c>
      <c r="M103" s="101">
        <f>'Entering 1'!M413</f>
        <v>0</v>
      </c>
      <c r="N103" s="101">
        <f>'Entering 1'!N413</f>
        <v>0</v>
      </c>
      <c r="O103" s="101">
        <f>'Entering 1'!O413</f>
        <v>0</v>
      </c>
      <c r="P103" s="101">
        <f>'Entering 1'!P413</f>
        <v>0</v>
      </c>
      <c r="Q103" s="101">
        <f>'Entering 1'!Q413</f>
        <v>0</v>
      </c>
      <c r="R103" s="128">
        <f>'Entering 1'!R413</f>
        <v>0</v>
      </c>
      <c r="S103" s="101"/>
      <c r="T103" s="101"/>
      <c r="U103" s="101"/>
      <c r="V103" s="101"/>
      <c r="W103" s="101"/>
      <c r="X103" s="101"/>
      <c r="Y103" s="101"/>
      <c r="Z103" s="101"/>
    </row>
    <row r="104" spans="1:26" ht="12" customHeight="1">
      <c r="A104" s="120"/>
      <c r="B104" s="126" t="str">
        <f>'Entering 1'!B414</f>
        <v>Electric Skateboard</v>
      </c>
      <c r="C104" s="126">
        <f>'Entering 1'!C414</f>
        <v>0</v>
      </c>
      <c r="D104" s="101">
        <f>'Entering 1'!D414</f>
        <v>0</v>
      </c>
      <c r="E104" s="101">
        <f>'Entering 1'!E414</f>
        <v>0</v>
      </c>
      <c r="F104" s="101">
        <f>'Entering 1'!F414</f>
        <v>0</v>
      </c>
      <c r="G104" s="101">
        <f>'Entering 1'!G414</f>
        <v>0</v>
      </c>
      <c r="H104" s="101">
        <f>'Entering 1'!H414</f>
        <v>0</v>
      </c>
      <c r="I104" s="101">
        <f>'Entering 1'!I414</f>
        <v>0</v>
      </c>
      <c r="J104" s="101">
        <f>'Entering 1'!J414</f>
        <v>0</v>
      </c>
      <c r="K104" s="101">
        <f>'Entering 1'!K414</f>
        <v>0</v>
      </c>
      <c r="L104" s="101">
        <f>'Entering 1'!L414</f>
        <v>0</v>
      </c>
      <c r="M104" s="101">
        <f>'Entering 1'!M414</f>
        <v>0</v>
      </c>
      <c r="N104" s="101">
        <f>'Entering 1'!N414</f>
        <v>0</v>
      </c>
      <c r="O104" s="101">
        <f>'Entering 1'!O414</f>
        <v>0</v>
      </c>
      <c r="P104" s="101">
        <f>'Entering 1'!P414</f>
        <v>0</v>
      </c>
      <c r="Q104" s="101">
        <f>'Entering 1'!Q414</f>
        <v>0</v>
      </c>
      <c r="R104" s="128">
        <f>'Entering 1'!R414</f>
        <v>0</v>
      </c>
      <c r="S104" s="101"/>
      <c r="T104" s="101"/>
      <c r="U104" s="101"/>
      <c r="V104" s="101"/>
      <c r="W104" s="101"/>
      <c r="X104" s="101"/>
      <c r="Y104" s="101"/>
      <c r="Z104" s="101"/>
    </row>
    <row r="105" spans="1:26" ht="12" customHeight="1">
      <c r="A105" s="129"/>
      <c r="B105" s="130" t="s">
        <v>240</v>
      </c>
      <c r="C105" s="131">
        <f t="shared" ref="C105:R105" si="11">SUM(C97,C100:C104)</f>
        <v>5</v>
      </c>
      <c r="D105" s="132">
        <f t="shared" si="11"/>
        <v>7</v>
      </c>
      <c r="E105" s="132">
        <f t="shared" si="11"/>
        <v>1</v>
      </c>
      <c r="F105" s="132">
        <f t="shared" si="11"/>
        <v>3</v>
      </c>
      <c r="G105" s="132">
        <f t="shared" si="11"/>
        <v>4</v>
      </c>
      <c r="H105" s="132">
        <f t="shared" si="11"/>
        <v>7</v>
      </c>
      <c r="I105" s="132">
        <f t="shared" si="11"/>
        <v>2</v>
      </c>
      <c r="J105" s="132">
        <f t="shared" si="11"/>
        <v>0</v>
      </c>
      <c r="K105" s="132">
        <f t="shared" si="11"/>
        <v>6</v>
      </c>
      <c r="L105" s="132">
        <f t="shared" si="11"/>
        <v>1</v>
      </c>
      <c r="M105" s="132">
        <f t="shared" si="11"/>
        <v>3</v>
      </c>
      <c r="N105" s="132">
        <f t="shared" si="11"/>
        <v>0</v>
      </c>
      <c r="O105" s="132">
        <f t="shared" si="11"/>
        <v>0</v>
      </c>
      <c r="P105" s="132">
        <f t="shared" si="11"/>
        <v>0</v>
      </c>
      <c r="Q105" s="132">
        <f t="shared" si="11"/>
        <v>0</v>
      </c>
      <c r="R105" s="134">
        <f t="shared" si="11"/>
        <v>0</v>
      </c>
      <c r="S105" s="101"/>
      <c r="T105" s="101"/>
      <c r="U105" s="101"/>
      <c r="V105" s="101"/>
      <c r="W105" s="101"/>
      <c r="X105" s="101"/>
      <c r="Y105" s="101"/>
      <c r="Z105" s="101"/>
    </row>
    <row r="106" spans="1:26" ht="12" customHeight="1">
      <c r="A106" s="115" t="s">
        <v>247</v>
      </c>
      <c r="B106" s="116" t="s">
        <v>214</v>
      </c>
      <c r="C106" s="117">
        <f>'Entering 1'!C449</f>
        <v>10</v>
      </c>
      <c r="D106" s="117">
        <f>'Entering 1'!D449</f>
        <v>25</v>
      </c>
      <c r="E106" s="117">
        <f>'Entering 1'!E449</f>
        <v>21</v>
      </c>
      <c r="F106" s="117">
        <f>'Entering 1'!F449</f>
        <v>21</v>
      </c>
      <c r="G106" s="117">
        <f>'Entering 1'!G449</f>
        <v>9</v>
      </c>
      <c r="H106" s="117">
        <f>'Entering 1'!H449</f>
        <v>8</v>
      </c>
      <c r="I106" s="117">
        <f>'Entering 1'!I449</f>
        <v>14</v>
      </c>
      <c r="J106" s="117">
        <f>'Entering 1'!J449</f>
        <v>15</v>
      </c>
      <c r="K106" s="117">
        <f>'Entering 1'!K449</f>
        <v>9</v>
      </c>
      <c r="L106" s="117">
        <f>'Entering 1'!L449</f>
        <v>11</v>
      </c>
      <c r="M106" s="117">
        <f>'Entering 1'!M449</f>
        <v>5</v>
      </c>
      <c r="N106" s="117">
        <f>'Entering 1'!N449</f>
        <v>5</v>
      </c>
      <c r="O106" s="117">
        <f>'Entering 1'!O449</f>
        <v>2</v>
      </c>
      <c r="P106" s="117">
        <f>'Entering 1'!P449</f>
        <v>0</v>
      </c>
      <c r="Q106" s="117">
        <f>'Entering 1'!Q449</f>
        <v>0</v>
      </c>
      <c r="R106" s="119">
        <f>'Entering 1'!R449</f>
        <v>0</v>
      </c>
      <c r="S106" s="101"/>
      <c r="T106" s="101"/>
      <c r="U106" s="101"/>
      <c r="V106" s="101"/>
      <c r="W106" s="101"/>
      <c r="X106" s="101"/>
      <c r="Y106" s="101"/>
      <c r="Z106" s="101"/>
    </row>
    <row r="107" spans="1:26" ht="12" customHeight="1">
      <c r="A107" s="120"/>
      <c r="B107" s="121" t="s">
        <v>238</v>
      </c>
      <c r="C107" s="122">
        <f>'Entering 1'!C455</f>
        <v>19</v>
      </c>
      <c r="D107" s="123">
        <f>'Entering 1'!D455</f>
        <v>37</v>
      </c>
      <c r="E107" s="123">
        <f>'Entering 1'!E455</f>
        <v>87</v>
      </c>
      <c r="F107" s="123">
        <f>'Entering 1'!F455</f>
        <v>76</v>
      </c>
      <c r="G107" s="123">
        <f>'Entering 1'!G455</f>
        <v>36</v>
      </c>
      <c r="H107" s="123">
        <f>'Entering 1'!H455</f>
        <v>14</v>
      </c>
      <c r="I107" s="123">
        <f>'Entering 1'!I455</f>
        <v>18</v>
      </c>
      <c r="J107" s="123">
        <f>'Entering 1'!J455</f>
        <v>8</v>
      </c>
      <c r="K107" s="123">
        <f>'Entering 1'!K455</f>
        <v>9</v>
      </c>
      <c r="L107" s="123">
        <f>'Entering 1'!L455</f>
        <v>5</v>
      </c>
      <c r="M107" s="123">
        <f>'Entering 1'!M455</f>
        <v>7</v>
      </c>
      <c r="N107" s="123">
        <f>'Entering 1'!N455</f>
        <v>6</v>
      </c>
      <c r="O107" s="123">
        <f>'Entering 1'!O455</f>
        <v>1</v>
      </c>
      <c r="P107" s="123">
        <f>'Entering 1'!P455</f>
        <v>3</v>
      </c>
      <c r="Q107" s="123">
        <f>'Entering 1'!Q455</f>
        <v>0</v>
      </c>
      <c r="R107" s="124">
        <f>'Entering 1'!R455</f>
        <v>0</v>
      </c>
      <c r="S107" s="101"/>
      <c r="T107" s="101"/>
      <c r="U107" s="101"/>
      <c r="V107" s="101"/>
      <c r="W107" s="101"/>
      <c r="X107" s="101"/>
      <c r="Y107" s="101"/>
      <c r="Z107" s="101"/>
    </row>
    <row r="108" spans="1:26" ht="12" customHeight="1">
      <c r="A108" s="120"/>
      <c r="B108" s="121" t="s">
        <v>239</v>
      </c>
      <c r="C108" s="122">
        <f>'Entering 1'!C456</f>
        <v>0</v>
      </c>
      <c r="D108" s="123">
        <f>'Entering 1'!D456</f>
        <v>0</v>
      </c>
      <c r="E108" s="123">
        <f>'Entering 1'!E456</f>
        <v>0</v>
      </c>
      <c r="F108" s="123">
        <f>'Entering 1'!F456</f>
        <v>0</v>
      </c>
      <c r="G108" s="123">
        <f>'Entering 1'!G456</f>
        <v>0</v>
      </c>
      <c r="H108" s="123">
        <f>'Entering 1'!H456</f>
        <v>0</v>
      </c>
      <c r="I108" s="123">
        <f>'Entering 1'!I456</f>
        <v>0</v>
      </c>
      <c r="J108" s="123">
        <f>'Entering 1'!J456</f>
        <v>0</v>
      </c>
      <c r="K108" s="123">
        <f>'Entering 1'!K456</f>
        <v>0</v>
      </c>
      <c r="L108" s="123">
        <f>'Entering 1'!L456</f>
        <v>0</v>
      </c>
      <c r="M108" s="123">
        <f>'Entering 1'!M456</f>
        <v>0</v>
      </c>
      <c r="N108" s="123">
        <f>'Entering 1'!N456</f>
        <v>0</v>
      </c>
      <c r="O108" s="123">
        <f>'Entering 1'!O456</f>
        <v>0</v>
      </c>
      <c r="P108" s="123">
        <f>'Entering 1'!P456</f>
        <v>0</v>
      </c>
      <c r="Q108" s="123">
        <f>'Entering 1'!Q456</f>
        <v>0</v>
      </c>
      <c r="R108" s="124">
        <f>'Entering 1'!R456</f>
        <v>0</v>
      </c>
      <c r="S108" s="101"/>
      <c r="T108" s="101"/>
      <c r="U108" s="101"/>
      <c r="V108" s="101"/>
      <c r="W108" s="101"/>
      <c r="X108" s="101"/>
      <c r="Y108" s="101"/>
      <c r="Z108" s="101"/>
    </row>
    <row r="109" spans="1:26" ht="12" customHeight="1">
      <c r="A109" s="125"/>
      <c r="B109" s="126" t="str">
        <f>'Entering 1'!B450</f>
        <v>SPIN Scooters</v>
      </c>
      <c r="C109" s="126">
        <f>'Entering 1'!C450</f>
        <v>0</v>
      </c>
      <c r="D109" s="101">
        <f>'Entering 1'!D450</f>
        <v>0</v>
      </c>
      <c r="E109" s="101">
        <f>'Entering 1'!E450</f>
        <v>0</v>
      </c>
      <c r="F109" s="101">
        <f>'Entering 1'!F450</f>
        <v>0</v>
      </c>
      <c r="G109" s="101">
        <f>'Entering 1'!G450</f>
        <v>0</v>
      </c>
      <c r="H109" s="101">
        <f>'Entering 1'!H450</f>
        <v>0</v>
      </c>
      <c r="I109" s="101">
        <f>'Entering 1'!I450</f>
        <v>0</v>
      </c>
      <c r="J109" s="101">
        <f>'Entering 1'!J450</f>
        <v>0</v>
      </c>
      <c r="K109" s="101">
        <f>'Entering 1'!K450</f>
        <v>0</v>
      </c>
      <c r="L109" s="101">
        <f>'Entering 1'!L450</f>
        <v>0</v>
      </c>
      <c r="M109" s="101">
        <f>'Entering 1'!M450</f>
        <v>0</v>
      </c>
      <c r="N109" s="101">
        <f>'Entering 1'!N450</f>
        <v>0</v>
      </c>
      <c r="O109" s="101">
        <f>'Entering 1'!O450</f>
        <v>0</v>
      </c>
      <c r="P109" s="101">
        <f>'Entering 1'!P450</f>
        <v>0</v>
      </c>
      <c r="Q109" s="101">
        <f>'Entering 1'!Q450</f>
        <v>0</v>
      </c>
      <c r="R109" s="128">
        <f>'Entering 1'!R450</f>
        <v>0</v>
      </c>
      <c r="S109" s="101"/>
      <c r="T109" s="101"/>
      <c r="U109" s="101"/>
      <c r="V109" s="101"/>
      <c r="W109" s="101"/>
      <c r="X109" s="101"/>
      <c r="Y109" s="101"/>
      <c r="Z109" s="101"/>
    </row>
    <row r="110" spans="1:26" ht="12" customHeight="1">
      <c r="A110" s="120"/>
      <c r="B110" s="126" t="str">
        <f>'Entering 1'!B451</f>
        <v>Other Electric Scooter</v>
      </c>
      <c r="C110" s="126">
        <f>'Entering 1'!C451</f>
        <v>1</v>
      </c>
      <c r="D110" s="101">
        <f>'Entering 1'!D451</f>
        <v>2</v>
      </c>
      <c r="E110" s="101">
        <f>'Entering 1'!E451</f>
        <v>11</v>
      </c>
      <c r="F110" s="101">
        <f>'Entering 1'!F451</f>
        <v>3</v>
      </c>
      <c r="G110" s="101">
        <f>'Entering 1'!G451</f>
        <v>1</v>
      </c>
      <c r="H110" s="101">
        <f>'Entering 1'!H451</f>
        <v>4</v>
      </c>
      <c r="I110" s="101">
        <f>'Entering 1'!I451</f>
        <v>2</v>
      </c>
      <c r="J110" s="101">
        <f>'Entering 1'!J451</f>
        <v>0</v>
      </c>
      <c r="K110" s="101">
        <f>'Entering 1'!K451</f>
        <v>1</v>
      </c>
      <c r="L110" s="101">
        <f>'Entering 1'!L451</f>
        <v>1</v>
      </c>
      <c r="M110" s="101">
        <f>'Entering 1'!M451</f>
        <v>0</v>
      </c>
      <c r="N110" s="101">
        <f>'Entering 1'!N451</f>
        <v>1</v>
      </c>
      <c r="O110" s="101">
        <f>'Entering 1'!O451</f>
        <v>0</v>
      </c>
      <c r="P110" s="101">
        <f>'Entering 1'!P451</f>
        <v>0</v>
      </c>
      <c r="Q110" s="101">
        <f>'Entering 1'!Q451</f>
        <v>0</v>
      </c>
      <c r="R110" s="128">
        <f>'Entering 1'!R451</f>
        <v>0</v>
      </c>
      <c r="S110" s="101"/>
      <c r="T110" s="101"/>
      <c r="U110" s="101"/>
      <c r="V110" s="101"/>
      <c r="W110" s="101"/>
      <c r="X110" s="101"/>
      <c r="Y110" s="101"/>
      <c r="Z110" s="101"/>
    </row>
    <row r="111" spans="1:26" ht="12" customHeight="1">
      <c r="A111" s="120"/>
      <c r="B111" s="126" t="str">
        <f>'Entering 1'!B452</f>
        <v>Non-electric scooter</v>
      </c>
      <c r="C111" s="126">
        <f>'Entering 1'!C452</f>
        <v>0</v>
      </c>
      <c r="D111" s="101">
        <f>'Entering 1'!D452</f>
        <v>0</v>
      </c>
      <c r="E111" s="101">
        <f>'Entering 1'!E452</f>
        <v>0</v>
      </c>
      <c r="F111" s="101">
        <f>'Entering 1'!F452</f>
        <v>0</v>
      </c>
      <c r="G111" s="101">
        <f>'Entering 1'!G452</f>
        <v>0</v>
      </c>
      <c r="H111" s="101">
        <f>'Entering 1'!H452</f>
        <v>0</v>
      </c>
      <c r="I111" s="101">
        <f>'Entering 1'!I452</f>
        <v>0</v>
      </c>
      <c r="J111" s="101">
        <f>'Entering 1'!J452</f>
        <v>0</v>
      </c>
      <c r="K111" s="101">
        <f>'Entering 1'!K452</f>
        <v>0</v>
      </c>
      <c r="L111" s="101">
        <f>'Entering 1'!L452</f>
        <v>0</v>
      </c>
      <c r="M111" s="101">
        <f>'Entering 1'!M452</f>
        <v>0</v>
      </c>
      <c r="N111" s="101">
        <f>'Entering 1'!N452</f>
        <v>0</v>
      </c>
      <c r="O111" s="101">
        <f>'Entering 1'!O452</f>
        <v>0</v>
      </c>
      <c r="P111" s="101">
        <f>'Entering 1'!P452</f>
        <v>0</v>
      </c>
      <c r="Q111" s="101">
        <f>'Entering 1'!Q452</f>
        <v>0</v>
      </c>
      <c r="R111" s="128">
        <f>'Entering 1'!R452</f>
        <v>0</v>
      </c>
      <c r="S111" s="101"/>
      <c r="T111" s="101"/>
      <c r="U111" s="101"/>
      <c r="V111" s="101"/>
      <c r="W111" s="101"/>
      <c r="X111" s="101"/>
      <c r="Y111" s="101"/>
      <c r="Z111" s="101"/>
    </row>
    <row r="112" spans="1:26" ht="12" customHeight="1">
      <c r="A112" s="120"/>
      <c r="B112" s="126" t="str">
        <f>'Entering 1'!B453</f>
        <v>Skateboard</v>
      </c>
      <c r="C112" s="126">
        <f>'Entering 1'!C453</f>
        <v>0</v>
      </c>
      <c r="D112" s="101">
        <f>'Entering 1'!D453</f>
        <v>0</v>
      </c>
      <c r="E112" s="101">
        <f>'Entering 1'!E453</f>
        <v>0</v>
      </c>
      <c r="F112" s="101">
        <f>'Entering 1'!F453</f>
        <v>0</v>
      </c>
      <c r="G112" s="101">
        <f>'Entering 1'!G453</f>
        <v>1</v>
      </c>
      <c r="H112" s="101">
        <f>'Entering 1'!H453</f>
        <v>0</v>
      </c>
      <c r="I112" s="101">
        <f>'Entering 1'!I453</f>
        <v>1</v>
      </c>
      <c r="J112" s="101">
        <f>'Entering 1'!J453</f>
        <v>0</v>
      </c>
      <c r="K112" s="101">
        <f>'Entering 1'!K453</f>
        <v>0</v>
      </c>
      <c r="L112" s="101">
        <f>'Entering 1'!L453</f>
        <v>0</v>
      </c>
      <c r="M112" s="101">
        <f>'Entering 1'!M453</f>
        <v>0</v>
      </c>
      <c r="N112" s="101">
        <f>'Entering 1'!N453</f>
        <v>0</v>
      </c>
      <c r="O112" s="101">
        <f>'Entering 1'!O453</f>
        <v>0</v>
      </c>
      <c r="P112" s="101">
        <f>'Entering 1'!P453</f>
        <v>0</v>
      </c>
      <c r="Q112" s="101">
        <f>'Entering 1'!Q453</f>
        <v>0</v>
      </c>
      <c r="R112" s="128">
        <f>'Entering 1'!R453</f>
        <v>0</v>
      </c>
      <c r="S112" s="101"/>
      <c r="T112" s="101"/>
      <c r="U112" s="101"/>
      <c r="V112" s="101"/>
      <c r="W112" s="101"/>
      <c r="X112" s="101"/>
      <c r="Y112" s="101"/>
      <c r="Z112" s="101"/>
    </row>
    <row r="113" spans="1:26" ht="12" customHeight="1">
      <c r="A113" s="120"/>
      <c r="B113" s="126" t="str">
        <f>'Entering 1'!B454</f>
        <v>Electric Skateboard</v>
      </c>
      <c r="C113" s="126">
        <f>'Entering 1'!C454</f>
        <v>0</v>
      </c>
      <c r="D113" s="101">
        <f>'Entering 1'!D454</f>
        <v>0</v>
      </c>
      <c r="E113" s="101">
        <f>'Entering 1'!E454</f>
        <v>1</v>
      </c>
      <c r="F113" s="101">
        <f>'Entering 1'!F454</f>
        <v>2</v>
      </c>
      <c r="G113" s="101">
        <f>'Entering 1'!G454</f>
        <v>0</v>
      </c>
      <c r="H113" s="101">
        <f>'Entering 1'!H454</f>
        <v>0</v>
      </c>
      <c r="I113" s="101">
        <f>'Entering 1'!I454</f>
        <v>0</v>
      </c>
      <c r="J113" s="101">
        <f>'Entering 1'!J454</f>
        <v>0</v>
      </c>
      <c r="K113" s="101">
        <f>'Entering 1'!K454</f>
        <v>0</v>
      </c>
      <c r="L113" s="101">
        <f>'Entering 1'!L454</f>
        <v>0</v>
      </c>
      <c r="M113" s="101">
        <f>'Entering 1'!M454</f>
        <v>0</v>
      </c>
      <c r="N113" s="101">
        <f>'Entering 1'!N454</f>
        <v>0</v>
      </c>
      <c r="O113" s="101">
        <f>'Entering 1'!O454</f>
        <v>0</v>
      </c>
      <c r="P113" s="101">
        <f>'Entering 1'!P454</f>
        <v>0</v>
      </c>
      <c r="Q113" s="101">
        <f>'Entering 1'!Q454</f>
        <v>0</v>
      </c>
      <c r="R113" s="128">
        <f>'Entering 1'!R454</f>
        <v>0</v>
      </c>
      <c r="S113" s="101"/>
      <c r="T113" s="101"/>
      <c r="U113" s="101"/>
      <c r="V113" s="101"/>
      <c r="W113" s="101"/>
      <c r="X113" s="101"/>
      <c r="Y113" s="101"/>
      <c r="Z113" s="101"/>
    </row>
    <row r="114" spans="1:26" ht="12" customHeight="1">
      <c r="A114" s="129"/>
      <c r="B114" s="130" t="s">
        <v>240</v>
      </c>
      <c r="C114" s="131">
        <f t="shared" ref="C114:R114" si="12">SUM(C106,C109:C113)</f>
        <v>11</v>
      </c>
      <c r="D114" s="132">
        <f t="shared" si="12"/>
        <v>27</v>
      </c>
      <c r="E114" s="132">
        <f t="shared" si="12"/>
        <v>33</v>
      </c>
      <c r="F114" s="132">
        <f t="shared" si="12"/>
        <v>26</v>
      </c>
      <c r="G114" s="132">
        <f t="shared" si="12"/>
        <v>11</v>
      </c>
      <c r="H114" s="132">
        <f t="shared" si="12"/>
        <v>12</v>
      </c>
      <c r="I114" s="132">
        <f t="shared" si="12"/>
        <v>17</v>
      </c>
      <c r="J114" s="132">
        <f t="shared" si="12"/>
        <v>15</v>
      </c>
      <c r="K114" s="132">
        <f t="shared" si="12"/>
        <v>10</v>
      </c>
      <c r="L114" s="132">
        <f t="shared" si="12"/>
        <v>12</v>
      </c>
      <c r="M114" s="132">
        <f t="shared" si="12"/>
        <v>5</v>
      </c>
      <c r="N114" s="132">
        <f t="shared" si="12"/>
        <v>6</v>
      </c>
      <c r="O114" s="132">
        <f t="shared" si="12"/>
        <v>2</v>
      </c>
      <c r="P114" s="132">
        <f t="shared" si="12"/>
        <v>0</v>
      </c>
      <c r="Q114" s="132">
        <f t="shared" si="12"/>
        <v>0</v>
      </c>
      <c r="R114" s="134">
        <f t="shared" si="12"/>
        <v>0</v>
      </c>
      <c r="S114" s="101"/>
      <c r="T114" s="101"/>
      <c r="U114" s="101"/>
      <c r="V114" s="101"/>
      <c r="W114" s="101"/>
      <c r="X114" s="101"/>
      <c r="Y114" s="101"/>
      <c r="Z114" s="101"/>
    </row>
    <row r="115" spans="1:26" ht="12" customHeight="1">
      <c r="A115" s="115" t="s">
        <v>131</v>
      </c>
      <c r="B115" s="116" t="s">
        <v>214</v>
      </c>
      <c r="C115" s="117">
        <f>'Entering 1'!C490</f>
        <v>0</v>
      </c>
      <c r="D115" s="117">
        <f>'Entering 1'!D490</f>
        <v>0</v>
      </c>
      <c r="E115" s="117">
        <f>'Entering 1'!E490</f>
        <v>5</v>
      </c>
      <c r="F115" s="117">
        <f>'Entering 1'!F490</f>
        <v>4</v>
      </c>
      <c r="G115" s="117">
        <f>'Entering 1'!G490</f>
        <v>0</v>
      </c>
      <c r="H115" s="117">
        <f>'Entering 1'!H490</f>
        <v>0</v>
      </c>
      <c r="I115" s="117">
        <f>'Entering 1'!I490</f>
        <v>41</v>
      </c>
      <c r="J115" s="117">
        <f>'Entering 1'!J490</f>
        <v>6</v>
      </c>
      <c r="K115" s="117">
        <f>'Entering 1'!K490</f>
        <v>4</v>
      </c>
      <c r="L115" s="117">
        <f>'Entering 1'!L490</f>
        <v>16</v>
      </c>
      <c r="M115" s="117">
        <f>'Entering 1'!M490</f>
        <v>17</v>
      </c>
      <c r="N115" s="117">
        <f>'Entering 1'!N490</f>
        <v>15</v>
      </c>
      <c r="O115" s="117">
        <f>'Entering 1'!O490</f>
        <v>16</v>
      </c>
      <c r="P115" s="117">
        <f>'Entering 1'!P490</f>
        <v>0</v>
      </c>
      <c r="Q115" s="117">
        <f>'Entering 1'!Q490</f>
        <v>0</v>
      </c>
      <c r="R115" s="119">
        <f>'Entering 1'!R490</f>
        <v>0</v>
      </c>
      <c r="S115" s="101"/>
      <c r="T115" s="101"/>
      <c r="U115" s="101"/>
      <c r="V115" s="101"/>
      <c r="W115" s="101"/>
      <c r="X115" s="101"/>
      <c r="Y115" s="101"/>
      <c r="Z115" s="101"/>
    </row>
    <row r="116" spans="1:26" ht="12" customHeight="1">
      <c r="A116" s="120"/>
      <c r="B116" s="121" t="s">
        <v>238</v>
      </c>
      <c r="C116" s="122">
        <f>'Entering 1'!C497</f>
        <v>0</v>
      </c>
      <c r="D116" s="123">
        <f>'Entering 1'!D497</f>
        <v>0</v>
      </c>
      <c r="E116" s="123">
        <f>'Entering 1'!E497</f>
        <v>8</v>
      </c>
      <c r="F116" s="123">
        <f>'Entering 1'!F497</f>
        <v>5</v>
      </c>
      <c r="G116" s="123">
        <f>'Entering 1'!G497</f>
        <v>0</v>
      </c>
      <c r="H116" s="123">
        <f>'Entering 1'!H497</f>
        <v>0</v>
      </c>
      <c r="I116" s="123">
        <f>'Entering 1'!I497</f>
        <v>6</v>
      </c>
      <c r="J116" s="123">
        <f>'Entering 1'!J497</f>
        <v>0</v>
      </c>
      <c r="K116" s="123">
        <f>'Entering 1'!K497</f>
        <v>3</v>
      </c>
      <c r="L116" s="123">
        <f>'Entering 1'!L497</f>
        <v>1</v>
      </c>
      <c r="M116" s="123">
        <f>'Entering 1'!M497</f>
        <v>2</v>
      </c>
      <c r="N116" s="123">
        <f>'Entering 1'!N497</f>
        <v>1</v>
      </c>
      <c r="O116" s="123">
        <f>'Entering 1'!O497</f>
        <v>0</v>
      </c>
      <c r="P116" s="123">
        <f>'Entering 1'!P497</f>
        <v>0</v>
      </c>
      <c r="Q116" s="123">
        <f>'Entering 1'!Q497</f>
        <v>0</v>
      </c>
      <c r="R116" s="124">
        <f>'Entering 1'!R497</f>
        <v>0</v>
      </c>
      <c r="S116" s="101"/>
      <c r="T116" s="101"/>
      <c r="U116" s="101"/>
      <c r="V116" s="101"/>
      <c r="W116" s="101"/>
      <c r="X116" s="101"/>
      <c r="Y116" s="101"/>
      <c r="Z116" s="101"/>
    </row>
    <row r="117" spans="1:26" ht="12" customHeight="1">
      <c r="A117" s="120"/>
      <c r="B117" s="121" t="s">
        <v>239</v>
      </c>
      <c r="C117" s="122">
        <f>'Entering 1'!C498</f>
        <v>0</v>
      </c>
      <c r="D117" s="123">
        <f>'Entering 1'!D498</f>
        <v>0</v>
      </c>
      <c r="E117" s="123">
        <f>'Entering 1'!E498</f>
        <v>0</v>
      </c>
      <c r="F117" s="123">
        <f>'Entering 1'!F498</f>
        <v>0</v>
      </c>
      <c r="G117" s="123">
        <f>'Entering 1'!G498</f>
        <v>0</v>
      </c>
      <c r="H117" s="123">
        <f>'Entering 1'!H498</f>
        <v>0</v>
      </c>
      <c r="I117" s="123">
        <f>'Entering 1'!I498</f>
        <v>0</v>
      </c>
      <c r="J117" s="123">
        <f>'Entering 1'!J498</f>
        <v>0</v>
      </c>
      <c r="K117" s="123">
        <f>'Entering 1'!K498</f>
        <v>1</v>
      </c>
      <c r="L117" s="123">
        <f>'Entering 1'!L498</f>
        <v>0</v>
      </c>
      <c r="M117" s="123">
        <f>'Entering 1'!M498</f>
        <v>0</v>
      </c>
      <c r="N117" s="123">
        <f>'Entering 1'!N498</f>
        <v>0</v>
      </c>
      <c r="O117" s="123">
        <f>'Entering 1'!O498</f>
        <v>0</v>
      </c>
      <c r="P117" s="123">
        <f>'Entering 1'!P498</f>
        <v>0</v>
      </c>
      <c r="Q117" s="123">
        <f>'Entering 1'!Q498</f>
        <v>0</v>
      </c>
      <c r="R117" s="124">
        <f>'Entering 1'!R498</f>
        <v>0</v>
      </c>
      <c r="S117" s="101"/>
      <c r="T117" s="101"/>
      <c r="U117" s="101"/>
      <c r="V117" s="101"/>
      <c r="W117" s="101"/>
      <c r="X117" s="101"/>
      <c r="Y117" s="101"/>
      <c r="Z117" s="101"/>
    </row>
    <row r="118" spans="1:26" ht="12" customHeight="1">
      <c r="A118" s="125"/>
      <c r="B118" s="126" t="str">
        <f>'Entering 1'!B491</f>
        <v>SPIN Scooters</v>
      </c>
      <c r="C118" s="126">
        <f>'Entering 1'!C491</f>
        <v>0</v>
      </c>
      <c r="D118" s="101">
        <f>'Entering 1'!D491</f>
        <v>0</v>
      </c>
      <c r="E118" s="101">
        <f>'Entering 1'!E491</f>
        <v>0</v>
      </c>
      <c r="F118" s="101">
        <f>'Entering 1'!F491</f>
        <v>0</v>
      </c>
      <c r="G118" s="101">
        <f>'Entering 1'!G491</f>
        <v>0</v>
      </c>
      <c r="H118" s="101">
        <f>'Entering 1'!H491</f>
        <v>0</v>
      </c>
      <c r="I118" s="101">
        <f>'Entering 1'!I491</f>
        <v>0</v>
      </c>
      <c r="J118" s="101">
        <f>'Entering 1'!J491</f>
        <v>0</v>
      </c>
      <c r="K118" s="101">
        <f>'Entering 1'!K491</f>
        <v>0</v>
      </c>
      <c r="L118" s="101">
        <f>'Entering 1'!L491</f>
        <v>0</v>
      </c>
      <c r="M118" s="101">
        <f>'Entering 1'!M491</f>
        <v>0</v>
      </c>
      <c r="N118" s="101">
        <f>'Entering 1'!N491</f>
        <v>0</v>
      </c>
      <c r="O118" s="101">
        <f>'Entering 1'!O491</f>
        <v>0</v>
      </c>
      <c r="P118" s="101">
        <f>'Entering 1'!P491</f>
        <v>0</v>
      </c>
      <c r="Q118" s="101">
        <f>'Entering 1'!Q491</f>
        <v>0</v>
      </c>
      <c r="R118" s="128">
        <f>'Entering 1'!R491</f>
        <v>0</v>
      </c>
      <c r="S118" s="101"/>
      <c r="T118" s="101"/>
      <c r="U118" s="101"/>
      <c r="V118" s="101"/>
      <c r="W118" s="101"/>
      <c r="X118" s="101"/>
      <c r="Y118" s="101"/>
      <c r="Z118" s="101"/>
    </row>
    <row r="119" spans="1:26" ht="12" customHeight="1">
      <c r="A119" s="120"/>
      <c r="B119" s="126" t="str">
        <f>'Entering 1'!B492</f>
        <v>Other Electric Scooter</v>
      </c>
      <c r="C119" s="126">
        <f>'Entering 1'!C492</f>
        <v>0</v>
      </c>
      <c r="D119" s="101">
        <f>'Entering 1'!D492</f>
        <v>0</v>
      </c>
      <c r="E119" s="101">
        <f>'Entering 1'!E492</f>
        <v>1</v>
      </c>
      <c r="F119" s="101">
        <f>'Entering 1'!F492</f>
        <v>0</v>
      </c>
      <c r="G119" s="101">
        <f>'Entering 1'!G492</f>
        <v>0</v>
      </c>
      <c r="H119" s="101">
        <f>'Entering 1'!H492</f>
        <v>0</v>
      </c>
      <c r="I119" s="101">
        <f>'Entering 1'!I492</f>
        <v>2</v>
      </c>
      <c r="J119" s="101">
        <f>'Entering 1'!J492</f>
        <v>1</v>
      </c>
      <c r="K119" s="101">
        <f>'Entering 1'!K492</f>
        <v>1</v>
      </c>
      <c r="L119" s="101">
        <f>'Entering 1'!L492</f>
        <v>2</v>
      </c>
      <c r="M119" s="101">
        <f>'Entering 1'!M492</f>
        <v>0</v>
      </c>
      <c r="N119" s="101">
        <f>'Entering 1'!N492</f>
        <v>0</v>
      </c>
      <c r="O119" s="101">
        <f>'Entering 1'!O492</f>
        <v>0</v>
      </c>
      <c r="P119" s="101">
        <f>'Entering 1'!P492</f>
        <v>0</v>
      </c>
      <c r="Q119" s="101">
        <f>'Entering 1'!Q492</f>
        <v>1</v>
      </c>
      <c r="R119" s="128">
        <f>'Entering 1'!R492</f>
        <v>0</v>
      </c>
      <c r="S119" s="101"/>
      <c r="T119" s="101"/>
      <c r="U119" s="101"/>
      <c r="V119" s="101"/>
      <c r="W119" s="101"/>
      <c r="X119" s="101"/>
      <c r="Y119" s="101"/>
      <c r="Z119" s="101"/>
    </row>
    <row r="120" spans="1:26" ht="12" customHeight="1">
      <c r="A120" s="120"/>
      <c r="B120" s="126" t="str">
        <f>'Entering 1'!B493</f>
        <v>Non-electric scooter</v>
      </c>
      <c r="C120" s="126">
        <f>'Entering 1'!C493</f>
        <v>0</v>
      </c>
      <c r="D120" s="101">
        <f>'Entering 1'!D493</f>
        <v>0</v>
      </c>
      <c r="E120" s="101">
        <f>'Entering 1'!E493</f>
        <v>0</v>
      </c>
      <c r="F120" s="101">
        <f>'Entering 1'!F493</f>
        <v>0</v>
      </c>
      <c r="G120" s="101">
        <f>'Entering 1'!G493</f>
        <v>0</v>
      </c>
      <c r="H120" s="101">
        <f>'Entering 1'!H493</f>
        <v>0</v>
      </c>
      <c r="I120" s="101">
        <f>'Entering 1'!I493</f>
        <v>0</v>
      </c>
      <c r="J120" s="101">
        <f>'Entering 1'!J493</f>
        <v>0</v>
      </c>
      <c r="K120" s="101">
        <f>'Entering 1'!K493</f>
        <v>0</v>
      </c>
      <c r="L120" s="101">
        <f>'Entering 1'!L493</f>
        <v>0</v>
      </c>
      <c r="M120" s="101">
        <f>'Entering 1'!M493</f>
        <v>0</v>
      </c>
      <c r="N120" s="101">
        <f>'Entering 1'!N493</f>
        <v>0</v>
      </c>
      <c r="O120" s="101">
        <f>'Entering 1'!O493</f>
        <v>0</v>
      </c>
      <c r="P120" s="101">
        <f>'Entering 1'!P493</f>
        <v>0</v>
      </c>
      <c r="Q120" s="101">
        <f>'Entering 1'!Q493</f>
        <v>0</v>
      </c>
      <c r="R120" s="128">
        <f>'Entering 1'!R493</f>
        <v>0</v>
      </c>
      <c r="S120" s="101"/>
      <c r="T120" s="101"/>
      <c r="U120" s="101"/>
      <c r="V120" s="101"/>
      <c r="W120" s="101"/>
      <c r="X120" s="101"/>
      <c r="Y120" s="101"/>
      <c r="Z120" s="101"/>
    </row>
    <row r="121" spans="1:26" ht="12" customHeight="1">
      <c r="A121" s="120"/>
      <c r="B121" s="126" t="str">
        <f>'Entering 1'!B494</f>
        <v>Skateboard</v>
      </c>
      <c r="C121" s="126">
        <f>'Entering 1'!C494</f>
        <v>0</v>
      </c>
      <c r="D121" s="101">
        <f>'Entering 1'!D494</f>
        <v>0</v>
      </c>
      <c r="E121" s="101">
        <f>'Entering 1'!E494</f>
        <v>0</v>
      </c>
      <c r="F121" s="101">
        <f>'Entering 1'!F494</f>
        <v>0</v>
      </c>
      <c r="G121" s="101">
        <f>'Entering 1'!G494</f>
        <v>0</v>
      </c>
      <c r="H121" s="101">
        <f>'Entering 1'!H494</f>
        <v>0</v>
      </c>
      <c r="I121" s="101">
        <f>'Entering 1'!I494</f>
        <v>1</v>
      </c>
      <c r="J121" s="101">
        <f>'Entering 1'!J494</f>
        <v>0</v>
      </c>
      <c r="K121" s="101">
        <f>'Entering 1'!K494</f>
        <v>0</v>
      </c>
      <c r="L121" s="101">
        <f>'Entering 1'!L494</f>
        <v>0</v>
      </c>
      <c r="M121" s="101">
        <f>'Entering 1'!M494</f>
        <v>0</v>
      </c>
      <c r="N121" s="101">
        <f>'Entering 1'!N494</f>
        <v>0</v>
      </c>
      <c r="O121" s="101">
        <f>'Entering 1'!O494</f>
        <v>0</v>
      </c>
      <c r="P121" s="101">
        <f>'Entering 1'!P494</f>
        <v>0</v>
      </c>
      <c r="Q121" s="101">
        <f>'Entering 1'!Q494</f>
        <v>0</v>
      </c>
      <c r="R121" s="128">
        <f>'Entering 1'!R494</f>
        <v>0</v>
      </c>
      <c r="S121" s="101"/>
      <c r="T121" s="101"/>
      <c r="U121" s="101"/>
      <c r="V121" s="101"/>
      <c r="W121" s="101"/>
      <c r="X121" s="101"/>
      <c r="Y121" s="101"/>
      <c r="Z121" s="101"/>
    </row>
    <row r="122" spans="1:26" ht="12" customHeight="1">
      <c r="A122" s="120"/>
      <c r="B122" s="126" t="str">
        <f>'Entering 1'!B495</f>
        <v>Electric Skateboard</v>
      </c>
      <c r="C122" s="126">
        <f>'Entering 1'!C495</f>
        <v>0</v>
      </c>
      <c r="D122" s="101">
        <f>'Entering 1'!D495</f>
        <v>0</v>
      </c>
      <c r="E122" s="101">
        <f>'Entering 1'!E495</f>
        <v>0</v>
      </c>
      <c r="F122" s="101">
        <f>'Entering 1'!F495</f>
        <v>0</v>
      </c>
      <c r="G122" s="101">
        <f>'Entering 1'!G495</f>
        <v>0</v>
      </c>
      <c r="H122" s="101">
        <f>'Entering 1'!H495</f>
        <v>0</v>
      </c>
      <c r="I122" s="101">
        <f>'Entering 1'!I495</f>
        <v>0</v>
      </c>
      <c r="J122" s="101">
        <f>'Entering 1'!J495</f>
        <v>0</v>
      </c>
      <c r="K122" s="101">
        <f>'Entering 1'!K495</f>
        <v>0</v>
      </c>
      <c r="L122" s="101">
        <f>'Entering 1'!L495</f>
        <v>0</v>
      </c>
      <c r="M122" s="101">
        <f>'Entering 1'!M495</f>
        <v>0</v>
      </c>
      <c r="N122" s="101">
        <f>'Entering 1'!N495</f>
        <v>0</v>
      </c>
      <c r="O122" s="101">
        <f>'Entering 1'!O495</f>
        <v>0</v>
      </c>
      <c r="P122" s="101">
        <f>'Entering 1'!P495</f>
        <v>0</v>
      </c>
      <c r="Q122" s="101">
        <f>'Entering 1'!Q495</f>
        <v>0</v>
      </c>
      <c r="R122" s="128">
        <f>'Entering 1'!R495</f>
        <v>0</v>
      </c>
      <c r="S122" s="101"/>
      <c r="T122" s="101"/>
      <c r="U122" s="101"/>
      <c r="V122" s="101"/>
      <c r="W122" s="101"/>
      <c r="X122" s="101"/>
      <c r="Y122" s="101"/>
      <c r="Z122" s="101"/>
    </row>
    <row r="123" spans="1:26" ht="12" customHeight="1">
      <c r="A123" s="129"/>
      <c r="B123" s="130" t="s">
        <v>240</v>
      </c>
      <c r="C123" s="131">
        <f t="shared" ref="C123:R123" si="13">SUM(C115,C118:C122)</f>
        <v>0</v>
      </c>
      <c r="D123" s="132">
        <f t="shared" si="13"/>
        <v>0</v>
      </c>
      <c r="E123" s="132">
        <f t="shared" si="13"/>
        <v>6</v>
      </c>
      <c r="F123" s="132">
        <f t="shared" si="13"/>
        <v>4</v>
      </c>
      <c r="G123" s="132">
        <f t="shared" si="13"/>
        <v>0</v>
      </c>
      <c r="H123" s="132">
        <f t="shared" si="13"/>
        <v>0</v>
      </c>
      <c r="I123" s="132">
        <f t="shared" si="13"/>
        <v>44</v>
      </c>
      <c r="J123" s="132">
        <f t="shared" si="13"/>
        <v>7</v>
      </c>
      <c r="K123" s="132">
        <f t="shared" si="13"/>
        <v>5</v>
      </c>
      <c r="L123" s="132">
        <f t="shared" si="13"/>
        <v>18</v>
      </c>
      <c r="M123" s="132">
        <f t="shared" si="13"/>
        <v>17</v>
      </c>
      <c r="N123" s="132">
        <f t="shared" si="13"/>
        <v>15</v>
      </c>
      <c r="O123" s="132">
        <f t="shared" si="13"/>
        <v>16</v>
      </c>
      <c r="P123" s="132">
        <f t="shared" si="13"/>
        <v>0</v>
      </c>
      <c r="Q123" s="132">
        <f t="shared" si="13"/>
        <v>1</v>
      </c>
      <c r="R123" s="134">
        <f t="shared" si="13"/>
        <v>0</v>
      </c>
      <c r="S123" s="101"/>
      <c r="T123" s="101"/>
      <c r="U123" s="101"/>
      <c r="V123" s="101"/>
      <c r="W123" s="101"/>
      <c r="X123" s="101"/>
      <c r="Y123" s="101"/>
      <c r="Z123" s="101"/>
    </row>
    <row r="124" spans="1:26" ht="12" customHeight="1">
      <c r="A124" s="115" t="s">
        <v>141</v>
      </c>
      <c r="B124" s="116" t="s">
        <v>214</v>
      </c>
      <c r="C124" s="117">
        <f>'Entering 1'!C532</f>
        <v>6</v>
      </c>
      <c r="D124" s="117">
        <f>'Entering 1'!D532</f>
        <v>13</v>
      </c>
      <c r="E124" s="117">
        <f>'Entering 1'!E532</f>
        <v>37</v>
      </c>
      <c r="F124" s="117">
        <f>'Entering 1'!F532</f>
        <v>17</v>
      </c>
      <c r="G124" s="117">
        <f>'Entering 1'!G532</f>
        <v>14</v>
      </c>
      <c r="H124" s="117">
        <f>'Entering 1'!H532</f>
        <v>8</v>
      </c>
      <c r="I124" s="117">
        <f>'Entering 1'!I532</f>
        <v>24</v>
      </c>
      <c r="J124" s="117">
        <f>'Entering 1'!J532</f>
        <v>12</v>
      </c>
      <c r="K124" s="117">
        <f>'Entering 1'!K532</f>
        <v>9</v>
      </c>
      <c r="L124" s="117">
        <f>'Entering 1'!L532</f>
        <v>18</v>
      </c>
      <c r="M124" s="117">
        <f>'Entering 1'!M532</f>
        <v>8</v>
      </c>
      <c r="N124" s="117">
        <f>'Entering 1'!N532</f>
        <v>8</v>
      </c>
      <c r="O124" s="117">
        <f>'Entering 1'!O532</f>
        <v>13</v>
      </c>
      <c r="P124" s="117">
        <f>'Entering 1'!P532</f>
        <v>18</v>
      </c>
      <c r="Q124" s="117">
        <f>'Entering 1'!Q532</f>
        <v>4</v>
      </c>
      <c r="R124" s="119">
        <f>'Entering 1'!R532</f>
        <v>0</v>
      </c>
      <c r="S124" s="101"/>
      <c r="T124" s="101"/>
      <c r="U124" s="101"/>
      <c r="V124" s="101"/>
      <c r="W124" s="101"/>
      <c r="X124" s="101"/>
      <c r="Y124" s="101"/>
      <c r="Z124" s="101"/>
    </row>
    <row r="125" spans="1:26" ht="12" customHeight="1">
      <c r="A125" s="120"/>
      <c r="B125" s="121" t="s">
        <v>238</v>
      </c>
      <c r="C125" s="122">
        <f>'Entering 1'!C538</f>
        <v>2</v>
      </c>
      <c r="D125" s="123">
        <f>'Entering 1'!D538</f>
        <v>12</v>
      </c>
      <c r="E125" s="123">
        <f>'Entering 1'!E538</f>
        <v>17</v>
      </c>
      <c r="F125" s="123">
        <f>'Entering 1'!F538</f>
        <v>14</v>
      </c>
      <c r="G125" s="123">
        <f>'Entering 1'!G538</f>
        <v>22</v>
      </c>
      <c r="H125" s="123">
        <f>'Entering 1'!H538</f>
        <v>11</v>
      </c>
      <c r="I125" s="123">
        <f>'Entering 1'!I538</f>
        <v>12</v>
      </c>
      <c r="J125" s="123">
        <f>'Entering 1'!J538</f>
        <v>14</v>
      </c>
      <c r="K125" s="123">
        <f>'Entering 1'!K538</f>
        <v>6</v>
      </c>
      <c r="L125" s="123">
        <f>'Entering 1'!L538</f>
        <v>3</v>
      </c>
      <c r="M125" s="123">
        <f>'Entering 1'!M538</f>
        <v>4</v>
      </c>
      <c r="N125" s="123">
        <f>'Entering 1'!N538</f>
        <v>4</v>
      </c>
      <c r="O125" s="123">
        <f>'Entering 1'!O538</f>
        <v>1</v>
      </c>
      <c r="P125" s="123">
        <f>'Entering 1'!P538</f>
        <v>3</v>
      </c>
      <c r="Q125" s="123">
        <f>'Entering 1'!Q538</f>
        <v>0</v>
      </c>
      <c r="R125" s="124">
        <f>'Entering 1'!R538</f>
        <v>0</v>
      </c>
      <c r="S125" s="101"/>
      <c r="T125" s="101"/>
      <c r="U125" s="101"/>
      <c r="V125" s="101"/>
      <c r="W125" s="101"/>
      <c r="X125" s="101"/>
      <c r="Y125" s="101"/>
      <c r="Z125" s="101"/>
    </row>
    <row r="126" spans="1:26" ht="12" customHeight="1">
      <c r="A126" s="120"/>
      <c r="B126" s="121" t="s">
        <v>239</v>
      </c>
      <c r="C126" s="122">
        <f>'Entering 1'!C539</f>
        <v>0</v>
      </c>
      <c r="D126" s="123">
        <f>'Entering 1'!D539</f>
        <v>0</v>
      </c>
      <c r="E126" s="123">
        <f>'Entering 1'!E539</f>
        <v>0</v>
      </c>
      <c r="F126" s="123">
        <f>'Entering 1'!F539</f>
        <v>0</v>
      </c>
      <c r="G126" s="123">
        <f>'Entering 1'!G539</f>
        <v>0</v>
      </c>
      <c r="H126" s="123">
        <f>'Entering 1'!H539</f>
        <v>0</v>
      </c>
      <c r="I126" s="123">
        <f>'Entering 1'!I539</f>
        <v>0</v>
      </c>
      <c r="J126" s="123">
        <f>'Entering 1'!J539</f>
        <v>0</v>
      </c>
      <c r="K126" s="123">
        <f>'Entering 1'!K539</f>
        <v>0</v>
      </c>
      <c r="L126" s="123">
        <f>'Entering 1'!L539</f>
        <v>0</v>
      </c>
      <c r="M126" s="123">
        <f>'Entering 1'!M539</f>
        <v>0</v>
      </c>
      <c r="N126" s="123">
        <f>'Entering 1'!N539</f>
        <v>0</v>
      </c>
      <c r="O126" s="123">
        <f>'Entering 1'!O539</f>
        <v>0</v>
      </c>
      <c r="P126" s="123">
        <f>'Entering 1'!P539</f>
        <v>0</v>
      </c>
      <c r="Q126" s="123">
        <f>'Entering 1'!Q539</f>
        <v>0</v>
      </c>
      <c r="R126" s="124">
        <f>'Entering 1'!R539</f>
        <v>0</v>
      </c>
      <c r="S126" s="101"/>
      <c r="T126" s="101"/>
      <c r="U126" s="101"/>
      <c r="V126" s="101"/>
      <c r="W126" s="101"/>
      <c r="X126" s="101"/>
      <c r="Y126" s="101"/>
      <c r="Z126" s="101"/>
    </row>
    <row r="127" spans="1:26" ht="12" customHeight="1">
      <c r="A127" s="125"/>
      <c r="B127" s="126" t="str">
        <f>'Entering 1'!B533</f>
        <v>SPIN Scooters</v>
      </c>
      <c r="C127" s="126">
        <f>'Entering 1'!C533</f>
        <v>0</v>
      </c>
      <c r="D127" s="101">
        <f>'Entering 1'!D533</f>
        <v>2</v>
      </c>
      <c r="E127" s="101">
        <f>'Entering 1'!E533</f>
        <v>4</v>
      </c>
      <c r="F127" s="101">
        <f>'Entering 1'!F533</f>
        <v>1</v>
      </c>
      <c r="G127" s="101">
        <f>'Entering 1'!G533</f>
        <v>2</v>
      </c>
      <c r="H127" s="101">
        <f>'Entering 1'!H533</f>
        <v>0</v>
      </c>
      <c r="I127" s="101">
        <f>'Entering 1'!I533</f>
        <v>6</v>
      </c>
      <c r="J127" s="101">
        <f>'Entering 1'!J533</f>
        <v>0</v>
      </c>
      <c r="K127" s="101">
        <f>'Entering 1'!K533</f>
        <v>1</v>
      </c>
      <c r="L127" s="101">
        <f>'Entering 1'!L533</f>
        <v>0</v>
      </c>
      <c r="M127" s="101">
        <f>'Entering 1'!M533</f>
        <v>0</v>
      </c>
      <c r="N127" s="101">
        <f>'Entering 1'!N533</f>
        <v>0</v>
      </c>
      <c r="O127" s="101">
        <f>'Entering 1'!O533</f>
        <v>0</v>
      </c>
      <c r="P127" s="101">
        <f>'Entering 1'!P533</f>
        <v>0</v>
      </c>
      <c r="Q127" s="101">
        <f>'Entering 1'!Q533</f>
        <v>0</v>
      </c>
      <c r="R127" s="128">
        <f>'Entering 1'!R533</f>
        <v>0</v>
      </c>
      <c r="S127" s="101"/>
      <c r="T127" s="101"/>
      <c r="U127" s="101"/>
      <c r="V127" s="101"/>
      <c r="W127" s="101"/>
      <c r="X127" s="101"/>
      <c r="Y127" s="101"/>
      <c r="Z127" s="101"/>
    </row>
    <row r="128" spans="1:26" ht="12" customHeight="1">
      <c r="A128" s="120"/>
      <c r="B128" s="126" t="str">
        <f>'Entering 1'!B534</f>
        <v>Other Electric Scooter</v>
      </c>
      <c r="C128" s="126">
        <f>'Entering 1'!C534</f>
        <v>0</v>
      </c>
      <c r="D128" s="101">
        <f>'Entering 1'!D534</f>
        <v>0</v>
      </c>
      <c r="E128" s="101">
        <f>'Entering 1'!E534</f>
        <v>2</v>
      </c>
      <c r="F128" s="101">
        <f>'Entering 1'!F534</f>
        <v>4</v>
      </c>
      <c r="G128" s="101">
        <f>'Entering 1'!G534</f>
        <v>6</v>
      </c>
      <c r="H128" s="101">
        <f>'Entering 1'!H534</f>
        <v>2</v>
      </c>
      <c r="I128" s="101">
        <f>'Entering 1'!I534</f>
        <v>5</v>
      </c>
      <c r="J128" s="101">
        <f>'Entering 1'!J534</f>
        <v>4</v>
      </c>
      <c r="K128" s="101">
        <f>'Entering 1'!K534</f>
        <v>2</v>
      </c>
      <c r="L128" s="101">
        <f>'Entering 1'!L534</f>
        <v>0</v>
      </c>
      <c r="M128" s="101">
        <f>'Entering 1'!M534</f>
        <v>1</v>
      </c>
      <c r="N128" s="101">
        <f>'Entering 1'!N534</f>
        <v>6</v>
      </c>
      <c r="O128" s="101">
        <f>'Entering 1'!O534</f>
        <v>1</v>
      </c>
      <c r="P128" s="101">
        <f>'Entering 1'!P534</f>
        <v>1</v>
      </c>
      <c r="Q128" s="101">
        <f>'Entering 1'!Q534</f>
        <v>0</v>
      </c>
      <c r="R128" s="128">
        <f>'Entering 1'!R534</f>
        <v>0</v>
      </c>
      <c r="S128" s="101"/>
      <c r="T128" s="101"/>
      <c r="U128" s="101"/>
      <c r="V128" s="101"/>
      <c r="W128" s="101"/>
      <c r="X128" s="101"/>
      <c r="Y128" s="101"/>
      <c r="Z128" s="101"/>
    </row>
    <row r="129" spans="1:26" ht="12" customHeight="1">
      <c r="A129" s="120"/>
      <c r="B129" s="126" t="str">
        <f>'Entering 1'!B535</f>
        <v>Non-electric scooter</v>
      </c>
      <c r="C129" s="126">
        <f>'Entering 1'!C535</f>
        <v>0</v>
      </c>
      <c r="D129" s="101">
        <f>'Entering 1'!D535</f>
        <v>0</v>
      </c>
      <c r="E129" s="101">
        <f>'Entering 1'!E535</f>
        <v>0</v>
      </c>
      <c r="F129" s="101">
        <f>'Entering 1'!F535</f>
        <v>0</v>
      </c>
      <c r="G129" s="101">
        <f>'Entering 1'!G535</f>
        <v>0</v>
      </c>
      <c r="H129" s="101">
        <f>'Entering 1'!H535</f>
        <v>0</v>
      </c>
      <c r="I129" s="101">
        <f>'Entering 1'!I535</f>
        <v>0</v>
      </c>
      <c r="J129" s="101">
        <f>'Entering 1'!J535</f>
        <v>0</v>
      </c>
      <c r="K129" s="101">
        <f>'Entering 1'!K535</f>
        <v>0</v>
      </c>
      <c r="L129" s="101">
        <f>'Entering 1'!L535</f>
        <v>0</v>
      </c>
      <c r="M129" s="101">
        <f>'Entering 1'!M535</f>
        <v>0</v>
      </c>
      <c r="N129" s="101">
        <f>'Entering 1'!N535</f>
        <v>0</v>
      </c>
      <c r="O129" s="101">
        <f>'Entering 1'!O535</f>
        <v>0</v>
      </c>
      <c r="P129" s="101">
        <f>'Entering 1'!P535</f>
        <v>0</v>
      </c>
      <c r="Q129" s="101">
        <f>'Entering 1'!Q535</f>
        <v>0</v>
      </c>
      <c r="R129" s="128">
        <f>'Entering 1'!R535</f>
        <v>0</v>
      </c>
      <c r="S129" s="101"/>
      <c r="T129" s="101"/>
      <c r="U129" s="101"/>
      <c r="V129" s="101"/>
      <c r="W129" s="101"/>
      <c r="X129" s="101"/>
      <c r="Y129" s="101"/>
      <c r="Z129" s="101"/>
    </row>
    <row r="130" spans="1:26" ht="12" customHeight="1">
      <c r="A130" s="120"/>
      <c r="B130" s="126" t="str">
        <f>'Entering 1'!B536</f>
        <v>Skateboard</v>
      </c>
      <c r="C130" s="126">
        <f>'Entering 1'!C536</f>
        <v>0</v>
      </c>
      <c r="D130" s="101">
        <f>'Entering 1'!D536</f>
        <v>0</v>
      </c>
      <c r="E130" s="101">
        <f>'Entering 1'!E536</f>
        <v>1</v>
      </c>
      <c r="F130" s="101">
        <f>'Entering 1'!F536</f>
        <v>0</v>
      </c>
      <c r="G130" s="101">
        <f>'Entering 1'!G536</f>
        <v>0</v>
      </c>
      <c r="H130" s="101">
        <f>'Entering 1'!H536</f>
        <v>0</v>
      </c>
      <c r="I130" s="101">
        <f>'Entering 1'!I536</f>
        <v>0</v>
      </c>
      <c r="J130" s="101">
        <f>'Entering 1'!J536</f>
        <v>0</v>
      </c>
      <c r="K130" s="101">
        <f>'Entering 1'!K536</f>
        <v>1</v>
      </c>
      <c r="L130" s="101">
        <f>'Entering 1'!L536</f>
        <v>0</v>
      </c>
      <c r="M130" s="101">
        <f>'Entering 1'!M536</f>
        <v>1</v>
      </c>
      <c r="N130" s="101">
        <f>'Entering 1'!N536</f>
        <v>0</v>
      </c>
      <c r="O130" s="101">
        <f>'Entering 1'!O536</f>
        <v>1</v>
      </c>
      <c r="P130" s="101">
        <f>'Entering 1'!P536</f>
        <v>0</v>
      </c>
      <c r="Q130" s="101">
        <f>'Entering 1'!Q536</f>
        <v>0</v>
      </c>
      <c r="R130" s="128">
        <f>'Entering 1'!R536</f>
        <v>0</v>
      </c>
      <c r="S130" s="101"/>
      <c r="T130" s="101"/>
      <c r="U130" s="101"/>
      <c r="V130" s="101"/>
      <c r="W130" s="101"/>
      <c r="X130" s="101"/>
      <c r="Y130" s="101"/>
      <c r="Z130" s="101"/>
    </row>
    <row r="131" spans="1:26" ht="12" customHeight="1">
      <c r="A131" s="120"/>
      <c r="B131" s="126" t="str">
        <f>'Entering 1'!B537</f>
        <v>Electric Skateboard</v>
      </c>
      <c r="C131" s="126">
        <f>'Entering 1'!C537</f>
        <v>0</v>
      </c>
      <c r="D131" s="101">
        <f>'Entering 1'!D537</f>
        <v>0</v>
      </c>
      <c r="E131" s="101">
        <f>'Entering 1'!E537</f>
        <v>0</v>
      </c>
      <c r="F131" s="101">
        <f>'Entering 1'!F537</f>
        <v>2</v>
      </c>
      <c r="G131" s="101">
        <f>'Entering 1'!G537</f>
        <v>1</v>
      </c>
      <c r="H131" s="101">
        <f>'Entering 1'!H537</f>
        <v>0</v>
      </c>
      <c r="I131" s="101">
        <f>'Entering 1'!I537</f>
        <v>2</v>
      </c>
      <c r="J131" s="101">
        <f>'Entering 1'!J537</f>
        <v>0</v>
      </c>
      <c r="K131" s="101">
        <f>'Entering 1'!K537</f>
        <v>1</v>
      </c>
      <c r="L131" s="101">
        <f>'Entering 1'!L537</f>
        <v>1</v>
      </c>
      <c r="M131" s="101">
        <f>'Entering 1'!M537</f>
        <v>0</v>
      </c>
      <c r="N131" s="101">
        <f>'Entering 1'!N537</f>
        <v>0</v>
      </c>
      <c r="O131" s="101">
        <f>'Entering 1'!O537</f>
        <v>2</v>
      </c>
      <c r="P131" s="101">
        <f>'Entering 1'!P537</f>
        <v>0</v>
      </c>
      <c r="Q131" s="101">
        <f>'Entering 1'!Q537</f>
        <v>1</v>
      </c>
      <c r="R131" s="128">
        <f>'Entering 1'!R537</f>
        <v>0</v>
      </c>
      <c r="S131" s="101"/>
      <c r="T131" s="101"/>
      <c r="U131" s="101"/>
      <c r="V131" s="101"/>
      <c r="W131" s="101"/>
      <c r="X131" s="101"/>
      <c r="Y131" s="101"/>
      <c r="Z131" s="101"/>
    </row>
    <row r="132" spans="1:26" ht="12" customHeight="1">
      <c r="A132" s="129"/>
      <c r="B132" s="130" t="s">
        <v>240</v>
      </c>
      <c r="C132" s="131">
        <f t="shared" ref="C132:R132" si="14">SUM(C124,C127:C131)</f>
        <v>6</v>
      </c>
      <c r="D132" s="132">
        <f t="shared" si="14"/>
        <v>15</v>
      </c>
      <c r="E132" s="132">
        <f t="shared" si="14"/>
        <v>44</v>
      </c>
      <c r="F132" s="132">
        <f t="shared" si="14"/>
        <v>24</v>
      </c>
      <c r="G132" s="132">
        <f t="shared" si="14"/>
        <v>23</v>
      </c>
      <c r="H132" s="132">
        <f t="shared" si="14"/>
        <v>10</v>
      </c>
      <c r="I132" s="132">
        <f t="shared" si="14"/>
        <v>37</v>
      </c>
      <c r="J132" s="132">
        <f t="shared" si="14"/>
        <v>16</v>
      </c>
      <c r="K132" s="132">
        <f t="shared" si="14"/>
        <v>14</v>
      </c>
      <c r="L132" s="132">
        <f t="shared" si="14"/>
        <v>19</v>
      </c>
      <c r="M132" s="132">
        <f t="shared" si="14"/>
        <v>10</v>
      </c>
      <c r="N132" s="132">
        <f t="shared" si="14"/>
        <v>14</v>
      </c>
      <c r="O132" s="132">
        <f t="shared" si="14"/>
        <v>17</v>
      </c>
      <c r="P132" s="132">
        <f t="shared" si="14"/>
        <v>19</v>
      </c>
      <c r="Q132" s="132">
        <f t="shared" si="14"/>
        <v>5</v>
      </c>
      <c r="R132" s="134">
        <f t="shared" si="14"/>
        <v>0</v>
      </c>
      <c r="S132" s="101"/>
      <c r="T132" s="101"/>
      <c r="U132" s="101"/>
      <c r="V132" s="101"/>
      <c r="W132" s="101"/>
      <c r="X132" s="101"/>
      <c r="Y132" s="101"/>
      <c r="Z132" s="101"/>
    </row>
    <row r="133" spans="1:26" ht="12" customHeight="1">
      <c r="A133" s="115" t="s">
        <v>225</v>
      </c>
      <c r="B133" s="116" t="s">
        <v>214</v>
      </c>
      <c r="C133" s="117">
        <f>'Entering 1'!C573</f>
        <v>3</v>
      </c>
      <c r="D133" s="117">
        <f>'Entering 1'!D573</f>
        <v>7</v>
      </c>
      <c r="E133" s="117">
        <f>'Entering 1'!E573</f>
        <v>12</v>
      </c>
      <c r="F133" s="117">
        <f>'Entering 1'!F573</f>
        <v>3</v>
      </c>
      <c r="G133" s="117">
        <f>'Entering 1'!G573</f>
        <v>5</v>
      </c>
      <c r="H133" s="117">
        <f>'Entering 1'!H573</f>
        <v>11</v>
      </c>
      <c r="I133" s="117">
        <f>'Entering 1'!I573</f>
        <v>21</v>
      </c>
      <c r="J133" s="117">
        <f>'Entering 1'!J573</f>
        <v>12</v>
      </c>
      <c r="K133" s="117">
        <f>'Entering 1'!K573</f>
        <v>15</v>
      </c>
      <c r="L133" s="117">
        <f>'Entering 1'!L573</f>
        <v>18</v>
      </c>
      <c r="M133" s="117">
        <f>'Entering 1'!M573</f>
        <v>10</v>
      </c>
      <c r="N133" s="117">
        <f>'Entering 1'!N573</f>
        <v>8</v>
      </c>
      <c r="O133" s="117">
        <f>'Entering 1'!O573</f>
        <v>3</v>
      </c>
      <c r="P133" s="117">
        <f>'Entering 1'!P573</f>
        <v>3</v>
      </c>
      <c r="Q133" s="117">
        <f>'Entering 1'!Q573</f>
        <v>0</v>
      </c>
      <c r="R133" s="119">
        <f>'Entering 1'!R573</f>
        <v>0</v>
      </c>
      <c r="S133" s="101"/>
      <c r="T133" s="101"/>
      <c r="U133" s="101"/>
      <c r="V133" s="101"/>
      <c r="W133" s="101"/>
      <c r="X133" s="101"/>
      <c r="Y133" s="101"/>
      <c r="Z133" s="101"/>
    </row>
    <row r="134" spans="1:26" ht="12" customHeight="1">
      <c r="A134" s="120"/>
      <c r="B134" s="121" t="s">
        <v>238</v>
      </c>
      <c r="C134" s="122">
        <f>'Entering 1'!C579</f>
        <v>0</v>
      </c>
      <c r="D134" s="123">
        <f>'Entering 1'!D579</f>
        <v>1</v>
      </c>
      <c r="E134" s="123">
        <f>'Entering 1'!E579</f>
        <v>3</v>
      </c>
      <c r="F134" s="123">
        <f>'Entering 1'!F579</f>
        <v>1</v>
      </c>
      <c r="G134" s="123">
        <f>'Entering 1'!G579</f>
        <v>2</v>
      </c>
      <c r="H134" s="123">
        <f>'Entering 1'!H579</f>
        <v>2</v>
      </c>
      <c r="I134" s="123">
        <f>'Entering 1'!I579</f>
        <v>1</v>
      </c>
      <c r="J134" s="123">
        <f>'Entering 1'!J579</f>
        <v>1</v>
      </c>
      <c r="K134" s="123">
        <f>'Entering 1'!K579</f>
        <v>0</v>
      </c>
      <c r="L134" s="123">
        <f>'Entering 1'!L579</f>
        <v>1</v>
      </c>
      <c r="M134" s="123">
        <f>'Entering 1'!M579</f>
        <v>0</v>
      </c>
      <c r="N134" s="123">
        <f>'Entering 1'!N579</f>
        <v>1</v>
      </c>
      <c r="O134" s="123">
        <f>'Entering 1'!O579</f>
        <v>0</v>
      </c>
      <c r="P134" s="123">
        <f>'Entering 1'!P579</f>
        <v>2</v>
      </c>
      <c r="Q134" s="123">
        <f>'Entering 1'!Q579</f>
        <v>0</v>
      </c>
      <c r="R134" s="124">
        <f>'Entering 1'!R579</f>
        <v>0</v>
      </c>
      <c r="S134" s="101"/>
      <c r="T134" s="101"/>
      <c r="U134" s="101"/>
      <c r="V134" s="101"/>
      <c r="W134" s="101"/>
      <c r="X134" s="101"/>
      <c r="Y134" s="101"/>
      <c r="Z134" s="101"/>
    </row>
    <row r="135" spans="1:26" ht="12" customHeight="1">
      <c r="A135" s="120"/>
      <c r="B135" s="121" t="s">
        <v>239</v>
      </c>
      <c r="C135" s="122">
        <f>'Entering 1'!C580</f>
        <v>0</v>
      </c>
      <c r="D135" s="123">
        <f>'Entering 1'!D580</f>
        <v>0</v>
      </c>
      <c r="E135" s="123">
        <f>'Entering 1'!E580</f>
        <v>0</v>
      </c>
      <c r="F135" s="123">
        <f>'Entering 1'!F580</f>
        <v>0</v>
      </c>
      <c r="G135" s="123">
        <f>'Entering 1'!G580</f>
        <v>0</v>
      </c>
      <c r="H135" s="123">
        <f>'Entering 1'!H580</f>
        <v>0</v>
      </c>
      <c r="I135" s="123">
        <f>'Entering 1'!I580</f>
        <v>0</v>
      </c>
      <c r="J135" s="123">
        <f>'Entering 1'!J580</f>
        <v>0</v>
      </c>
      <c r="K135" s="123">
        <f>'Entering 1'!K580</f>
        <v>0</v>
      </c>
      <c r="L135" s="123">
        <f>'Entering 1'!L580</f>
        <v>0</v>
      </c>
      <c r="M135" s="123">
        <f>'Entering 1'!M580</f>
        <v>0</v>
      </c>
      <c r="N135" s="123">
        <f>'Entering 1'!N580</f>
        <v>0</v>
      </c>
      <c r="O135" s="123">
        <f>'Entering 1'!O580</f>
        <v>0</v>
      </c>
      <c r="P135" s="123">
        <f>'Entering 1'!P580</f>
        <v>0</v>
      </c>
      <c r="Q135" s="123">
        <f>'Entering 1'!Q580</f>
        <v>0</v>
      </c>
      <c r="R135" s="124">
        <f>'Entering 1'!R580</f>
        <v>0</v>
      </c>
      <c r="S135" s="101"/>
      <c r="T135" s="101"/>
      <c r="U135" s="101"/>
      <c r="V135" s="101"/>
      <c r="W135" s="101"/>
      <c r="X135" s="101"/>
      <c r="Y135" s="101"/>
      <c r="Z135" s="101"/>
    </row>
    <row r="136" spans="1:26" ht="12" customHeight="1">
      <c r="A136" s="125"/>
      <c r="B136" s="126" t="str">
        <f>'Entering 1'!B574</f>
        <v>SPIN Scooters</v>
      </c>
      <c r="C136" s="126">
        <f>'Entering 1'!C574</f>
        <v>0</v>
      </c>
      <c r="D136" s="101">
        <f>'Entering 1'!D574</f>
        <v>0</v>
      </c>
      <c r="E136" s="101">
        <f>'Entering 1'!E574</f>
        <v>0</v>
      </c>
      <c r="F136" s="101">
        <f>'Entering 1'!F574</f>
        <v>0</v>
      </c>
      <c r="G136" s="101">
        <f>'Entering 1'!G574</f>
        <v>0</v>
      </c>
      <c r="H136" s="101">
        <f>'Entering 1'!H574</f>
        <v>0</v>
      </c>
      <c r="I136" s="101">
        <f>'Entering 1'!I574</f>
        <v>0</v>
      </c>
      <c r="J136" s="101">
        <f>'Entering 1'!J574</f>
        <v>0</v>
      </c>
      <c r="K136" s="101">
        <f>'Entering 1'!K574</f>
        <v>0</v>
      </c>
      <c r="L136" s="101">
        <f>'Entering 1'!L574</f>
        <v>1</v>
      </c>
      <c r="M136" s="101">
        <f>'Entering 1'!M574</f>
        <v>0</v>
      </c>
      <c r="N136" s="101">
        <f>'Entering 1'!N574</f>
        <v>0</v>
      </c>
      <c r="O136" s="101">
        <f>'Entering 1'!O574</f>
        <v>0</v>
      </c>
      <c r="P136" s="101">
        <f>'Entering 1'!P574</f>
        <v>0</v>
      </c>
      <c r="Q136" s="101">
        <f>'Entering 1'!Q574</f>
        <v>0</v>
      </c>
      <c r="R136" s="128">
        <f>'Entering 1'!R574</f>
        <v>0</v>
      </c>
      <c r="S136" s="101"/>
      <c r="T136" s="101"/>
      <c r="U136" s="101"/>
      <c r="V136" s="101"/>
      <c r="W136" s="101"/>
      <c r="X136" s="101"/>
      <c r="Y136" s="101"/>
      <c r="Z136" s="101"/>
    </row>
    <row r="137" spans="1:26" ht="12" customHeight="1">
      <c r="A137" s="120"/>
      <c r="B137" s="126" t="str">
        <f>'Entering 1'!B575</f>
        <v>Other Electric Scooter</v>
      </c>
      <c r="C137" s="126">
        <f>'Entering 1'!C575</f>
        <v>0</v>
      </c>
      <c r="D137" s="101">
        <f>'Entering 1'!D575</f>
        <v>0</v>
      </c>
      <c r="E137" s="101">
        <f>'Entering 1'!E575</f>
        <v>0</v>
      </c>
      <c r="F137" s="101">
        <f>'Entering 1'!F575</f>
        <v>0</v>
      </c>
      <c r="G137" s="101">
        <f>'Entering 1'!G575</f>
        <v>0</v>
      </c>
      <c r="H137" s="101">
        <f>'Entering 1'!H575</f>
        <v>0</v>
      </c>
      <c r="I137" s="101">
        <f>'Entering 1'!I575</f>
        <v>1</v>
      </c>
      <c r="J137" s="101">
        <f>'Entering 1'!J575</f>
        <v>0</v>
      </c>
      <c r="K137" s="101">
        <f>'Entering 1'!K575</f>
        <v>0</v>
      </c>
      <c r="L137" s="101">
        <f>'Entering 1'!L575</f>
        <v>0</v>
      </c>
      <c r="M137" s="101">
        <f>'Entering 1'!M575</f>
        <v>1</v>
      </c>
      <c r="N137" s="101">
        <f>'Entering 1'!N575</f>
        <v>0</v>
      </c>
      <c r="O137" s="101">
        <f>'Entering 1'!O575</f>
        <v>0</v>
      </c>
      <c r="P137" s="101">
        <f>'Entering 1'!P575</f>
        <v>0</v>
      </c>
      <c r="Q137" s="101">
        <f>'Entering 1'!Q575</f>
        <v>0</v>
      </c>
      <c r="R137" s="128">
        <f>'Entering 1'!R575</f>
        <v>0</v>
      </c>
      <c r="S137" s="101"/>
      <c r="T137" s="101"/>
      <c r="U137" s="101"/>
      <c r="V137" s="101"/>
      <c r="W137" s="101"/>
      <c r="X137" s="101"/>
      <c r="Y137" s="101"/>
      <c r="Z137" s="101"/>
    </row>
    <row r="138" spans="1:26" ht="12" customHeight="1">
      <c r="A138" s="120"/>
      <c r="B138" s="126" t="str">
        <f>'Entering 1'!B576</f>
        <v>Non-electric scooter</v>
      </c>
      <c r="C138" s="126">
        <f>'Entering 1'!C576</f>
        <v>0</v>
      </c>
      <c r="D138" s="101">
        <f>'Entering 1'!D576</f>
        <v>0</v>
      </c>
      <c r="E138" s="101">
        <f>'Entering 1'!E576</f>
        <v>0</v>
      </c>
      <c r="F138" s="101">
        <f>'Entering 1'!F576</f>
        <v>0</v>
      </c>
      <c r="G138" s="101">
        <f>'Entering 1'!G576</f>
        <v>0</v>
      </c>
      <c r="H138" s="101">
        <f>'Entering 1'!H576</f>
        <v>0</v>
      </c>
      <c r="I138" s="101">
        <f>'Entering 1'!I576</f>
        <v>1</v>
      </c>
      <c r="J138" s="101">
        <f>'Entering 1'!J576</f>
        <v>0</v>
      </c>
      <c r="K138" s="101">
        <f>'Entering 1'!K576</f>
        <v>0</v>
      </c>
      <c r="L138" s="101">
        <f>'Entering 1'!L576</f>
        <v>0</v>
      </c>
      <c r="M138" s="101">
        <f>'Entering 1'!M576</f>
        <v>0</v>
      </c>
      <c r="N138" s="101">
        <f>'Entering 1'!N576</f>
        <v>0</v>
      </c>
      <c r="O138" s="101">
        <f>'Entering 1'!O576</f>
        <v>0</v>
      </c>
      <c r="P138" s="101">
        <f>'Entering 1'!P576</f>
        <v>0</v>
      </c>
      <c r="Q138" s="101">
        <f>'Entering 1'!Q576</f>
        <v>0</v>
      </c>
      <c r="R138" s="128">
        <f>'Entering 1'!R576</f>
        <v>0</v>
      </c>
      <c r="S138" s="101"/>
      <c r="T138" s="101"/>
      <c r="U138" s="101"/>
      <c r="V138" s="101"/>
      <c r="W138" s="101"/>
      <c r="X138" s="101"/>
      <c r="Y138" s="101"/>
      <c r="Z138" s="101"/>
    </row>
    <row r="139" spans="1:26" ht="12" customHeight="1">
      <c r="A139" s="120"/>
      <c r="B139" s="126" t="str">
        <f>'Entering 1'!B577</f>
        <v>Skateboard</v>
      </c>
      <c r="C139" s="126">
        <f>'Entering 1'!C577</f>
        <v>0</v>
      </c>
      <c r="D139" s="101">
        <f>'Entering 1'!D577</f>
        <v>0</v>
      </c>
      <c r="E139" s="101">
        <f>'Entering 1'!E577</f>
        <v>0</v>
      </c>
      <c r="F139" s="101">
        <f>'Entering 1'!F577</f>
        <v>0</v>
      </c>
      <c r="G139" s="101">
        <f>'Entering 1'!G577</f>
        <v>1</v>
      </c>
      <c r="H139" s="101">
        <f>'Entering 1'!H577</f>
        <v>0</v>
      </c>
      <c r="I139" s="101">
        <f>'Entering 1'!I577</f>
        <v>0</v>
      </c>
      <c r="J139" s="101">
        <f>'Entering 1'!J577</f>
        <v>0</v>
      </c>
      <c r="K139" s="101">
        <f>'Entering 1'!K577</f>
        <v>0</v>
      </c>
      <c r="L139" s="101">
        <f>'Entering 1'!L577</f>
        <v>0</v>
      </c>
      <c r="M139" s="101">
        <f>'Entering 1'!M577</f>
        <v>0</v>
      </c>
      <c r="N139" s="101">
        <f>'Entering 1'!N577</f>
        <v>0</v>
      </c>
      <c r="O139" s="101">
        <f>'Entering 1'!O577</f>
        <v>0</v>
      </c>
      <c r="P139" s="101">
        <f>'Entering 1'!P577</f>
        <v>0</v>
      </c>
      <c r="Q139" s="101">
        <f>'Entering 1'!Q577</f>
        <v>0</v>
      </c>
      <c r="R139" s="128">
        <f>'Entering 1'!R577</f>
        <v>0</v>
      </c>
      <c r="S139" s="101"/>
      <c r="T139" s="101"/>
      <c r="U139" s="101"/>
      <c r="V139" s="101"/>
      <c r="W139" s="101"/>
      <c r="X139" s="101"/>
      <c r="Y139" s="101"/>
      <c r="Z139" s="101"/>
    </row>
    <row r="140" spans="1:26" ht="12" customHeight="1">
      <c r="A140" s="120"/>
      <c r="B140" s="126" t="str">
        <f>'Entering 1'!B578</f>
        <v>Electric Skateboard</v>
      </c>
      <c r="C140" s="126">
        <f>'Entering 1'!C578</f>
        <v>0</v>
      </c>
      <c r="D140" s="101">
        <f>'Entering 1'!D578</f>
        <v>0</v>
      </c>
      <c r="E140" s="101">
        <f>'Entering 1'!E578</f>
        <v>0</v>
      </c>
      <c r="F140" s="101">
        <f>'Entering 1'!F578</f>
        <v>0</v>
      </c>
      <c r="G140" s="101">
        <f>'Entering 1'!G578</f>
        <v>0</v>
      </c>
      <c r="H140" s="101">
        <f>'Entering 1'!H578</f>
        <v>0</v>
      </c>
      <c r="I140" s="101">
        <f>'Entering 1'!I578</f>
        <v>0</v>
      </c>
      <c r="J140" s="101">
        <f>'Entering 1'!J578</f>
        <v>0</v>
      </c>
      <c r="K140" s="101">
        <f>'Entering 1'!K578</f>
        <v>0</v>
      </c>
      <c r="L140" s="101">
        <f>'Entering 1'!L578</f>
        <v>0</v>
      </c>
      <c r="M140" s="101">
        <f>'Entering 1'!M578</f>
        <v>0</v>
      </c>
      <c r="N140" s="101">
        <f>'Entering 1'!N578</f>
        <v>0</v>
      </c>
      <c r="O140" s="101">
        <f>'Entering 1'!O578</f>
        <v>0</v>
      </c>
      <c r="P140" s="101">
        <f>'Entering 1'!P578</f>
        <v>0</v>
      </c>
      <c r="Q140" s="101">
        <f>'Entering 1'!Q578</f>
        <v>0</v>
      </c>
      <c r="R140" s="128">
        <f>'Entering 1'!R578</f>
        <v>0</v>
      </c>
      <c r="S140" s="101"/>
      <c r="T140" s="101"/>
      <c r="U140" s="101"/>
      <c r="V140" s="101"/>
      <c r="W140" s="101"/>
      <c r="X140" s="101"/>
      <c r="Y140" s="101"/>
      <c r="Z140" s="101"/>
    </row>
    <row r="141" spans="1:26" ht="12" customHeight="1">
      <c r="A141" s="129"/>
      <c r="B141" s="130" t="s">
        <v>240</v>
      </c>
      <c r="C141" s="131">
        <f t="shared" ref="C141:R141" si="15">SUM(C133,C136:C140)</f>
        <v>3</v>
      </c>
      <c r="D141" s="132">
        <f t="shared" si="15"/>
        <v>7</v>
      </c>
      <c r="E141" s="132">
        <f t="shared" si="15"/>
        <v>12</v>
      </c>
      <c r="F141" s="132">
        <f t="shared" si="15"/>
        <v>3</v>
      </c>
      <c r="G141" s="132">
        <f t="shared" si="15"/>
        <v>6</v>
      </c>
      <c r="H141" s="132">
        <f t="shared" si="15"/>
        <v>11</v>
      </c>
      <c r="I141" s="132">
        <f t="shared" si="15"/>
        <v>23</v>
      </c>
      <c r="J141" s="132">
        <f t="shared" si="15"/>
        <v>12</v>
      </c>
      <c r="K141" s="132">
        <f t="shared" si="15"/>
        <v>15</v>
      </c>
      <c r="L141" s="132">
        <f t="shared" si="15"/>
        <v>19</v>
      </c>
      <c r="M141" s="132">
        <f t="shared" si="15"/>
        <v>11</v>
      </c>
      <c r="N141" s="132">
        <f t="shared" si="15"/>
        <v>8</v>
      </c>
      <c r="O141" s="132">
        <f t="shared" si="15"/>
        <v>3</v>
      </c>
      <c r="P141" s="132">
        <f t="shared" si="15"/>
        <v>3</v>
      </c>
      <c r="Q141" s="132">
        <f t="shared" si="15"/>
        <v>0</v>
      </c>
      <c r="R141" s="134">
        <f t="shared" si="15"/>
        <v>0</v>
      </c>
      <c r="S141" s="101"/>
      <c r="T141" s="101"/>
      <c r="U141" s="101"/>
      <c r="V141" s="101"/>
      <c r="W141" s="101"/>
      <c r="X141" s="101"/>
      <c r="Y141" s="101"/>
      <c r="Z141" s="101"/>
    </row>
    <row r="142" spans="1:26" ht="12" customHeight="1">
      <c r="A142" s="115" t="s">
        <v>226</v>
      </c>
      <c r="B142" s="116" t="s">
        <v>214</v>
      </c>
      <c r="C142" s="117">
        <f>'Entering 1'!C613</f>
        <v>5</v>
      </c>
      <c r="D142" s="117">
        <f>'Entering 1'!D613</f>
        <v>21</v>
      </c>
      <c r="E142" s="117">
        <f>'Entering 1'!E613</f>
        <v>16</v>
      </c>
      <c r="F142" s="117">
        <f>'Entering 1'!F613</f>
        <v>10</v>
      </c>
      <c r="G142" s="117">
        <f>'Entering 1'!G613</f>
        <v>6</v>
      </c>
      <c r="H142" s="117">
        <f>'Entering 1'!H613</f>
        <v>7</v>
      </c>
      <c r="I142" s="117">
        <f>'Entering 1'!I613</f>
        <v>5</v>
      </c>
      <c r="J142" s="117">
        <f>'Entering 1'!J613</f>
        <v>5</v>
      </c>
      <c r="K142" s="117">
        <f>'Entering 1'!K613</f>
        <v>5</v>
      </c>
      <c r="L142" s="117">
        <f>'Entering 1'!L613</f>
        <v>0</v>
      </c>
      <c r="M142" s="117">
        <f>'Entering 1'!M613</f>
        <v>9</v>
      </c>
      <c r="N142" s="117">
        <f>'Entering 1'!N613</f>
        <v>0</v>
      </c>
      <c r="O142" s="117">
        <f>'Entering 1'!O613</f>
        <v>6</v>
      </c>
      <c r="P142" s="117">
        <f>'Entering 1'!P613</f>
        <v>2</v>
      </c>
      <c r="Q142" s="117">
        <f>'Entering 1'!Q613</f>
        <v>0</v>
      </c>
      <c r="R142" s="119">
        <f>'Entering 1'!R613</f>
        <v>0</v>
      </c>
      <c r="S142" s="101"/>
      <c r="T142" s="101"/>
      <c r="U142" s="101"/>
      <c r="V142" s="101"/>
      <c r="W142" s="101"/>
      <c r="X142" s="101"/>
      <c r="Y142" s="101"/>
      <c r="Z142" s="101"/>
    </row>
    <row r="143" spans="1:26" ht="12" customHeight="1">
      <c r="A143" s="120"/>
      <c r="B143" s="121" t="s">
        <v>238</v>
      </c>
      <c r="C143" s="122">
        <f>'Entering 1'!C619</f>
        <v>0</v>
      </c>
      <c r="D143" s="123">
        <f>'Entering 1'!D619</f>
        <v>1</v>
      </c>
      <c r="E143" s="123">
        <f>'Entering 1'!E619</f>
        <v>0</v>
      </c>
      <c r="F143" s="123">
        <f>'Entering 1'!F619</f>
        <v>0</v>
      </c>
      <c r="G143" s="123">
        <f>'Entering 1'!G619</f>
        <v>0</v>
      </c>
      <c r="H143" s="123">
        <f>'Entering 1'!H619</f>
        <v>0</v>
      </c>
      <c r="I143" s="123">
        <f>'Entering 1'!I619</f>
        <v>0</v>
      </c>
      <c r="J143" s="123">
        <f>'Entering 1'!J619</f>
        <v>0</v>
      </c>
      <c r="K143" s="123">
        <f>'Entering 1'!K619</f>
        <v>0</v>
      </c>
      <c r="L143" s="123">
        <f>'Entering 1'!L619</f>
        <v>0</v>
      </c>
      <c r="M143" s="123">
        <f>'Entering 1'!M619</f>
        <v>0</v>
      </c>
      <c r="N143" s="123">
        <f>'Entering 1'!N619</f>
        <v>0</v>
      </c>
      <c r="O143" s="123">
        <f>'Entering 1'!O619</f>
        <v>0</v>
      </c>
      <c r="P143" s="123">
        <f>'Entering 1'!P619</f>
        <v>0</v>
      </c>
      <c r="Q143" s="123">
        <f>'Entering 1'!Q619</f>
        <v>0</v>
      </c>
      <c r="R143" s="124">
        <f>'Entering 1'!R619</f>
        <v>0</v>
      </c>
      <c r="S143" s="101"/>
      <c r="T143" s="101"/>
      <c r="U143" s="101"/>
      <c r="V143" s="101"/>
      <c r="W143" s="101"/>
      <c r="X143" s="101"/>
      <c r="Y143" s="101"/>
      <c r="Z143" s="101"/>
    </row>
    <row r="144" spans="1:26" ht="12" customHeight="1">
      <c r="A144" s="120"/>
      <c r="B144" s="121" t="s">
        <v>239</v>
      </c>
      <c r="C144" s="122">
        <f>'Entering 1'!C620</f>
        <v>0</v>
      </c>
      <c r="D144" s="123">
        <f>'Entering 1'!D620</f>
        <v>0</v>
      </c>
      <c r="E144" s="123">
        <f>'Entering 1'!E620</f>
        <v>0</v>
      </c>
      <c r="F144" s="123">
        <f>'Entering 1'!F620</f>
        <v>0</v>
      </c>
      <c r="G144" s="123">
        <f>'Entering 1'!G620</f>
        <v>0</v>
      </c>
      <c r="H144" s="123">
        <f>'Entering 1'!H620</f>
        <v>0</v>
      </c>
      <c r="I144" s="123">
        <f>'Entering 1'!I620</f>
        <v>0</v>
      </c>
      <c r="J144" s="123">
        <f>'Entering 1'!J620</f>
        <v>0</v>
      </c>
      <c r="K144" s="123">
        <f>'Entering 1'!K620</f>
        <v>0</v>
      </c>
      <c r="L144" s="123">
        <f>'Entering 1'!L620</f>
        <v>0</v>
      </c>
      <c r="M144" s="123">
        <f>'Entering 1'!M620</f>
        <v>0</v>
      </c>
      <c r="N144" s="123">
        <f>'Entering 1'!N620</f>
        <v>0</v>
      </c>
      <c r="O144" s="123">
        <f>'Entering 1'!O620</f>
        <v>0</v>
      </c>
      <c r="P144" s="123">
        <f>'Entering 1'!P620</f>
        <v>0</v>
      </c>
      <c r="Q144" s="123">
        <f>'Entering 1'!Q620</f>
        <v>0</v>
      </c>
      <c r="R144" s="124">
        <f>'Entering 1'!R620</f>
        <v>0</v>
      </c>
      <c r="S144" s="101"/>
      <c r="T144" s="101"/>
      <c r="U144" s="101"/>
      <c r="V144" s="101"/>
      <c r="W144" s="101"/>
      <c r="X144" s="101"/>
      <c r="Y144" s="101"/>
      <c r="Z144" s="101"/>
    </row>
    <row r="145" spans="1:26" ht="12" customHeight="1">
      <c r="A145" s="125"/>
      <c r="B145" s="126" t="str">
        <f>'Entering 1'!B614</f>
        <v>SPIN Scooters</v>
      </c>
      <c r="C145" s="126">
        <f>'Entering 1'!C614</f>
        <v>0</v>
      </c>
      <c r="D145" s="101">
        <f>'Entering 1'!D614</f>
        <v>0</v>
      </c>
      <c r="E145" s="101">
        <f>'Entering 1'!E614</f>
        <v>0</v>
      </c>
      <c r="F145" s="101">
        <f>'Entering 1'!F614</f>
        <v>0</v>
      </c>
      <c r="G145" s="101">
        <f>'Entering 1'!G614</f>
        <v>0</v>
      </c>
      <c r="H145" s="101">
        <f>'Entering 1'!H614</f>
        <v>0</v>
      </c>
      <c r="I145" s="101">
        <f>'Entering 1'!I614</f>
        <v>0</v>
      </c>
      <c r="J145" s="101">
        <f>'Entering 1'!J614</f>
        <v>0</v>
      </c>
      <c r="K145" s="101">
        <f>'Entering 1'!K614</f>
        <v>0</v>
      </c>
      <c r="L145" s="101">
        <f>'Entering 1'!L614</f>
        <v>0</v>
      </c>
      <c r="M145" s="101">
        <f>'Entering 1'!M614</f>
        <v>0</v>
      </c>
      <c r="N145" s="101">
        <f>'Entering 1'!N614</f>
        <v>0</v>
      </c>
      <c r="O145" s="101">
        <f>'Entering 1'!O614</f>
        <v>0</v>
      </c>
      <c r="P145" s="101">
        <f>'Entering 1'!P614</f>
        <v>0</v>
      </c>
      <c r="Q145" s="101">
        <f>'Entering 1'!Q614</f>
        <v>0</v>
      </c>
      <c r="R145" s="128">
        <f>'Entering 1'!R614</f>
        <v>0</v>
      </c>
      <c r="S145" s="101"/>
      <c r="T145" s="101"/>
      <c r="U145" s="101"/>
      <c r="V145" s="101"/>
      <c r="W145" s="101"/>
      <c r="X145" s="101"/>
      <c r="Y145" s="101"/>
      <c r="Z145" s="101"/>
    </row>
    <row r="146" spans="1:26" ht="12" customHeight="1">
      <c r="A146" s="120"/>
      <c r="B146" s="126" t="str">
        <f>'Entering 1'!B615</f>
        <v>Other Electric Scooter</v>
      </c>
      <c r="C146" s="126">
        <f>'Entering 1'!C615</f>
        <v>0</v>
      </c>
      <c r="D146" s="101">
        <f>'Entering 1'!D615</f>
        <v>1</v>
      </c>
      <c r="E146" s="101">
        <f>'Entering 1'!E615</f>
        <v>0</v>
      </c>
      <c r="F146" s="101">
        <f>'Entering 1'!F615</f>
        <v>1</v>
      </c>
      <c r="G146" s="101">
        <f>'Entering 1'!G615</f>
        <v>0</v>
      </c>
      <c r="H146" s="101">
        <f>'Entering 1'!H615</f>
        <v>0</v>
      </c>
      <c r="I146" s="101">
        <f>'Entering 1'!I615</f>
        <v>0</v>
      </c>
      <c r="J146" s="101">
        <f>'Entering 1'!J615</f>
        <v>0</v>
      </c>
      <c r="K146" s="101">
        <f>'Entering 1'!K615</f>
        <v>0</v>
      </c>
      <c r="L146" s="101">
        <f>'Entering 1'!L615</f>
        <v>0</v>
      </c>
      <c r="M146" s="101">
        <f>'Entering 1'!M615</f>
        <v>0</v>
      </c>
      <c r="N146" s="101">
        <f>'Entering 1'!N615</f>
        <v>0</v>
      </c>
      <c r="O146" s="101">
        <f>'Entering 1'!O615</f>
        <v>0</v>
      </c>
      <c r="P146" s="101">
        <f>'Entering 1'!P615</f>
        <v>0</v>
      </c>
      <c r="Q146" s="101">
        <f>'Entering 1'!Q615</f>
        <v>0</v>
      </c>
      <c r="R146" s="128">
        <f>'Entering 1'!R615</f>
        <v>0</v>
      </c>
      <c r="S146" s="101"/>
      <c r="T146" s="101"/>
      <c r="U146" s="101"/>
      <c r="V146" s="101"/>
      <c r="W146" s="101"/>
      <c r="X146" s="101"/>
      <c r="Y146" s="101"/>
      <c r="Z146" s="101"/>
    </row>
    <row r="147" spans="1:26" ht="12" customHeight="1">
      <c r="A147" s="120"/>
      <c r="B147" s="126" t="str">
        <f>'Entering 1'!B616</f>
        <v>Non-electric scooter</v>
      </c>
      <c r="C147" s="126">
        <f>'Entering 1'!C616</f>
        <v>0</v>
      </c>
      <c r="D147" s="101">
        <f>'Entering 1'!D616</f>
        <v>0</v>
      </c>
      <c r="E147" s="101">
        <f>'Entering 1'!E616</f>
        <v>0</v>
      </c>
      <c r="F147" s="101">
        <f>'Entering 1'!F616</f>
        <v>0</v>
      </c>
      <c r="G147" s="101">
        <f>'Entering 1'!G616</f>
        <v>0</v>
      </c>
      <c r="H147" s="101">
        <f>'Entering 1'!H616</f>
        <v>0</v>
      </c>
      <c r="I147" s="101">
        <f>'Entering 1'!I616</f>
        <v>0</v>
      </c>
      <c r="J147" s="101">
        <f>'Entering 1'!J616</f>
        <v>0</v>
      </c>
      <c r="K147" s="101">
        <f>'Entering 1'!K616</f>
        <v>0</v>
      </c>
      <c r="L147" s="101">
        <f>'Entering 1'!L616</f>
        <v>0</v>
      </c>
      <c r="M147" s="101">
        <f>'Entering 1'!M616</f>
        <v>0</v>
      </c>
      <c r="N147" s="101">
        <f>'Entering 1'!N616</f>
        <v>0</v>
      </c>
      <c r="O147" s="101">
        <f>'Entering 1'!O616</f>
        <v>0</v>
      </c>
      <c r="P147" s="101">
        <f>'Entering 1'!P616</f>
        <v>0</v>
      </c>
      <c r="Q147" s="101">
        <f>'Entering 1'!Q616</f>
        <v>0</v>
      </c>
      <c r="R147" s="128">
        <f>'Entering 1'!R616</f>
        <v>0</v>
      </c>
      <c r="S147" s="101"/>
      <c r="T147" s="101"/>
      <c r="U147" s="101"/>
      <c r="V147" s="101"/>
      <c r="W147" s="101"/>
      <c r="X147" s="101"/>
      <c r="Y147" s="101"/>
      <c r="Z147" s="101"/>
    </row>
    <row r="148" spans="1:26" ht="12" customHeight="1">
      <c r="A148" s="120"/>
      <c r="B148" s="126" t="str">
        <f>'Entering 1'!B617</f>
        <v>Skateboard</v>
      </c>
      <c r="C148" s="126">
        <f>'Entering 1'!C617</f>
        <v>0</v>
      </c>
      <c r="D148" s="101">
        <f>'Entering 1'!D617</f>
        <v>0</v>
      </c>
      <c r="E148" s="101">
        <f>'Entering 1'!E617</f>
        <v>0</v>
      </c>
      <c r="F148" s="101">
        <f>'Entering 1'!F617</f>
        <v>0</v>
      </c>
      <c r="G148" s="101">
        <f>'Entering 1'!G617</f>
        <v>0</v>
      </c>
      <c r="H148" s="101">
        <f>'Entering 1'!H617</f>
        <v>0</v>
      </c>
      <c r="I148" s="101">
        <f>'Entering 1'!I617</f>
        <v>0</v>
      </c>
      <c r="J148" s="101">
        <f>'Entering 1'!J617</f>
        <v>0</v>
      </c>
      <c r="K148" s="101">
        <f>'Entering 1'!K617</f>
        <v>0</v>
      </c>
      <c r="L148" s="101">
        <f>'Entering 1'!L617</f>
        <v>0</v>
      </c>
      <c r="M148" s="101">
        <f>'Entering 1'!M617</f>
        <v>0</v>
      </c>
      <c r="N148" s="101">
        <f>'Entering 1'!N617</f>
        <v>0</v>
      </c>
      <c r="O148" s="101">
        <f>'Entering 1'!O617</f>
        <v>0</v>
      </c>
      <c r="P148" s="101">
        <f>'Entering 1'!P617</f>
        <v>0</v>
      </c>
      <c r="Q148" s="101">
        <f>'Entering 1'!Q617</f>
        <v>0</v>
      </c>
      <c r="R148" s="128">
        <f>'Entering 1'!R617</f>
        <v>0</v>
      </c>
      <c r="S148" s="101"/>
      <c r="T148" s="101"/>
      <c r="U148" s="101"/>
      <c r="V148" s="101"/>
      <c r="W148" s="101"/>
      <c r="X148" s="101"/>
      <c r="Y148" s="101"/>
      <c r="Z148" s="101"/>
    </row>
    <row r="149" spans="1:26" ht="12" customHeight="1">
      <c r="A149" s="120"/>
      <c r="B149" s="126" t="str">
        <f>'Entering 1'!B618</f>
        <v>Electric Skateboard</v>
      </c>
      <c r="C149" s="126">
        <f>'Entering 1'!C618</f>
        <v>0</v>
      </c>
      <c r="D149" s="101">
        <f>'Entering 1'!D618</f>
        <v>0</v>
      </c>
      <c r="E149" s="101">
        <f>'Entering 1'!E618</f>
        <v>0</v>
      </c>
      <c r="F149" s="101">
        <f>'Entering 1'!F618</f>
        <v>0</v>
      </c>
      <c r="G149" s="101">
        <f>'Entering 1'!G618</f>
        <v>0</v>
      </c>
      <c r="H149" s="101">
        <f>'Entering 1'!H618</f>
        <v>0</v>
      </c>
      <c r="I149" s="101">
        <f>'Entering 1'!I618</f>
        <v>0</v>
      </c>
      <c r="J149" s="101">
        <f>'Entering 1'!J618</f>
        <v>0</v>
      </c>
      <c r="K149" s="101">
        <f>'Entering 1'!K618</f>
        <v>0</v>
      </c>
      <c r="L149" s="101">
        <f>'Entering 1'!L618</f>
        <v>0</v>
      </c>
      <c r="M149" s="101">
        <f>'Entering 1'!M618</f>
        <v>0</v>
      </c>
      <c r="N149" s="101">
        <f>'Entering 1'!N618</f>
        <v>0</v>
      </c>
      <c r="O149" s="101">
        <f>'Entering 1'!O618</f>
        <v>0</v>
      </c>
      <c r="P149" s="101">
        <f>'Entering 1'!P618</f>
        <v>0</v>
      </c>
      <c r="Q149" s="101">
        <f>'Entering 1'!Q618</f>
        <v>0</v>
      </c>
      <c r="R149" s="128">
        <f>'Entering 1'!R618</f>
        <v>0</v>
      </c>
      <c r="S149" s="101"/>
      <c r="T149" s="101"/>
      <c r="U149" s="101"/>
      <c r="V149" s="101"/>
      <c r="W149" s="101"/>
      <c r="X149" s="101"/>
      <c r="Y149" s="101"/>
      <c r="Z149" s="101"/>
    </row>
    <row r="150" spans="1:26" ht="12" customHeight="1">
      <c r="A150" s="129"/>
      <c r="B150" s="130" t="s">
        <v>240</v>
      </c>
      <c r="C150" s="131">
        <f t="shared" ref="C150:R150" si="16">SUM(C142,C145:C149)</f>
        <v>5</v>
      </c>
      <c r="D150" s="132">
        <f t="shared" si="16"/>
        <v>22</v>
      </c>
      <c r="E150" s="132">
        <f t="shared" si="16"/>
        <v>16</v>
      </c>
      <c r="F150" s="132">
        <f t="shared" si="16"/>
        <v>11</v>
      </c>
      <c r="G150" s="132">
        <f t="shared" si="16"/>
        <v>6</v>
      </c>
      <c r="H150" s="132">
        <f t="shared" si="16"/>
        <v>7</v>
      </c>
      <c r="I150" s="132">
        <f t="shared" si="16"/>
        <v>5</v>
      </c>
      <c r="J150" s="132">
        <f t="shared" si="16"/>
        <v>5</v>
      </c>
      <c r="K150" s="132">
        <f t="shared" si="16"/>
        <v>5</v>
      </c>
      <c r="L150" s="132">
        <f t="shared" si="16"/>
        <v>0</v>
      </c>
      <c r="M150" s="132">
        <f t="shared" si="16"/>
        <v>9</v>
      </c>
      <c r="N150" s="132">
        <f t="shared" si="16"/>
        <v>0</v>
      </c>
      <c r="O150" s="132">
        <f t="shared" si="16"/>
        <v>6</v>
      </c>
      <c r="P150" s="132">
        <f t="shared" si="16"/>
        <v>2</v>
      </c>
      <c r="Q150" s="132">
        <f t="shared" si="16"/>
        <v>0</v>
      </c>
      <c r="R150" s="134">
        <f t="shared" si="16"/>
        <v>0</v>
      </c>
      <c r="S150" s="101"/>
      <c r="T150" s="101"/>
      <c r="U150" s="101"/>
      <c r="V150" s="101"/>
      <c r="W150" s="101"/>
      <c r="X150" s="101"/>
      <c r="Y150" s="101"/>
      <c r="Z150" s="101"/>
    </row>
    <row r="151" spans="1:26" ht="12" customHeight="1">
      <c r="A151" s="115" t="s">
        <v>227</v>
      </c>
      <c r="B151" s="116" t="s">
        <v>214</v>
      </c>
      <c r="C151" s="117">
        <f>'Entering 1'!C653</f>
        <v>13</v>
      </c>
      <c r="D151" s="117">
        <f>'Entering 1'!D653</f>
        <v>38</v>
      </c>
      <c r="E151" s="117">
        <f>'Entering 1'!E653</f>
        <v>26</v>
      </c>
      <c r="F151" s="117">
        <f>'Entering 1'!F653</f>
        <v>9</v>
      </c>
      <c r="G151" s="117">
        <f>'Entering 1'!G653</f>
        <v>13</v>
      </c>
      <c r="H151" s="117">
        <f>'Entering 1'!H653</f>
        <v>11</v>
      </c>
      <c r="I151" s="117">
        <f>'Entering 1'!I653</f>
        <v>30</v>
      </c>
      <c r="J151" s="117">
        <f>'Entering 1'!J653</f>
        <v>21</v>
      </c>
      <c r="K151" s="117">
        <f>'Entering 1'!K653</f>
        <v>21</v>
      </c>
      <c r="L151" s="117">
        <f>'Entering 1'!L653</f>
        <v>8</v>
      </c>
      <c r="M151" s="117">
        <f>'Entering 1'!M653</f>
        <v>10</v>
      </c>
      <c r="N151" s="117">
        <f>'Entering 1'!N653</f>
        <v>7</v>
      </c>
      <c r="O151" s="117">
        <f>'Entering 1'!O653</f>
        <v>37</v>
      </c>
      <c r="P151" s="117">
        <f>'Entering 1'!P653</f>
        <v>10</v>
      </c>
      <c r="Q151" s="117">
        <f>'Entering 1'!Q653</f>
        <v>6</v>
      </c>
      <c r="R151" s="119">
        <f>'Entering 1'!R653</f>
        <v>0</v>
      </c>
      <c r="S151" s="101"/>
      <c r="T151" s="101"/>
      <c r="U151" s="101"/>
      <c r="V151" s="101"/>
      <c r="W151" s="101"/>
      <c r="X151" s="101"/>
      <c r="Y151" s="101"/>
      <c r="Z151" s="101"/>
    </row>
    <row r="152" spans="1:26" ht="12" customHeight="1">
      <c r="A152" s="120"/>
      <c r="B152" s="121" t="s">
        <v>238</v>
      </c>
      <c r="C152" s="122">
        <f>'Entering 1'!C659</f>
        <v>0</v>
      </c>
      <c r="D152" s="123">
        <f>'Entering 1'!D659</f>
        <v>0</v>
      </c>
      <c r="E152" s="123">
        <f>'Entering 1'!E659</f>
        <v>0</v>
      </c>
      <c r="F152" s="123">
        <f>'Entering 1'!F659</f>
        <v>1</v>
      </c>
      <c r="G152" s="123">
        <f>'Entering 1'!G659</f>
        <v>0</v>
      </c>
      <c r="H152" s="123">
        <f>'Entering 1'!H659</f>
        <v>0</v>
      </c>
      <c r="I152" s="123">
        <f>'Entering 1'!I659</f>
        <v>0</v>
      </c>
      <c r="J152" s="123">
        <f>'Entering 1'!J659</f>
        <v>0</v>
      </c>
      <c r="K152" s="123">
        <f>'Entering 1'!K659</f>
        <v>0</v>
      </c>
      <c r="L152" s="123">
        <f>'Entering 1'!L659</f>
        <v>0</v>
      </c>
      <c r="M152" s="123">
        <f>'Entering 1'!M659</f>
        <v>1</v>
      </c>
      <c r="N152" s="123">
        <f>'Entering 1'!N659</f>
        <v>0</v>
      </c>
      <c r="O152" s="123">
        <f>'Entering 1'!O659</f>
        <v>0</v>
      </c>
      <c r="P152" s="123">
        <f>'Entering 1'!P659</f>
        <v>0</v>
      </c>
      <c r="Q152" s="123">
        <f>'Entering 1'!Q659</f>
        <v>0</v>
      </c>
      <c r="R152" s="124">
        <f>'Entering 1'!R659</f>
        <v>0</v>
      </c>
      <c r="S152" s="101"/>
      <c r="T152" s="101"/>
      <c r="U152" s="101"/>
      <c r="V152" s="101"/>
      <c r="W152" s="101"/>
      <c r="X152" s="101"/>
      <c r="Y152" s="101"/>
      <c r="Z152" s="101"/>
    </row>
    <row r="153" spans="1:26" ht="12" customHeight="1">
      <c r="A153" s="120"/>
      <c r="B153" s="121" t="s">
        <v>239</v>
      </c>
      <c r="C153" s="122">
        <f>'Entering 1'!C660</f>
        <v>0</v>
      </c>
      <c r="D153" s="123">
        <f>'Entering 1'!D660</f>
        <v>0</v>
      </c>
      <c r="E153" s="123">
        <f>'Entering 1'!E660</f>
        <v>0</v>
      </c>
      <c r="F153" s="123">
        <f>'Entering 1'!F660</f>
        <v>0</v>
      </c>
      <c r="G153" s="123">
        <f>'Entering 1'!G660</f>
        <v>0</v>
      </c>
      <c r="H153" s="123">
        <f>'Entering 1'!H660</f>
        <v>0</v>
      </c>
      <c r="I153" s="123">
        <f>'Entering 1'!I660</f>
        <v>0</v>
      </c>
      <c r="J153" s="123">
        <f>'Entering 1'!J660</f>
        <v>0</v>
      </c>
      <c r="K153" s="123">
        <f>'Entering 1'!K660</f>
        <v>0</v>
      </c>
      <c r="L153" s="123">
        <f>'Entering 1'!L660</f>
        <v>0</v>
      </c>
      <c r="M153" s="123">
        <f>'Entering 1'!M660</f>
        <v>0</v>
      </c>
      <c r="N153" s="123">
        <f>'Entering 1'!N660</f>
        <v>0</v>
      </c>
      <c r="O153" s="123">
        <f>'Entering 1'!O660</f>
        <v>0</v>
      </c>
      <c r="P153" s="123">
        <f>'Entering 1'!P660</f>
        <v>0</v>
      </c>
      <c r="Q153" s="123">
        <f>'Entering 1'!Q660</f>
        <v>0</v>
      </c>
      <c r="R153" s="124">
        <f>'Entering 1'!R660</f>
        <v>0</v>
      </c>
      <c r="S153" s="101"/>
      <c r="T153" s="101"/>
      <c r="U153" s="101"/>
      <c r="V153" s="101"/>
      <c r="W153" s="101"/>
      <c r="X153" s="101"/>
      <c r="Y153" s="101"/>
      <c r="Z153" s="101"/>
    </row>
    <row r="154" spans="1:26" ht="12" customHeight="1">
      <c r="A154" s="125"/>
      <c r="B154" s="126" t="str">
        <f>'Entering 1'!B654</f>
        <v>SPIN Scooters</v>
      </c>
      <c r="C154" s="126">
        <f>'Entering 1'!C654</f>
        <v>0</v>
      </c>
      <c r="D154" s="101">
        <f>'Entering 1'!D654</f>
        <v>0</v>
      </c>
      <c r="E154" s="101">
        <f>'Entering 1'!E654</f>
        <v>0</v>
      </c>
      <c r="F154" s="101">
        <f>'Entering 1'!F654</f>
        <v>0</v>
      </c>
      <c r="G154" s="101">
        <f>'Entering 1'!G654</f>
        <v>0</v>
      </c>
      <c r="H154" s="101">
        <f>'Entering 1'!H654</f>
        <v>0</v>
      </c>
      <c r="I154" s="101">
        <f>'Entering 1'!I654</f>
        <v>0</v>
      </c>
      <c r="J154" s="101">
        <f>'Entering 1'!J654</f>
        <v>0</v>
      </c>
      <c r="K154" s="101">
        <f>'Entering 1'!K654</f>
        <v>0</v>
      </c>
      <c r="L154" s="101">
        <f>'Entering 1'!L654</f>
        <v>0</v>
      </c>
      <c r="M154" s="101">
        <f>'Entering 1'!M654</f>
        <v>0</v>
      </c>
      <c r="N154" s="101">
        <f>'Entering 1'!N654</f>
        <v>0</v>
      </c>
      <c r="O154" s="101">
        <f>'Entering 1'!O654</f>
        <v>0</v>
      </c>
      <c r="P154" s="101">
        <f>'Entering 1'!P654</f>
        <v>0</v>
      </c>
      <c r="Q154" s="101">
        <f>'Entering 1'!Q654</f>
        <v>0</v>
      </c>
      <c r="R154" s="128">
        <f>'Entering 1'!R654</f>
        <v>0</v>
      </c>
      <c r="S154" s="101"/>
      <c r="T154" s="101"/>
      <c r="U154" s="101"/>
      <c r="V154" s="101"/>
      <c r="W154" s="101"/>
      <c r="X154" s="101"/>
      <c r="Y154" s="101"/>
      <c r="Z154" s="101"/>
    </row>
    <row r="155" spans="1:26" ht="12" customHeight="1">
      <c r="A155" s="120"/>
      <c r="B155" s="126" t="str">
        <f>'Entering 1'!B655</f>
        <v>Other Electric Scooter</v>
      </c>
      <c r="C155" s="126">
        <f>'Entering 1'!C655</f>
        <v>0</v>
      </c>
      <c r="D155" s="101">
        <f>'Entering 1'!D655</f>
        <v>0</v>
      </c>
      <c r="E155" s="101">
        <f>'Entering 1'!E655</f>
        <v>0</v>
      </c>
      <c r="F155" s="101">
        <f>'Entering 1'!F655</f>
        <v>0</v>
      </c>
      <c r="G155" s="101">
        <f>'Entering 1'!G655</f>
        <v>0</v>
      </c>
      <c r="H155" s="101">
        <f>'Entering 1'!H655</f>
        <v>0</v>
      </c>
      <c r="I155" s="101">
        <f>'Entering 1'!I655</f>
        <v>1</v>
      </c>
      <c r="J155" s="101">
        <f>'Entering 1'!J655</f>
        <v>0</v>
      </c>
      <c r="K155" s="101">
        <f>'Entering 1'!K655</f>
        <v>0</v>
      </c>
      <c r="L155" s="101">
        <f>'Entering 1'!L655</f>
        <v>0</v>
      </c>
      <c r="M155" s="101">
        <f>'Entering 1'!M655</f>
        <v>0</v>
      </c>
      <c r="N155" s="101">
        <f>'Entering 1'!N655</f>
        <v>0</v>
      </c>
      <c r="O155" s="101">
        <f>'Entering 1'!O655</f>
        <v>0</v>
      </c>
      <c r="P155" s="101">
        <f>'Entering 1'!P655</f>
        <v>0</v>
      </c>
      <c r="Q155" s="101">
        <f>'Entering 1'!Q655</f>
        <v>0</v>
      </c>
      <c r="R155" s="128">
        <f>'Entering 1'!R655</f>
        <v>0</v>
      </c>
      <c r="S155" s="101"/>
      <c r="T155" s="101"/>
      <c r="U155" s="101"/>
      <c r="V155" s="101"/>
      <c r="W155" s="101"/>
      <c r="X155" s="101"/>
      <c r="Y155" s="101"/>
      <c r="Z155" s="101"/>
    </row>
    <row r="156" spans="1:26" ht="12" customHeight="1">
      <c r="A156" s="120"/>
      <c r="B156" s="126" t="str">
        <f>'Entering 1'!B656</f>
        <v>Non-electric scooter</v>
      </c>
      <c r="C156" s="126">
        <f>'Entering 1'!C656</f>
        <v>0</v>
      </c>
      <c r="D156" s="101">
        <f>'Entering 1'!D656</f>
        <v>0</v>
      </c>
      <c r="E156" s="101">
        <f>'Entering 1'!E656</f>
        <v>0</v>
      </c>
      <c r="F156" s="101">
        <f>'Entering 1'!F656</f>
        <v>0</v>
      </c>
      <c r="G156" s="101">
        <f>'Entering 1'!G656</f>
        <v>0</v>
      </c>
      <c r="H156" s="101">
        <f>'Entering 1'!H656</f>
        <v>0</v>
      </c>
      <c r="I156" s="101">
        <f>'Entering 1'!I656</f>
        <v>0</v>
      </c>
      <c r="J156" s="101">
        <f>'Entering 1'!J656</f>
        <v>0</v>
      </c>
      <c r="K156" s="101">
        <f>'Entering 1'!K656</f>
        <v>0</v>
      </c>
      <c r="L156" s="101">
        <f>'Entering 1'!L656</f>
        <v>0</v>
      </c>
      <c r="M156" s="101">
        <f>'Entering 1'!M656</f>
        <v>0</v>
      </c>
      <c r="N156" s="101">
        <f>'Entering 1'!N656</f>
        <v>0</v>
      </c>
      <c r="O156" s="101">
        <f>'Entering 1'!O656</f>
        <v>0</v>
      </c>
      <c r="P156" s="101">
        <f>'Entering 1'!P656</f>
        <v>0</v>
      </c>
      <c r="Q156" s="101">
        <f>'Entering 1'!Q656</f>
        <v>0</v>
      </c>
      <c r="R156" s="128">
        <f>'Entering 1'!R656</f>
        <v>0</v>
      </c>
      <c r="S156" s="101"/>
      <c r="T156" s="101"/>
      <c r="U156" s="101"/>
      <c r="V156" s="101"/>
      <c r="W156" s="101"/>
      <c r="X156" s="101"/>
      <c r="Y156" s="101"/>
      <c r="Z156" s="101"/>
    </row>
    <row r="157" spans="1:26" ht="12" customHeight="1">
      <c r="A157" s="120"/>
      <c r="B157" s="126" t="str">
        <f>'Entering 1'!B657</f>
        <v>Skateboard</v>
      </c>
      <c r="C157" s="126">
        <f>'Entering 1'!C657</f>
        <v>0</v>
      </c>
      <c r="D157" s="101">
        <f>'Entering 1'!D657</f>
        <v>0</v>
      </c>
      <c r="E157" s="101">
        <f>'Entering 1'!E657</f>
        <v>0</v>
      </c>
      <c r="F157" s="101">
        <f>'Entering 1'!F657</f>
        <v>0</v>
      </c>
      <c r="G157" s="101">
        <f>'Entering 1'!G657</f>
        <v>0</v>
      </c>
      <c r="H157" s="101">
        <f>'Entering 1'!H657</f>
        <v>0</v>
      </c>
      <c r="I157" s="101">
        <f>'Entering 1'!I657</f>
        <v>0</v>
      </c>
      <c r="J157" s="101">
        <f>'Entering 1'!J657</f>
        <v>0</v>
      </c>
      <c r="K157" s="101">
        <f>'Entering 1'!K657</f>
        <v>0</v>
      </c>
      <c r="L157" s="101">
        <f>'Entering 1'!L657</f>
        <v>0</v>
      </c>
      <c r="M157" s="101">
        <f>'Entering 1'!M657</f>
        <v>0</v>
      </c>
      <c r="N157" s="101">
        <f>'Entering 1'!N657</f>
        <v>0</v>
      </c>
      <c r="O157" s="101">
        <f>'Entering 1'!O657</f>
        <v>0</v>
      </c>
      <c r="P157" s="101">
        <f>'Entering 1'!P657</f>
        <v>0</v>
      </c>
      <c r="Q157" s="101">
        <f>'Entering 1'!Q657</f>
        <v>0</v>
      </c>
      <c r="R157" s="128">
        <f>'Entering 1'!R657</f>
        <v>0</v>
      </c>
      <c r="S157" s="101"/>
      <c r="T157" s="101"/>
      <c r="U157" s="101"/>
      <c r="V157" s="101"/>
      <c r="W157" s="101"/>
      <c r="X157" s="101"/>
      <c r="Y157" s="101"/>
      <c r="Z157" s="101"/>
    </row>
    <row r="158" spans="1:26" ht="12" customHeight="1">
      <c r="A158" s="120"/>
      <c r="B158" s="126" t="str">
        <f>'Entering 1'!B658</f>
        <v>Electric Skateboard</v>
      </c>
      <c r="C158" s="126">
        <f>'Entering 1'!C658</f>
        <v>0</v>
      </c>
      <c r="D158" s="101">
        <f>'Entering 1'!D658</f>
        <v>0</v>
      </c>
      <c r="E158" s="101">
        <f>'Entering 1'!E658</f>
        <v>0</v>
      </c>
      <c r="F158" s="101">
        <f>'Entering 1'!F658</f>
        <v>0</v>
      </c>
      <c r="G158" s="101">
        <f>'Entering 1'!G658</f>
        <v>0</v>
      </c>
      <c r="H158" s="101">
        <f>'Entering 1'!H658</f>
        <v>0</v>
      </c>
      <c r="I158" s="101">
        <f>'Entering 1'!I658</f>
        <v>0</v>
      </c>
      <c r="J158" s="101">
        <f>'Entering 1'!J658</f>
        <v>0</v>
      </c>
      <c r="K158" s="101">
        <f>'Entering 1'!K658</f>
        <v>0</v>
      </c>
      <c r="L158" s="101">
        <f>'Entering 1'!L658</f>
        <v>0</v>
      </c>
      <c r="M158" s="101">
        <f>'Entering 1'!M658</f>
        <v>0</v>
      </c>
      <c r="N158" s="101">
        <f>'Entering 1'!N658</f>
        <v>0</v>
      </c>
      <c r="O158" s="101">
        <f>'Entering 1'!O658</f>
        <v>0</v>
      </c>
      <c r="P158" s="101">
        <f>'Entering 1'!P658</f>
        <v>0</v>
      </c>
      <c r="Q158" s="101">
        <f>'Entering 1'!Q658</f>
        <v>0</v>
      </c>
      <c r="R158" s="128">
        <f>'Entering 1'!R658</f>
        <v>0</v>
      </c>
      <c r="S158" s="101"/>
      <c r="T158" s="101"/>
      <c r="U158" s="101"/>
      <c r="V158" s="101"/>
      <c r="W158" s="101"/>
      <c r="X158" s="101"/>
      <c r="Y158" s="101"/>
      <c r="Z158" s="101"/>
    </row>
    <row r="159" spans="1:26" ht="12" customHeight="1">
      <c r="A159" s="129"/>
      <c r="B159" s="130" t="s">
        <v>240</v>
      </c>
      <c r="C159" s="131">
        <f t="shared" ref="C159:R159" si="17">SUM(C151,C154:C158)</f>
        <v>13</v>
      </c>
      <c r="D159" s="132">
        <f t="shared" si="17"/>
        <v>38</v>
      </c>
      <c r="E159" s="132">
        <f t="shared" si="17"/>
        <v>26</v>
      </c>
      <c r="F159" s="132">
        <f t="shared" si="17"/>
        <v>9</v>
      </c>
      <c r="G159" s="132">
        <f t="shared" si="17"/>
        <v>13</v>
      </c>
      <c r="H159" s="132">
        <f t="shared" si="17"/>
        <v>11</v>
      </c>
      <c r="I159" s="132">
        <f t="shared" si="17"/>
        <v>31</v>
      </c>
      <c r="J159" s="132">
        <f t="shared" si="17"/>
        <v>21</v>
      </c>
      <c r="K159" s="132">
        <f t="shared" si="17"/>
        <v>21</v>
      </c>
      <c r="L159" s="132">
        <f t="shared" si="17"/>
        <v>8</v>
      </c>
      <c r="M159" s="132">
        <f t="shared" si="17"/>
        <v>10</v>
      </c>
      <c r="N159" s="132">
        <f t="shared" si="17"/>
        <v>7</v>
      </c>
      <c r="O159" s="132">
        <f t="shared" si="17"/>
        <v>37</v>
      </c>
      <c r="P159" s="132">
        <f t="shared" si="17"/>
        <v>10</v>
      </c>
      <c r="Q159" s="132">
        <f t="shared" si="17"/>
        <v>6</v>
      </c>
      <c r="R159" s="134">
        <f t="shared" si="17"/>
        <v>0</v>
      </c>
      <c r="S159" s="101"/>
      <c r="T159" s="101"/>
      <c r="U159" s="101"/>
      <c r="V159" s="101"/>
      <c r="W159" s="101"/>
      <c r="X159" s="101"/>
      <c r="Y159" s="101"/>
      <c r="Z159" s="101"/>
    </row>
    <row r="160" spans="1:26" ht="12" customHeight="1">
      <c r="A160" s="115" t="s">
        <v>155</v>
      </c>
      <c r="B160" s="116" t="s">
        <v>214</v>
      </c>
      <c r="C160" s="117">
        <f>'Entering 1'!C693</f>
        <v>2</v>
      </c>
      <c r="D160" s="117">
        <f>'Entering 1'!D693</f>
        <v>0</v>
      </c>
      <c r="E160" s="117">
        <f>'Entering 1'!E693</f>
        <v>0</v>
      </c>
      <c r="F160" s="117">
        <f>'Entering 1'!F693</f>
        <v>0</v>
      </c>
      <c r="G160" s="117">
        <f>'Entering 1'!G693</f>
        <v>1</v>
      </c>
      <c r="H160" s="117">
        <f>'Entering 1'!H693</f>
        <v>0</v>
      </c>
      <c r="I160" s="117">
        <f>'Entering 1'!I693</f>
        <v>1</v>
      </c>
      <c r="J160" s="117">
        <f>'Entering 1'!J693</f>
        <v>0</v>
      </c>
      <c r="K160" s="117">
        <f>'Entering 1'!K693</f>
        <v>1</v>
      </c>
      <c r="L160" s="117">
        <f>'Entering 1'!L693</f>
        <v>0</v>
      </c>
      <c r="M160" s="117">
        <f>'Entering 1'!M693</f>
        <v>0</v>
      </c>
      <c r="N160" s="117">
        <f>'Entering 1'!N693</f>
        <v>0</v>
      </c>
      <c r="O160" s="117">
        <f>'Entering 1'!O693</f>
        <v>1</v>
      </c>
      <c r="P160" s="117">
        <f>'Entering 1'!P693</f>
        <v>0</v>
      </c>
      <c r="Q160" s="117">
        <f>'Entering 1'!Q693</f>
        <v>0</v>
      </c>
      <c r="R160" s="119">
        <f>'Entering 1'!R693</f>
        <v>0</v>
      </c>
      <c r="S160" s="101"/>
      <c r="T160" s="101"/>
      <c r="U160" s="101"/>
      <c r="V160" s="101"/>
      <c r="W160" s="101"/>
      <c r="X160" s="101"/>
      <c r="Y160" s="101"/>
      <c r="Z160" s="101"/>
    </row>
    <row r="161" spans="1:26" ht="12" customHeight="1">
      <c r="A161" s="120"/>
      <c r="B161" s="121" t="s">
        <v>238</v>
      </c>
      <c r="C161" s="122">
        <f>'Entering 1'!C696</f>
        <v>0</v>
      </c>
      <c r="D161" s="123">
        <f>'Entering 1'!D696</f>
        <v>0</v>
      </c>
      <c r="E161" s="123">
        <f>'Entering 1'!E696</f>
        <v>0</v>
      </c>
      <c r="F161" s="123">
        <f>'Entering 1'!F696</f>
        <v>0</v>
      </c>
      <c r="G161" s="123">
        <f>'Entering 1'!G696</f>
        <v>0</v>
      </c>
      <c r="H161" s="123">
        <f>'Entering 1'!H696</f>
        <v>0</v>
      </c>
      <c r="I161" s="123">
        <f>'Entering 1'!I696</f>
        <v>0</v>
      </c>
      <c r="J161" s="123">
        <f>'Entering 1'!J696</f>
        <v>0</v>
      </c>
      <c r="K161" s="123">
        <f>'Entering 1'!K696</f>
        <v>0</v>
      </c>
      <c r="L161" s="123">
        <f>'Entering 1'!L696</f>
        <v>0</v>
      </c>
      <c r="M161" s="123">
        <f>'Entering 1'!M696</f>
        <v>0</v>
      </c>
      <c r="N161" s="123">
        <f>'Entering 1'!N696</f>
        <v>0</v>
      </c>
      <c r="O161" s="123">
        <f>'Entering 1'!O696</f>
        <v>0</v>
      </c>
      <c r="P161" s="123">
        <f>'Entering 1'!P696</f>
        <v>0</v>
      </c>
      <c r="Q161" s="123">
        <f>'Entering 1'!Q696</f>
        <v>0</v>
      </c>
      <c r="R161" s="124">
        <f>'Entering 1'!R696</f>
        <v>0</v>
      </c>
      <c r="S161" s="101"/>
      <c r="T161" s="101"/>
      <c r="U161" s="101"/>
      <c r="V161" s="101"/>
      <c r="W161" s="101"/>
      <c r="X161" s="101"/>
      <c r="Y161" s="101"/>
      <c r="Z161" s="101"/>
    </row>
    <row r="162" spans="1:26" ht="12" customHeight="1">
      <c r="A162" s="120"/>
      <c r="B162" s="121" t="s">
        <v>239</v>
      </c>
      <c r="C162" s="122">
        <f>'Entering 1'!C697</f>
        <v>0</v>
      </c>
      <c r="D162" s="123">
        <f>'Entering 1'!D697</f>
        <v>0</v>
      </c>
      <c r="E162" s="123">
        <f>'Entering 1'!E697</f>
        <v>0</v>
      </c>
      <c r="F162" s="123">
        <f>'Entering 1'!F697</f>
        <v>0</v>
      </c>
      <c r="G162" s="123">
        <f>'Entering 1'!G697</f>
        <v>0</v>
      </c>
      <c r="H162" s="123">
        <f>'Entering 1'!H697</f>
        <v>0</v>
      </c>
      <c r="I162" s="123">
        <f>'Entering 1'!I697</f>
        <v>0</v>
      </c>
      <c r="J162" s="123">
        <f>'Entering 1'!J697</f>
        <v>0</v>
      </c>
      <c r="K162" s="123">
        <f>'Entering 1'!K697</f>
        <v>0</v>
      </c>
      <c r="L162" s="123">
        <f>'Entering 1'!L697</f>
        <v>0</v>
      </c>
      <c r="M162" s="123">
        <f>'Entering 1'!M697</f>
        <v>0</v>
      </c>
      <c r="N162" s="123">
        <f>'Entering 1'!N697</f>
        <v>0</v>
      </c>
      <c r="O162" s="123">
        <f>'Entering 1'!O697</f>
        <v>0</v>
      </c>
      <c r="P162" s="123">
        <f>'Entering 1'!P697</f>
        <v>0</v>
      </c>
      <c r="Q162" s="123">
        <f>'Entering 1'!Q697</f>
        <v>0</v>
      </c>
      <c r="R162" s="124">
        <f>'Entering 1'!R697</f>
        <v>0</v>
      </c>
      <c r="S162" s="101"/>
      <c r="T162" s="101"/>
      <c r="U162" s="101"/>
      <c r="V162" s="101"/>
      <c r="W162" s="101"/>
      <c r="X162" s="101"/>
      <c r="Y162" s="101"/>
      <c r="Z162" s="101"/>
    </row>
    <row r="163" spans="1:26" ht="12" customHeight="1">
      <c r="A163" s="125"/>
      <c r="B163" s="116" t="s">
        <v>242</v>
      </c>
      <c r="C163" s="126">
        <f>'Entering 1'!C694</f>
        <v>0</v>
      </c>
      <c r="D163" s="101">
        <f>'Entering 1'!D694</f>
        <v>0</v>
      </c>
      <c r="E163" s="101">
        <f>'Entering 1'!E694</f>
        <v>0</v>
      </c>
      <c r="F163" s="101">
        <f>'Entering 1'!F694</f>
        <v>0</v>
      </c>
      <c r="G163" s="101">
        <f>'Entering 1'!G694</f>
        <v>0</v>
      </c>
      <c r="H163" s="101">
        <f>'Entering 1'!H694</f>
        <v>0</v>
      </c>
      <c r="I163" s="101">
        <f>'Entering 1'!I694</f>
        <v>0</v>
      </c>
      <c r="J163" s="101">
        <f>'Entering 1'!J694</f>
        <v>0</v>
      </c>
      <c r="K163" s="101">
        <f>'Entering 1'!K694</f>
        <v>0</v>
      </c>
      <c r="L163" s="101">
        <f>'Entering 1'!L694</f>
        <v>0</v>
      </c>
      <c r="M163" s="101">
        <f>'Entering 1'!M694</f>
        <v>0</v>
      </c>
      <c r="N163" s="101">
        <f>'Entering 1'!N694</f>
        <v>0</v>
      </c>
      <c r="O163" s="101">
        <f>'Entering 1'!O694</f>
        <v>0</v>
      </c>
      <c r="P163" s="101">
        <f>'Entering 1'!P694</f>
        <v>0</v>
      </c>
      <c r="Q163" s="101">
        <f>'Entering 1'!Q694</f>
        <v>0</v>
      </c>
      <c r="R163" s="128">
        <f>'Entering 1'!R694</f>
        <v>0</v>
      </c>
      <c r="S163" s="101"/>
      <c r="T163" s="101"/>
      <c r="U163" s="101"/>
      <c r="V163" s="101"/>
      <c r="W163" s="101"/>
      <c r="X163" s="101"/>
      <c r="Y163" s="101"/>
      <c r="Z163" s="101"/>
    </row>
    <row r="164" spans="1:26" ht="12" customHeight="1">
      <c r="A164" s="120"/>
      <c r="B164" s="116" t="s">
        <v>243</v>
      </c>
      <c r="C164" s="126"/>
      <c r="D164" s="101"/>
      <c r="E164" s="101"/>
      <c r="F164" s="101"/>
      <c r="G164" s="101"/>
      <c r="H164" s="101"/>
      <c r="I164" s="101"/>
      <c r="J164" s="101"/>
      <c r="K164" s="101"/>
      <c r="L164" s="101"/>
      <c r="M164" s="101"/>
      <c r="N164" s="101"/>
      <c r="O164" s="101"/>
      <c r="P164" s="101"/>
      <c r="Q164" s="101"/>
      <c r="R164" s="128"/>
      <c r="S164" s="101"/>
      <c r="T164" s="101"/>
      <c r="U164" s="101"/>
      <c r="V164" s="101"/>
      <c r="W164" s="101"/>
      <c r="X164" s="101"/>
      <c r="Y164" s="101"/>
      <c r="Z164" s="101"/>
    </row>
    <row r="165" spans="1:26" ht="12" customHeight="1">
      <c r="A165" s="120"/>
      <c r="B165" s="116" t="s">
        <v>244</v>
      </c>
      <c r="C165" s="126"/>
      <c r="D165" s="101"/>
      <c r="E165" s="101"/>
      <c r="F165" s="101"/>
      <c r="G165" s="101"/>
      <c r="H165" s="101"/>
      <c r="I165" s="101"/>
      <c r="J165" s="101"/>
      <c r="K165" s="101"/>
      <c r="L165" s="101"/>
      <c r="M165" s="101"/>
      <c r="N165" s="101"/>
      <c r="O165" s="101"/>
      <c r="P165" s="101"/>
      <c r="Q165" s="101"/>
      <c r="R165" s="128"/>
      <c r="S165" s="101"/>
      <c r="T165" s="101"/>
      <c r="U165" s="101"/>
      <c r="V165" s="101"/>
      <c r="W165" s="101"/>
      <c r="X165" s="101"/>
      <c r="Y165" s="101"/>
      <c r="Z165" s="101"/>
    </row>
    <row r="166" spans="1:26" ht="12" customHeight="1">
      <c r="A166" s="120"/>
      <c r="B166" s="116" t="s">
        <v>248</v>
      </c>
      <c r="C166" s="126">
        <f>'Entering 1'!C695</f>
        <v>0</v>
      </c>
      <c r="D166" s="101">
        <f>'Entering 1'!D695</f>
        <v>0</v>
      </c>
      <c r="E166" s="101">
        <f>'Entering 1'!E695</f>
        <v>0</v>
      </c>
      <c r="F166" s="101">
        <f>'Entering 1'!F695</f>
        <v>0</v>
      </c>
      <c r="G166" s="101">
        <f>'Entering 1'!G695</f>
        <v>0</v>
      </c>
      <c r="H166" s="101">
        <f>'Entering 1'!H695</f>
        <v>0</v>
      </c>
      <c r="I166" s="101">
        <f>'Entering 1'!I695</f>
        <v>0</v>
      </c>
      <c r="J166" s="101">
        <f>'Entering 1'!J695</f>
        <v>0</v>
      </c>
      <c r="K166" s="101">
        <f>'Entering 1'!K695</f>
        <v>0</v>
      </c>
      <c r="L166" s="101">
        <f>'Entering 1'!L695</f>
        <v>0</v>
      </c>
      <c r="M166" s="101">
        <f>'Entering 1'!M695</f>
        <v>0</v>
      </c>
      <c r="N166" s="101">
        <f>'Entering 1'!N695</f>
        <v>0</v>
      </c>
      <c r="O166" s="101">
        <f>'Entering 1'!O695</f>
        <v>0</v>
      </c>
      <c r="P166" s="101">
        <f>'Entering 1'!P695</f>
        <v>0</v>
      </c>
      <c r="Q166" s="101">
        <f>'Entering 1'!Q695</f>
        <v>0</v>
      </c>
      <c r="R166" s="128">
        <f>'Entering 1'!R695</f>
        <v>0</v>
      </c>
      <c r="S166" s="101"/>
      <c r="T166" s="101"/>
      <c r="U166" s="101"/>
      <c r="V166" s="101"/>
      <c r="W166" s="101"/>
      <c r="X166" s="101"/>
      <c r="Y166" s="101"/>
      <c r="Z166" s="101"/>
    </row>
    <row r="167" spans="1:26" ht="12" customHeight="1">
      <c r="A167" s="120"/>
      <c r="B167" s="138" t="s">
        <v>246</v>
      </c>
      <c r="C167" s="126"/>
      <c r="D167" s="101"/>
      <c r="E167" s="101"/>
      <c r="F167" s="101"/>
      <c r="G167" s="101"/>
      <c r="H167" s="101"/>
      <c r="I167" s="101"/>
      <c r="J167" s="101"/>
      <c r="K167" s="101"/>
      <c r="L167" s="101"/>
      <c r="M167" s="101"/>
      <c r="N167" s="101"/>
      <c r="O167" s="101"/>
      <c r="P167" s="101"/>
      <c r="Q167" s="101"/>
      <c r="R167" s="128"/>
      <c r="S167" s="101"/>
      <c r="T167" s="101"/>
      <c r="U167" s="101"/>
      <c r="V167" s="101"/>
      <c r="W167" s="101"/>
      <c r="X167" s="101"/>
      <c r="Y167" s="101"/>
      <c r="Z167" s="101"/>
    </row>
    <row r="168" spans="1:26" ht="12" customHeight="1">
      <c r="A168" s="129"/>
      <c r="B168" s="130" t="s">
        <v>240</v>
      </c>
      <c r="C168" s="131">
        <f t="shared" ref="C168:R168" si="18">SUM(C160,C163:C167)</f>
        <v>2</v>
      </c>
      <c r="D168" s="132">
        <f t="shared" si="18"/>
        <v>0</v>
      </c>
      <c r="E168" s="132">
        <f t="shared" si="18"/>
        <v>0</v>
      </c>
      <c r="F168" s="132">
        <f t="shared" si="18"/>
        <v>0</v>
      </c>
      <c r="G168" s="132">
        <f t="shared" si="18"/>
        <v>1</v>
      </c>
      <c r="H168" s="132">
        <f t="shared" si="18"/>
        <v>0</v>
      </c>
      <c r="I168" s="132">
        <f t="shared" si="18"/>
        <v>1</v>
      </c>
      <c r="J168" s="132">
        <f t="shared" si="18"/>
        <v>0</v>
      </c>
      <c r="K168" s="132">
        <f t="shared" si="18"/>
        <v>1</v>
      </c>
      <c r="L168" s="132">
        <f t="shared" si="18"/>
        <v>0</v>
      </c>
      <c r="M168" s="132">
        <f t="shared" si="18"/>
        <v>0</v>
      </c>
      <c r="N168" s="132">
        <f t="shared" si="18"/>
        <v>0</v>
      </c>
      <c r="O168" s="132">
        <f t="shared" si="18"/>
        <v>1</v>
      </c>
      <c r="P168" s="132">
        <f t="shared" si="18"/>
        <v>0</v>
      </c>
      <c r="Q168" s="132">
        <f t="shared" si="18"/>
        <v>0</v>
      </c>
      <c r="R168" s="134">
        <f t="shared" si="18"/>
        <v>0</v>
      </c>
      <c r="S168" s="101"/>
      <c r="T168" s="101"/>
      <c r="U168" s="101"/>
      <c r="V168" s="101"/>
      <c r="W168" s="101"/>
      <c r="X168" s="101"/>
      <c r="Y168" s="101"/>
      <c r="Z168" s="101"/>
    </row>
    <row r="169" spans="1:26" ht="12" customHeight="1">
      <c r="A169" s="115" t="s">
        <v>158</v>
      </c>
      <c r="B169" s="116" t="s">
        <v>214</v>
      </c>
      <c r="C169" s="117">
        <f>'Entering 1'!C730</f>
        <v>0</v>
      </c>
      <c r="D169" s="117">
        <f>'Entering 1'!D730</f>
        <v>0</v>
      </c>
      <c r="E169" s="117">
        <f>'Entering 1'!E730</f>
        <v>1</v>
      </c>
      <c r="F169" s="117">
        <f>'Entering 1'!F730</f>
        <v>0</v>
      </c>
      <c r="G169" s="117">
        <f>'Entering 1'!G730</f>
        <v>0</v>
      </c>
      <c r="H169" s="117">
        <f>'Entering 1'!H730</f>
        <v>0</v>
      </c>
      <c r="I169" s="117">
        <f>'Entering 1'!I730</f>
        <v>0</v>
      </c>
      <c r="J169" s="117">
        <f>'Entering 1'!J730</f>
        <v>0</v>
      </c>
      <c r="K169" s="117">
        <f>'Entering 1'!K730</f>
        <v>0</v>
      </c>
      <c r="L169" s="117">
        <f>'Entering 1'!L730</f>
        <v>0</v>
      </c>
      <c r="M169" s="117">
        <f>'Entering 1'!M730</f>
        <v>0</v>
      </c>
      <c r="N169" s="117">
        <f>'Entering 1'!N730</f>
        <v>0</v>
      </c>
      <c r="O169" s="117">
        <f>'Entering 1'!O730</f>
        <v>0</v>
      </c>
      <c r="P169" s="117">
        <f>'Entering 1'!P730</f>
        <v>0</v>
      </c>
      <c r="Q169" s="117">
        <f>'Entering 1'!Q730</f>
        <v>0</v>
      </c>
      <c r="R169" s="119">
        <f>'Entering 1'!R730</f>
        <v>0</v>
      </c>
      <c r="S169" s="101"/>
      <c r="T169" s="101"/>
      <c r="U169" s="101"/>
      <c r="V169" s="101"/>
      <c r="W169" s="101"/>
      <c r="X169" s="101"/>
      <c r="Y169" s="101"/>
      <c r="Z169" s="101"/>
    </row>
    <row r="170" spans="1:26" ht="12" customHeight="1">
      <c r="A170" s="120"/>
      <c r="B170" s="121" t="s">
        <v>238</v>
      </c>
      <c r="C170" s="122">
        <f>'Entering 1'!C733</f>
        <v>0</v>
      </c>
      <c r="D170" s="123">
        <f>'Entering 1'!D733</f>
        <v>0</v>
      </c>
      <c r="E170" s="123">
        <f>'Entering 1'!E733</f>
        <v>0</v>
      </c>
      <c r="F170" s="123">
        <f>'Entering 1'!F733</f>
        <v>0</v>
      </c>
      <c r="G170" s="123">
        <f>'Entering 1'!G733</f>
        <v>0</v>
      </c>
      <c r="H170" s="123">
        <f>'Entering 1'!H733</f>
        <v>0</v>
      </c>
      <c r="I170" s="123">
        <f>'Entering 1'!I733</f>
        <v>0</v>
      </c>
      <c r="J170" s="123">
        <f>'Entering 1'!J733</f>
        <v>0</v>
      </c>
      <c r="K170" s="123">
        <f>'Entering 1'!K733</f>
        <v>0</v>
      </c>
      <c r="L170" s="123">
        <f>'Entering 1'!L733</f>
        <v>0</v>
      </c>
      <c r="M170" s="123">
        <f>'Entering 1'!M733</f>
        <v>0</v>
      </c>
      <c r="N170" s="123">
        <f>'Entering 1'!N733</f>
        <v>0</v>
      </c>
      <c r="O170" s="123">
        <f>'Entering 1'!O733</f>
        <v>0</v>
      </c>
      <c r="P170" s="123">
        <f>'Entering 1'!P733</f>
        <v>0</v>
      </c>
      <c r="Q170" s="123">
        <f>'Entering 1'!Q733</f>
        <v>0</v>
      </c>
      <c r="R170" s="124">
        <f>'Entering 1'!R733</f>
        <v>0</v>
      </c>
      <c r="S170" s="101"/>
      <c r="T170" s="101"/>
      <c r="U170" s="101"/>
      <c r="V170" s="101"/>
      <c r="W170" s="101"/>
      <c r="X170" s="101"/>
      <c r="Y170" s="101"/>
      <c r="Z170" s="101"/>
    </row>
    <row r="171" spans="1:26" ht="12" customHeight="1">
      <c r="A171" s="120"/>
      <c r="B171" s="121" t="s">
        <v>239</v>
      </c>
      <c r="C171" s="122">
        <f>'Entering 1'!C734</f>
        <v>0</v>
      </c>
      <c r="D171" s="123">
        <f>'Entering 1'!D734</f>
        <v>0</v>
      </c>
      <c r="E171" s="123">
        <f>'Entering 1'!E734</f>
        <v>0</v>
      </c>
      <c r="F171" s="123">
        <f>'Entering 1'!F734</f>
        <v>0</v>
      </c>
      <c r="G171" s="123">
        <f>'Entering 1'!G734</f>
        <v>0</v>
      </c>
      <c r="H171" s="123">
        <f>'Entering 1'!H734</f>
        <v>0</v>
      </c>
      <c r="I171" s="123">
        <f>'Entering 1'!I734</f>
        <v>0</v>
      </c>
      <c r="J171" s="123">
        <f>'Entering 1'!J734</f>
        <v>0</v>
      </c>
      <c r="K171" s="123">
        <f>'Entering 1'!K734</f>
        <v>0</v>
      </c>
      <c r="L171" s="123">
        <f>'Entering 1'!L734</f>
        <v>0</v>
      </c>
      <c r="M171" s="123">
        <f>'Entering 1'!M734</f>
        <v>0</v>
      </c>
      <c r="N171" s="123">
        <f>'Entering 1'!N734</f>
        <v>0</v>
      </c>
      <c r="O171" s="123">
        <f>'Entering 1'!O734</f>
        <v>0</v>
      </c>
      <c r="P171" s="123">
        <f>'Entering 1'!P734</f>
        <v>0</v>
      </c>
      <c r="Q171" s="123">
        <f>'Entering 1'!Q734</f>
        <v>0</v>
      </c>
      <c r="R171" s="124">
        <f>'Entering 1'!R734</f>
        <v>0</v>
      </c>
      <c r="S171" s="101"/>
      <c r="T171" s="101"/>
      <c r="U171" s="101"/>
      <c r="V171" s="101"/>
      <c r="W171" s="101"/>
      <c r="X171" s="101"/>
      <c r="Y171" s="101"/>
      <c r="Z171" s="101"/>
    </row>
    <row r="172" spans="1:26" ht="12" customHeight="1">
      <c r="A172" s="125"/>
      <c r="B172" s="116" t="s">
        <v>242</v>
      </c>
      <c r="C172" s="126">
        <f>'Entering 1'!C731</f>
        <v>0</v>
      </c>
      <c r="D172" s="101">
        <f>'Entering 1'!D731</f>
        <v>0</v>
      </c>
      <c r="E172" s="101">
        <f>'Entering 1'!E731</f>
        <v>0</v>
      </c>
      <c r="F172" s="101">
        <f>'Entering 1'!F731</f>
        <v>0</v>
      </c>
      <c r="G172" s="101">
        <f>'Entering 1'!G731</f>
        <v>0</v>
      </c>
      <c r="H172" s="101">
        <f>'Entering 1'!H731</f>
        <v>0</v>
      </c>
      <c r="I172" s="101">
        <f>'Entering 1'!I731</f>
        <v>0</v>
      </c>
      <c r="J172" s="101">
        <f>'Entering 1'!J731</f>
        <v>0</v>
      </c>
      <c r="K172" s="101">
        <f>'Entering 1'!K731</f>
        <v>0</v>
      </c>
      <c r="L172" s="101">
        <f>'Entering 1'!L731</f>
        <v>0</v>
      </c>
      <c r="M172" s="101">
        <f>'Entering 1'!M731</f>
        <v>0</v>
      </c>
      <c r="N172" s="101">
        <f>'Entering 1'!N731</f>
        <v>0</v>
      </c>
      <c r="O172" s="101">
        <f>'Entering 1'!O731</f>
        <v>0</v>
      </c>
      <c r="P172" s="101">
        <f>'Entering 1'!P731</f>
        <v>0</v>
      </c>
      <c r="Q172" s="101">
        <f>'Entering 1'!Q731</f>
        <v>0</v>
      </c>
      <c r="R172" s="128">
        <f>'Entering 1'!R731</f>
        <v>0</v>
      </c>
      <c r="S172" s="101"/>
      <c r="T172" s="101"/>
      <c r="U172" s="101"/>
      <c r="V172" s="101"/>
      <c r="W172" s="101"/>
      <c r="X172" s="101"/>
      <c r="Y172" s="101"/>
      <c r="Z172" s="101"/>
    </row>
    <row r="173" spans="1:26" ht="12" customHeight="1">
      <c r="A173" s="120"/>
      <c r="B173" s="116" t="s">
        <v>243</v>
      </c>
      <c r="C173" s="126"/>
      <c r="D173" s="101"/>
      <c r="E173" s="101"/>
      <c r="F173" s="101"/>
      <c r="G173" s="101"/>
      <c r="H173" s="101"/>
      <c r="I173" s="101"/>
      <c r="J173" s="101"/>
      <c r="K173" s="101"/>
      <c r="L173" s="101"/>
      <c r="M173" s="101"/>
      <c r="N173" s="101"/>
      <c r="O173" s="101"/>
      <c r="P173" s="101"/>
      <c r="Q173" s="101"/>
      <c r="R173" s="128"/>
      <c r="S173" s="101"/>
      <c r="T173" s="101"/>
      <c r="U173" s="101"/>
      <c r="V173" s="101"/>
      <c r="W173" s="101"/>
      <c r="X173" s="101"/>
      <c r="Y173" s="101"/>
      <c r="Z173" s="101"/>
    </row>
    <row r="174" spans="1:26" ht="12" customHeight="1">
      <c r="A174" s="120"/>
      <c r="B174" s="116" t="s">
        <v>244</v>
      </c>
      <c r="C174" s="126"/>
      <c r="D174" s="101"/>
      <c r="E174" s="101"/>
      <c r="F174" s="101"/>
      <c r="G174" s="101"/>
      <c r="H174" s="101"/>
      <c r="I174" s="101"/>
      <c r="J174" s="101"/>
      <c r="K174" s="101"/>
      <c r="L174" s="101"/>
      <c r="M174" s="101"/>
      <c r="N174" s="101"/>
      <c r="O174" s="101"/>
      <c r="P174" s="101"/>
      <c r="Q174" s="101"/>
      <c r="R174" s="128"/>
      <c r="S174" s="101"/>
      <c r="T174" s="101"/>
      <c r="U174" s="101"/>
      <c r="V174" s="101"/>
      <c r="W174" s="101"/>
      <c r="X174" s="101"/>
      <c r="Y174" s="101"/>
      <c r="Z174" s="101"/>
    </row>
    <row r="175" spans="1:26" ht="12" customHeight="1">
      <c r="A175" s="120"/>
      <c r="B175" s="116" t="s">
        <v>248</v>
      </c>
      <c r="C175" s="126">
        <f>'Entering 1'!C732</f>
        <v>0</v>
      </c>
      <c r="D175" s="101">
        <f>'Entering 1'!D732</f>
        <v>0</v>
      </c>
      <c r="E175" s="101">
        <f>'Entering 1'!E732</f>
        <v>0</v>
      </c>
      <c r="F175" s="101">
        <f>'Entering 1'!F732</f>
        <v>0</v>
      </c>
      <c r="G175" s="101">
        <f>'Entering 1'!G732</f>
        <v>0</v>
      </c>
      <c r="H175" s="101">
        <f>'Entering 1'!H732</f>
        <v>0</v>
      </c>
      <c r="I175" s="101">
        <f>'Entering 1'!I732</f>
        <v>0</v>
      </c>
      <c r="J175" s="101">
        <f>'Entering 1'!J732</f>
        <v>0</v>
      </c>
      <c r="K175" s="101">
        <f>'Entering 1'!K732</f>
        <v>0</v>
      </c>
      <c r="L175" s="101">
        <f>'Entering 1'!L732</f>
        <v>0</v>
      </c>
      <c r="M175" s="101">
        <f>'Entering 1'!M732</f>
        <v>0</v>
      </c>
      <c r="N175" s="101">
        <f>'Entering 1'!N732</f>
        <v>0</v>
      </c>
      <c r="O175" s="101">
        <f>'Entering 1'!O732</f>
        <v>0</v>
      </c>
      <c r="P175" s="101">
        <f>'Entering 1'!P732</f>
        <v>0</v>
      </c>
      <c r="Q175" s="101">
        <f>'Entering 1'!Q732</f>
        <v>0</v>
      </c>
      <c r="R175" s="128">
        <f>'Entering 1'!R732</f>
        <v>0</v>
      </c>
      <c r="S175" s="101"/>
      <c r="T175" s="101"/>
      <c r="U175" s="101"/>
      <c r="V175" s="101"/>
      <c r="W175" s="101"/>
      <c r="X175" s="101"/>
      <c r="Y175" s="101"/>
      <c r="Z175" s="101"/>
    </row>
    <row r="176" spans="1:26" ht="12" customHeight="1">
      <c r="A176" s="120"/>
      <c r="B176" s="138" t="s">
        <v>246</v>
      </c>
      <c r="C176" s="126"/>
      <c r="D176" s="101"/>
      <c r="E176" s="101"/>
      <c r="F176" s="101"/>
      <c r="G176" s="101"/>
      <c r="H176" s="101"/>
      <c r="I176" s="101"/>
      <c r="J176" s="101"/>
      <c r="K176" s="101"/>
      <c r="L176" s="101"/>
      <c r="M176" s="101"/>
      <c r="N176" s="101"/>
      <c r="O176" s="101"/>
      <c r="P176" s="101"/>
      <c r="Q176" s="101"/>
      <c r="R176" s="128"/>
      <c r="S176" s="101"/>
      <c r="T176" s="101"/>
      <c r="U176" s="101"/>
      <c r="V176" s="101"/>
      <c r="W176" s="101"/>
      <c r="X176" s="101"/>
      <c r="Y176" s="101"/>
      <c r="Z176" s="101"/>
    </row>
    <row r="177" spans="1:26" ht="12" customHeight="1">
      <c r="A177" s="129"/>
      <c r="B177" s="130" t="s">
        <v>240</v>
      </c>
      <c r="C177" s="131">
        <f t="shared" ref="C177:R177" si="19">SUM(C169,C172:C176)</f>
        <v>0</v>
      </c>
      <c r="D177" s="132">
        <f t="shared" si="19"/>
        <v>0</v>
      </c>
      <c r="E177" s="132">
        <f t="shared" si="19"/>
        <v>1</v>
      </c>
      <c r="F177" s="132">
        <f t="shared" si="19"/>
        <v>0</v>
      </c>
      <c r="G177" s="132">
        <f t="shared" si="19"/>
        <v>0</v>
      </c>
      <c r="H177" s="132">
        <f t="shared" si="19"/>
        <v>0</v>
      </c>
      <c r="I177" s="132">
        <f t="shared" si="19"/>
        <v>0</v>
      </c>
      <c r="J177" s="132">
        <f t="shared" si="19"/>
        <v>0</v>
      </c>
      <c r="K177" s="132">
        <f t="shared" si="19"/>
        <v>0</v>
      </c>
      <c r="L177" s="132">
        <f t="shared" si="19"/>
        <v>0</v>
      </c>
      <c r="M177" s="132">
        <f t="shared" si="19"/>
        <v>0</v>
      </c>
      <c r="N177" s="132">
        <f t="shared" si="19"/>
        <v>0</v>
      </c>
      <c r="O177" s="132">
        <f t="shared" si="19"/>
        <v>0</v>
      </c>
      <c r="P177" s="132">
        <f t="shared" si="19"/>
        <v>0</v>
      </c>
      <c r="Q177" s="132">
        <f t="shared" si="19"/>
        <v>0</v>
      </c>
      <c r="R177" s="134">
        <f t="shared" si="19"/>
        <v>0</v>
      </c>
      <c r="S177" s="101"/>
      <c r="T177" s="101"/>
      <c r="U177" s="101"/>
      <c r="V177" s="101"/>
      <c r="W177" s="101"/>
      <c r="X177" s="101"/>
      <c r="Y177" s="101"/>
      <c r="Z177" s="101"/>
    </row>
    <row r="178" spans="1:26" ht="12" customHeight="1">
      <c r="A178" s="115" t="s">
        <v>228</v>
      </c>
      <c r="B178" s="116" t="s">
        <v>214</v>
      </c>
      <c r="C178" s="117">
        <f>'Entering 1'!C767</f>
        <v>0</v>
      </c>
      <c r="D178" s="117">
        <f>'Entering 1'!D767</f>
        <v>0</v>
      </c>
      <c r="E178" s="117">
        <f>'Entering 1'!E767</f>
        <v>0</v>
      </c>
      <c r="F178" s="117">
        <f>'Entering 1'!F767</f>
        <v>0</v>
      </c>
      <c r="G178" s="117">
        <f>'Entering 1'!G767</f>
        <v>0</v>
      </c>
      <c r="H178" s="117">
        <f>'Entering 1'!H767</f>
        <v>0</v>
      </c>
      <c r="I178" s="117">
        <f>'Entering 1'!I767</f>
        <v>0</v>
      </c>
      <c r="J178" s="117">
        <f>'Entering 1'!J767</f>
        <v>0</v>
      </c>
      <c r="K178" s="117">
        <f>'Entering 1'!K767</f>
        <v>0</v>
      </c>
      <c r="L178" s="117">
        <f>'Entering 1'!L767</f>
        <v>0</v>
      </c>
      <c r="M178" s="117">
        <f>'Entering 1'!M767</f>
        <v>0</v>
      </c>
      <c r="N178" s="117">
        <f>'Entering 1'!N767</f>
        <v>0</v>
      </c>
      <c r="O178" s="117">
        <f>'Entering 1'!O767</f>
        <v>0</v>
      </c>
      <c r="P178" s="117">
        <f>'Entering 1'!P767</f>
        <v>0</v>
      </c>
      <c r="Q178" s="117">
        <f>'Entering 1'!Q767</f>
        <v>0</v>
      </c>
      <c r="R178" s="119">
        <f>'Entering 1'!R767</f>
        <v>0</v>
      </c>
      <c r="S178" s="101"/>
      <c r="T178" s="101"/>
      <c r="U178" s="101"/>
      <c r="V178" s="101"/>
      <c r="W178" s="101"/>
      <c r="X178" s="101"/>
      <c r="Y178" s="101"/>
      <c r="Z178" s="101"/>
    </row>
    <row r="179" spans="1:26" ht="12" customHeight="1">
      <c r="A179" s="120"/>
      <c r="B179" s="121" t="s">
        <v>238</v>
      </c>
      <c r="C179" s="122">
        <f>'Entering 1'!C770</f>
        <v>0</v>
      </c>
      <c r="D179" s="123">
        <f>'Entering 1'!D770</f>
        <v>0</v>
      </c>
      <c r="E179" s="123">
        <f>'Entering 1'!E770</f>
        <v>0</v>
      </c>
      <c r="F179" s="123">
        <f>'Entering 1'!F770</f>
        <v>0</v>
      </c>
      <c r="G179" s="123">
        <f>'Entering 1'!G770</f>
        <v>0</v>
      </c>
      <c r="H179" s="123">
        <f>'Entering 1'!H770</f>
        <v>0</v>
      </c>
      <c r="I179" s="123">
        <f>'Entering 1'!I770</f>
        <v>0</v>
      </c>
      <c r="J179" s="123">
        <f>'Entering 1'!J770</f>
        <v>0</v>
      </c>
      <c r="K179" s="123">
        <f>'Entering 1'!K770</f>
        <v>0</v>
      </c>
      <c r="L179" s="123">
        <f>'Entering 1'!L770</f>
        <v>0</v>
      </c>
      <c r="M179" s="123">
        <f>'Entering 1'!M770</f>
        <v>0</v>
      </c>
      <c r="N179" s="123">
        <f>'Entering 1'!N770</f>
        <v>0</v>
      </c>
      <c r="O179" s="123">
        <f>'Entering 1'!O770</f>
        <v>0</v>
      </c>
      <c r="P179" s="123">
        <f>'Entering 1'!P770</f>
        <v>0</v>
      </c>
      <c r="Q179" s="123">
        <f>'Entering 1'!Q770</f>
        <v>0</v>
      </c>
      <c r="R179" s="124">
        <f>'Entering 1'!R770</f>
        <v>0</v>
      </c>
      <c r="S179" s="101"/>
      <c r="T179" s="101"/>
      <c r="U179" s="101"/>
      <c r="V179" s="101"/>
      <c r="W179" s="101"/>
      <c r="X179" s="101"/>
      <c r="Y179" s="101"/>
      <c r="Z179" s="101"/>
    </row>
    <row r="180" spans="1:26" ht="12" customHeight="1">
      <c r="A180" s="120"/>
      <c r="B180" s="121" t="s">
        <v>239</v>
      </c>
      <c r="C180" s="122">
        <f>'Entering 1'!C771</f>
        <v>0</v>
      </c>
      <c r="D180" s="123">
        <f>'Entering 1'!D771</f>
        <v>0</v>
      </c>
      <c r="E180" s="123">
        <f>'Entering 1'!E771</f>
        <v>0</v>
      </c>
      <c r="F180" s="123">
        <f>'Entering 1'!F771</f>
        <v>0</v>
      </c>
      <c r="G180" s="123">
        <f>'Entering 1'!G771</f>
        <v>0</v>
      </c>
      <c r="H180" s="123">
        <f>'Entering 1'!H771</f>
        <v>0</v>
      </c>
      <c r="I180" s="123">
        <f>'Entering 1'!I771</f>
        <v>0</v>
      </c>
      <c r="J180" s="123">
        <f>'Entering 1'!J771</f>
        <v>0</v>
      </c>
      <c r="K180" s="123">
        <f>'Entering 1'!K771</f>
        <v>0</v>
      </c>
      <c r="L180" s="123">
        <f>'Entering 1'!L771</f>
        <v>0</v>
      </c>
      <c r="M180" s="123">
        <f>'Entering 1'!M771</f>
        <v>0</v>
      </c>
      <c r="N180" s="123">
        <f>'Entering 1'!N771</f>
        <v>0</v>
      </c>
      <c r="O180" s="123">
        <f>'Entering 1'!O771</f>
        <v>0</v>
      </c>
      <c r="P180" s="123">
        <f>'Entering 1'!P771</f>
        <v>0</v>
      </c>
      <c r="Q180" s="123">
        <f>'Entering 1'!Q771</f>
        <v>0</v>
      </c>
      <c r="R180" s="124">
        <f>'Entering 1'!R771</f>
        <v>0</v>
      </c>
      <c r="S180" s="101"/>
      <c r="T180" s="101"/>
      <c r="U180" s="101"/>
      <c r="V180" s="101"/>
      <c r="W180" s="101"/>
      <c r="X180" s="101"/>
      <c r="Y180" s="101"/>
      <c r="Z180" s="101"/>
    </row>
    <row r="181" spans="1:26" ht="12" customHeight="1">
      <c r="A181" s="125"/>
      <c r="B181" s="116" t="s">
        <v>242</v>
      </c>
      <c r="C181" s="126">
        <f>'Entering 1'!C768</f>
        <v>0</v>
      </c>
      <c r="D181" s="101">
        <f>'Entering 1'!D768</f>
        <v>0</v>
      </c>
      <c r="E181" s="101">
        <f>'Entering 1'!E768</f>
        <v>0</v>
      </c>
      <c r="F181" s="101">
        <f>'Entering 1'!F768</f>
        <v>0</v>
      </c>
      <c r="G181" s="101">
        <f>'Entering 1'!G768</f>
        <v>0</v>
      </c>
      <c r="H181" s="101">
        <f>'Entering 1'!H768</f>
        <v>0</v>
      </c>
      <c r="I181" s="101">
        <f>'Entering 1'!I768</f>
        <v>0</v>
      </c>
      <c r="J181" s="101">
        <f>'Entering 1'!J768</f>
        <v>0</v>
      </c>
      <c r="K181" s="101">
        <f>'Entering 1'!K768</f>
        <v>0</v>
      </c>
      <c r="L181" s="101">
        <f>'Entering 1'!L768</f>
        <v>0</v>
      </c>
      <c r="M181" s="101">
        <f>'Entering 1'!M768</f>
        <v>0</v>
      </c>
      <c r="N181" s="101">
        <f>'Entering 1'!N768</f>
        <v>0</v>
      </c>
      <c r="O181" s="101">
        <f>'Entering 1'!O768</f>
        <v>0</v>
      </c>
      <c r="P181" s="101">
        <f>'Entering 1'!P768</f>
        <v>0</v>
      </c>
      <c r="Q181" s="101">
        <f>'Entering 1'!Q768</f>
        <v>0</v>
      </c>
      <c r="R181" s="128">
        <f>'Entering 1'!R768</f>
        <v>0</v>
      </c>
      <c r="S181" s="101"/>
      <c r="T181" s="101"/>
      <c r="U181" s="101"/>
      <c r="V181" s="101"/>
      <c r="W181" s="101"/>
      <c r="X181" s="101"/>
      <c r="Y181" s="101"/>
      <c r="Z181" s="101"/>
    </row>
    <row r="182" spans="1:26" ht="12" customHeight="1">
      <c r="A182" s="120"/>
      <c r="B182" s="116" t="s">
        <v>243</v>
      </c>
      <c r="C182" s="126"/>
      <c r="D182" s="101"/>
      <c r="E182" s="101"/>
      <c r="F182" s="101"/>
      <c r="G182" s="101"/>
      <c r="H182" s="101"/>
      <c r="I182" s="101"/>
      <c r="J182" s="101"/>
      <c r="K182" s="101"/>
      <c r="L182" s="101"/>
      <c r="M182" s="101"/>
      <c r="N182" s="101"/>
      <c r="O182" s="101"/>
      <c r="P182" s="101"/>
      <c r="Q182" s="101"/>
      <c r="R182" s="128"/>
      <c r="S182" s="101"/>
      <c r="T182" s="101"/>
      <c r="U182" s="101"/>
      <c r="V182" s="101"/>
      <c r="W182" s="101"/>
      <c r="X182" s="101"/>
      <c r="Y182" s="101"/>
      <c r="Z182" s="101"/>
    </row>
    <row r="183" spans="1:26" ht="12" customHeight="1">
      <c r="A183" s="120"/>
      <c r="B183" s="116" t="s">
        <v>244</v>
      </c>
      <c r="C183" s="126"/>
      <c r="D183" s="101"/>
      <c r="E183" s="101"/>
      <c r="F183" s="101"/>
      <c r="G183" s="101"/>
      <c r="H183" s="101"/>
      <c r="I183" s="101"/>
      <c r="J183" s="101"/>
      <c r="K183" s="101"/>
      <c r="L183" s="101"/>
      <c r="M183" s="101"/>
      <c r="N183" s="101"/>
      <c r="O183" s="101"/>
      <c r="P183" s="101"/>
      <c r="Q183" s="101"/>
      <c r="R183" s="128"/>
      <c r="S183" s="101"/>
      <c r="T183" s="101"/>
      <c r="U183" s="101"/>
      <c r="V183" s="101"/>
      <c r="W183" s="101"/>
      <c r="X183" s="101"/>
      <c r="Y183" s="101"/>
      <c r="Z183" s="101"/>
    </row>
    <row r="184" spans="1:26" ht="12" customHeight="1">
      <c r="A184" s="120"/>
      <c r="B184" s="116" t="s">
        <v>248</v>
      </c>
      <c r="C184" s="126">
        <f>'Entering 1'!C769</f>
        <v>0</v>
      </c>
      <c r="D184" s="101">
        <f>'Entering 1'!D769</f>
        <v>0</v>
      </c>
      <c r="E184" s="101">
        <f>'Entering 1'!E769</f>
        <v>0</v>
      </c>
      <c r="F184" s="101">
        <f>'Entering 1'!F769</f>
        <v>0</v>
      </c>
      <c r="G184" s="101">
        <f>'Entering 1'!G769</f>
        <v>0</v>
      </c>
      <c r="H184" s="101">
        <f>'Entering 1'!H769</f>
        <v>0</v>
      </c>
      <c r="I184" s="101">
        <f>'Entering 1'!I769</f>
        <v>0</v>
      </c>
      <c r="J184" s="101">
        <f>'Entering 1'!J769</f>
        <v>0</v>
      </c>
      <c r="K184" s="101">
        <f>'Entering 1'!K769</f>
        <v>0</v>
      </c>
      <c r="L184" s="101">
        <f>'Entering 1'!L769</f>
        <v>0</v>
      </c>
      <c r="M184" s="101">
        <f>'Entering 1'!M769</f>
        <v>0</v>
      </c>
      <c r="N184" s="101">
        <f>'Entering 1'!N769</f>
        <v>0</v>
      </c>
      <c r="O184" s="101">
        <f>'Entering 1'!O769</f>
        <v>0</v>
      </c>
      <c r="P184" s="101">
        <f>'Entering 1'!P769</f>
        <v>0</v>
      </c>
      <c r="Q184" s="101">
        <f>'Entering 1'!Q769</f>
        <v>0</v>
      </c>
      <c r="R184" s="128">
        <f>'Entering 1'!R769</f>
        <v>0</v>
      </c>
      <c r="S184" s="101"/>
      <c r="T184" s="101"/>
      <c r="U184" s="101"/>
      <c r="V184" s="101"/>
      <c r="W184" s="101"/>
      <c r="X184" s="101"/>
      <c r="Y184" s="101"/>
      <c r="Z184" s="101"/>
    </row>
    <row r="185" spans="1:26" ht="12" customHeight="1">
      <c r="A185" s="120"/>
      <c r="B185" s="138" t="s">
        <v>246</v>
      </c>
      <c r="C185" s="126"/>
      <c r="D185" s="101"/>
      <c r="E185" s="101"/>
      <c r="F185" s="101"/>
      <c r="G185" s="101"/>
      <c r="H185" s="101"/>
      <c r="I185" s="101"/>
      <c r="J185" s="101"/>
      <c r="K185" s="101"/>
      <c r="L185" s="101"/>
      <c r="M185" s="101"/>
      <c r="N185" s="101"/>
      <c r="O185" s="101"/>
      <c r="P185" s="101"/>
      <c r="Q185" s="101"/>
      <c r="R185" s="128"/>
      <c r="S185" s="101"/>
      <c r="T185" s="101"/>
      <c r="U185" s="101"/>
      <c r="V185" s="101"/>
      <c r="W185" s="101"/>
      <c r="X185" s="101"/>
      <c r="Y185" s="101"/>
      <c r="Z185" s="101"/>
    </row>
    <row r="186" spans="1:26" ht="12" customHeight="1">
      <c r="A186" s="129"/>
      <c r="B186" s="130" t="s">
        <v>240</v>
      </c>
      <c r="C186" s="131">
        <f t="shared" ref="C186:R186" si="20">SUM(C178,C181:C185)</f>
        <v>0</v>
      </c>
      <c r="D186" s="132">
        <f t="shared" si="20"/>
        <v>0</v>
      </c>
      <c r="E186" s="132">
        <f t="shared" si="20"/>
        <v>0</v>
      </c>
      <c r="F186" s="132">
        <f t="shared" si="20"/>
        <v>0</v>
      </c>
      <c r="G186" s="132">
        <f t="shared" si="20"/>
        <v>0</v>
      </c>
      <c r="H186" s="132">
        <f t="shared" si="20"/>
        <v>0</v>
      </c>
      <c r="I186" s="132">
        <f t="shared" si="20"/>
        <v>0</v>
      </c>
      <c r="J186" s="132">
        <f t="shared" si="20"/>
        <v>0</v>
      </c>
      <c r="K186" s="132">
        <f t="shared" si="20"/>
        <v>0</v>
      </c>
      <c r="L186" s="132">
        <f t="shared" si="20"/>
        <v>0</v>
      </c>
      <c r="M186" s="132">
        <f t="shared" si="20"/>
        <v>0</v>
      </c>
      <c r="N186" s="132">
        <f t="shared" si="20"/>
        <v>0</v>
      </c>
      <c r="O186" s="132">
        <f t="shared" si="20"/>
        <v>0</v>
      </c>
      <c r="P186" s="132">
        <f t="shared" si="20"/>
        <v>0</v>
      </c>
      <c r="Q186" s="132">
        <f t="shared" si="20"/>
        <v>0</v>
      </c>
      <c r="R186" s="134">
        <f t="shared" si="20"/>
        <v>0</v>
      </c>
      <c r="S186" s="101"/>
      <c r="T186" s="101"/>
      <c r="U186" s="101"/>
      <c r="V186" s="101"/>
      <c r="W186" s="101"/>
      <c r="X186" s="101"/>
      <c r="Y186" s="101"/>
      <c r="Z186" s="101"/>
    </row>
    <row r="187" spans="1:26" ht="12" customHeight="1">
      <c r="A187" s="101"/>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row>
    <row r="188" spans="1:26" ht="15.75" customHeight="1"/>
    <row r="189" spans="1:26" ht="15.75" customHeight="1"/>
    <row r="190" spans="1:26" ht="15.75" customHeight="1"/>
    <row r="191" spans="1:26" ht="15.75" customHeight="1"/>
    <row r="192" spans="1:26"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R1"/>
    <mergeCell ref="A2:R2"/>
    <mergeCell ref="A4:A6"/>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000"/>
  <sheetViews>
    <sheetView showGridLines="0" workbookViewId="0">
      <pane xSplit="2" topLeftCell="C1" activePane="topRight" state="frozen"/>
      <selection pane="topRight" activeCell="A6" sqref="A6"/>
    </sheetView>
  </sheetViews>
  <sheetFormatPr defaultColWidth="14.44140625" defaultRowHeight="15" customHeight="1"/>
  <cols>
    <col min="1" max="1" width="5.109375" customWidth="1"/>
    <col min="2" max="2" width="27.109375" customWidth="1"/>
    <col min="3" max="18" width="5.5546875" customWidth="1"/>
  </cols>
  <sheetData>
    <row r="1" spans="1:18" ht="14.25" customHeight="1">
      <c r="A1" s="574" t="s">
        <v>71</v>
      </c>
      <c r="B1" s="561"/>
      <c r="C1" s="561"/>
      <c r="D1" s="561"/>
      <c r="E1" s="561"/>
      <c r="F1" s="561"/>
      <c r="G1" s="561"/>
      <c r="H1" s="561"/>
      <c r="I1" s="561"/>
      <c r="J1" s="561"/>
      <c r="K1" s="561"/>
      <c r="L1" s="561"/>
      <c r="M1" s="561"/>
      <c r="N1" s="561"/>
      <c r="O1" s="561"/>
      <c r="P1" s="561"/>
      <c r="Q1" s="561"/>
      <c r="R1" s="561"/>
    </row>
    <row r="2" spans="1:18" ht="14.25" customHeight="1">
      <c r="A2" s="574" t="s">
        <v>265</v>
      </c>
      <c r="B2" s="561"/>
      <c r="C2" s="561"/>
      <c r="D2" s="561"/>
      <c r="E2" s="561"/>
      <c r="F2" s="561"/>
      <c r="G2" s="561"/>
      <c r="H2" s="561"/>
      <c r="I2" s="561"/>
      <c r="J2" s="561"/>
      <c r="K2" s="561"/>
      <c r="L2" s="561"/>
      <c r="M2" s="561"/>
      <c r="N2" s="561"/>
      <c r="O2" s="561"/>
      <c r="P2" s="561"/>
      <c r="Q2" s="561"/>
      <c r="R2" s="561"/>
    </row>
    <row r="3" spans="1:18" ht="13.2">
      <c r="A3" s="101"/>
      <c r="B3" s="101"/>
      <c r="C3" s="101"/>
      <c r="D3" s="101"/>
      <c r="E3" s="101"/>
      <c r="F3" s="101"/>
      <c r="G3" s="101"/>
      <c r="H3" s="101"/>
      <c r="I3" s="101"/>
      <c r="J3" s="101"/>
      <c r="K3" s="101"/>
      <c r="L3" s="101"/>
      <c r="M3" s="101"/>
      <c r="N3" s="101"/>
      <c r="O3" s="101"/>
      <c r="P3" s="101"/>
      <c r="Q3" s="101"/>
      <c r="R3" s="101"/>
    </row>
    <row r="4" spans="1:18" ht="12" customHeight="1">
      <c r="A4" s="152"/>
      <c r="B4" s="103" t="s">
        <v>166</v>
      </c>
      <c r="C4" s="104" t="s">
        <v>167</v>
      </c>
      <c r="D4" s="105" t="s">
        <v>168</v>
      </c>
      <c r="E4" s="105" t="s">
        <v>169</v>
      </c>
      <c r="F4" s="105" t="s">
        <v>170</v>
      </c>
      <c r="G4" s="105" t="s">
        <v>171</v>
      </c>
      <c r="H4" s="105" t="s">
        <v>172</v>
      </c>
      <c r="I4" s="105" t="s">
        <v>173</v>
      </c>
      <c r="J4" s="105" t="s">
        <v>174</v>
      </c>
      <c r="K4" s="105" t="s">
        <v>175</v>
      </c>
      <c r="L4" s="105" t="s">
        <v>176</v>
      </c>
      <c r="M4" s="105" t="s">
        <v>177</v>
      </c>
      <c r="N4" s="105" t="s">
        <v>178</v>
      </c>
      <c r="O4" s="105" t="s">
        <v>179</v>
      </c>
      <c r="P4" s="105" t="s">
        <v>180</v>
      </c>
      <c r="Q4" s="105" t="s">
        <v>181</v>
      </c>
      <c r="R4" s="106" t="s">
        <v>182</v>
      </c>
    </row>
    <row r="5" spans="1:18" ht="12" customHeight="1">
      <c r="A5" s="152"/>
      <c r="B5" s="107"/>
      <c r="C5" s="108" t="s">
        <v>184</v>
      </c>
      <c r="D5" s="109" t="s">
        <v>184</v>
      </c>
      <c r="E5" s="109" t="s">
        <v>184</v>
      </c>
      <c r="F5" s="109" t="s">
        <v>184</v>
      </c>
      <c r="G5" s="109" t="s">
        <v>184</v>
      </c>
      <c r="H5" s="109" t="s">
        <v>184</v>
      </c>
      <c r="I5" s="109" t="s">
        <v>184</v>
      </c>
      <c r="J5" s="109" t="s">
        <v>184</v>
      </c>
      <c r="K5" s="109" t="s">
        <v>184</v>
      </c>
      <c r="L5" s="109" t="s">
        <v>184</v>
      </c>
      <c r="M5" s="109" t="s">
        <v>184</v>
      </c>
      <c r="N5" s="109" t="s">
        <v>184</v>
      </c>
      <c r="O5" s="109" t="s">
        <v>184</v>
      </c>
      <c r="P5" s="109" t="s">
        <v>184</v>
      </c>
      <c r="Q5" s="109" t="s">
        <v>184</v>
      </c>
      <c r="R5" s="110" t="s">
        <v>184</v>
      </c>
    </row>
    <row r="6" spans="1:18" ht="12" customHeight="1">
      <c r="A6" s="153"/>
      <c r="B6" s="111"/>
      <c r="C6" s="112" t="s">
        <v>168</v>
      </c>
      <c r="D6" s="113" t="s">
        <v>169</v>
      </c>
      <c r="E6" s="113" t="s">
        <v>170</v>
      </c>
      <c r="F6" s="113" t="s">
        <v>171</v>
      </c>
      <c r="G6" s="113" t="s">
        <v>172</v>
      </c>
      <c r="H6" s="113" t="s">
        <v>173</v>
      </c>
      <c r="I6" s="113" t="s">
        <v>174</v>
      </c>
      <c r="J6" s="113" t="s">
        <v>175</v>
      </c>
      <c r="K6" s="113" t="s">
        <v>176</v>
      </c>
      <c r="L6" s="113" t="s">
        <v>177</v>
      </c>
      <c r="M6" s="113" t="s">
        <v>178</v>
      </c>
      <c r="N6" s="113" t="s">
        <v>179</v>
      </c>
      <c r="O6" s="113" t="s">
        <v>180</v>
      </c>
      <c r="P6" s="113" t="s">
        <v>181</v>
      </c>
      <c r="Q6" s="113" t="s">
        <v>182</v>
      </c>
      <c r="R6" s="114" t="s">
        <v>185</v>
      </c>
    </row>
    <row r="7" spans="1:18" ht="12" customHeight="1">
      <c r="A7" s="576" t="s">
        <v>213</v>
      </c>
      <c r="B7" s="143" t="str">
        <f>'Entering 1'!B20</f>
        <v>Automobiles (4 People)</v>
      </c>
      <c r="C7" s="154">
        <f>'Entering 1'!C20</f>
        <v>0</v>
      </c>
      <c r="D7" s="155">
        <f>'Entering 1'!D20</f>
        <v>0</v>
      </c>
      <c r="E7" s="155">
        <f>'Entering 1'!E20</f>
        <v>0</v>
      </c>
      <c r="F7" s="155">
        <f>'Entering 1'!F20</f>
        <v>0</v>
      </c>
      <c r="G7" s="155">
        <f>'Entering 1'!G20</f>
        <v>0</v>
      </c>
      <c r="H7" s="155">
        <f>'Entering 1'!H20</f>
        <v>0</v>
      </c>
      <c r="I7" s="155">
        <f>'Entering 1'!I20</f>
        <v>0</v>
      </c>
      <c r="J7" s="155">
        <f>'Entering 1'!J20</f>
        <v>0</v>
      </c>
      <c r="K7" s="155">
        <f>'Entering 1'!K20</f>
        <v>0</v>
      </c>
      <c r="L7" s="155">
        <f>'Entering 1'!L20</f>
        <v>0</v>
      </c>
      <c r="M7" s="155">
        <f>'Entering 1'!M20</f>
        <v>0</v>
      </c>
      <c r="N7" s="155">
        <f>'Entering 1'!N20</f>
        <v>0</v>
      </c>
      <c r="O7" s="155">
        <f>'Entering 1'!O20</f>
        <v>0</v>
      </c>
      <c r="P7" s="155">
        <f>'Entering 1'!P20</f>
        <v>0</v>
      </c>
      <c r="Q7" s="155">
        <f>'Entering 1'!Q20</f>
        <v>0</v>
      </c>
      <c r="R7" s="156">
        <f>'Entering 1'!R20</f>
        <v>0</v>
      </c>
    </row>
    <row r="8" spans="1:18" ht="12" customHeight="1">
      <c r="A8" s="566"/>
      <c r="B8" s="143" t="str">
        <f>'Entering 1'!B21</f>
        <v>Automobiles (5 People)</v>
      </c>
      <c r="C8" s="157">
        <f>'Entering 1'!C21</f>
        <v>0</v>
      </c>
      <c r="D8" s="158">
        <f>'Entering 1'!D21</f>
        <v>0</v>
      </c>
      <c r="E8" s="158">
        <f>'Entering 1'!E21</f>
        <v>0</v>
      </c>
      <c r="F8" s="158">
        <f>'Entering 1'!F21</f>
        <v>0</v>
      </c>
      <c r="G8" s="158">
        <f>'Entering 1'!G21</f>
        <v>0</v>
      </c>
      <c r="H8" s="158">
        <f>'Entering 1'!H21</f>
        <v>0</v>
      </c>
      <c r="I8" s="158">
        <f>'Entering 1'!I21</f>
        <v>0</v>
      </c>
      <c r="J8" s="158">
        <f>'Entering 1'!J21</f>
        <v>0</v>
      </c>
      <c r="K8" s="158">
        <f>'Entering 1'!K21</f>
        <v>0</v>
      </c>
      <c r="L8" s="158">
        <f>'Entering 1'!L21</f>
        <v>0</v>
      </c>
      <c r="M8" s="158">
        <f>'Entering 1'!M21</f>
        <v>0</v>
      </c>
      <c r="N8" s="158">
        <f>'Entering 1'!N21</f>
        <v>0</v>
      </c>
      <c r="O8" s="158">
        <f>'Entering 1'!O21</f>
        <v>0</v>
      </c>
      <c r="P8" s="158">
        <f>'Entering 1'!P21</f>
        <v>0</v>
      </c>
      <c r="Q8" s="158">
        <f>'Entering 1'!Q21</f>
        <v>0</v>
      </c>
      <c r="R8" s="159">
        <f>'Entering 1'!R21</f>
        <v>0</v>
      </c>
    </row>
    <row r="9" spans="1:18" ht="12" customHeight="1">
      <c r="A9" s="566"/>
      <c r="B9" s="143" t="str">
        <f>'Entering 1'!B22</f>
        <v>Automobiles (6 People)</v>
      </c>
      <c r="C9" s="157">
        <f>'Entering 1'!C22</f>
        <v>0</v>
      </c>
      <c r="D9" s="158">
        <f>'Entering 1'!D22</f>
        <v>0</v>
      </c>
      <c r="E9" s="158">
        <f>'Entering 1'!E22</f>
        <v>0</v>
      </c>
      <c r="F9" s="158">
        <f>'Entering 1'!F22</f>
        <v>0</v>
      </c>
      <c r="G9" s="158">
        <f>'Entering 1'!G22</f>
        <v>0</v>
      </c>
      <c r="H9" s="158">
        <f>'Entering 1'!H22</f>
        <v>0</v>
      </c>
      <c r="I9" s="158">
        <f>'Entering 1'!I22</f>
        <v>0</v>
      </c>
      <c r="J9" s="158">
        <f>'Entering 1'!J22</f>
        <v>0</v>
      </c>
      <c r="K9" s="158">
        <f>'Entering 1'!K22</f>
        <v>0</v>
      </c>
      <c r="L9" s="158">
        <f>'Entering 1'!L22</f>
        <v>0</v>
      </c>
      <c r="M9" s="158">
        <f>'Entering 1'!M22</f>
        <v>0</v>
      </c>
      <c r="N9" s="158">
        <f>'Entering 1'!N22</f>
        <v>0</v>
      </c>
      <c r="O9" s="158">
        <f>'Entering 1'!O22</f>
        <v>0</v>
      </c>
      <c r="P9" s="158">
        <f>'Entering 1'!P22</f>
        <v>0</v>
      </c>
      <c r="Q9" s="158">
        <f>'Entering 1'!Q22</f>
        <v>0</v>
      </c>
      <c r="R9" s="159">
        <f>'Entering 1'!R22</f>
        <v>0</v>
      </c>
    </row>
    <row r="10" spans="1:18" ht="12" customHeight="1">
      <c r="A10" s="566"/>
      <c r="B10" s="144" t="str">
        <f>'Entering 1'!B23</f>
        <v>Automobiles (7 People)</v>
      </c>
      <c r="C10" s="160">
        <f>'Entering 1'!C23</f>
        <v>0</v>
      </c>
      <c r="D10" s="161">
        <f>'Entering 1'!D23</f>
        <v>0</v>
      </c>
      <c r="E10" s="161">
        <f>'Entering 1'!E23</f>
        <v>0</v>
      </c>
      <c r="F10" s="161">
        <f>'Entering 1'!F23</f>
        <v>0</v>
      </c>
      <c r="G10" s="161">
        <f>'Entering 1'!G23</f>
        <v>0</v>
      </c>
      <c r="H10" s="161">
        <f>'Entering 1'!H23</f>
        <v>0</v>
      </c>
      <c r="I10" s="161">
        <f>'Entering 1'!I23</f>
        <v>0</v>
      </c>
      <c r="J10" s="161">
        <f>'Entering 1'!J23</f>
        <v>0</v>
      </c>
      <c r="K10" s="161">
        <f>'Entering 1'!K23</f>
        <v>0</v>
      </c>
      <c r="L10" s="161">
        <f>'Entering 1'!L23</f>
        <v>0</v>
      </c>
      <c r="M10" s="161">
        <f>'Entering 1'!M23</f>
        <v>0</v>
      </c>
      <c r="N10" s="161">
        <f>'Entering 1'!N23</f>
        <v>0</v>
      </c>
      <c r="O10" s="161">
        <f>'Entering 1'!O23</f>
        <v>0</v>
      </c>
      <c r="P10" s="161">
        <f>'Entering 1'!P23</f>
        <v>0</v>
      </c>
      <c r="Q10" s="161">
        <f>'Entering 1'!Q23</f>
        <v>0</v>
      </c>
      <c r="R10" s="162">
        <f>'Entering 1'!R23</f>
        <v>0</v>
      </c>
    </row>
    <row r="11" spans="1:18" ht="12" customHeight="1">
      <c r="A11" s="566"/>
      <c r="B11" s="145" t="str">
        <f>'Entering 1'!B31</f>
        <v>Commercial Vehicles (2 People)</v>
      </c>
      <c r="C11" s="126">
        <f>'Entering 1'!C31</f>
        <v>0</v>
      </c>
      <c r="D11" s="101">
        <f>'Entering 1'!D31</f>
        <v>0</v>
      </c>
      <c r="E11" s="101">
        <f>'Entering 1'!E31</f>
        <v>0</v>
      </c>
      <c r="F11" s="101">
        <f>'Entering 1'!F31</f>
        <v>0</v>
      </c>
      <c r="G11" s="101">
        <f>'Entering 1'!G31</f>
        <v>0</v>
      </c>
      <c r="H11" s="101">
        <f>'Entering 1'!H31</f>
        <v>0</v>
      </c>
      <c r="I11" s="101">
        <f>'Entering 1'!I31</f>
        <v>0</v>
      </c>
      <c r="J11" s="101">
        <f>'Entering 1'!J31</f>
        <v>0</v>
      </c>
      <c r="K11" s="101">
        <f>'Entering 1'!K31</f>
        <v>0</v>
      </c>
      <c r="L11" s="101">
        <f>'Entering 1'!L31</f>
        <v>0</v>
      </c>
      <c r="M11" s="101">
        <f>'Entering 1'!M31</f>
        <v>0</v>
      </c>
      <c r="N11" s="101">
        <f>'Entering 1'!N31</f>
        <v>0</v>
      </c>
      <c r="O11" s="101">
        <f>'Entering 1'!O31</f>
        <v>0</v>
      </c>
      <c r="P11" s="101">
        <f>'Entering 1'!P31</f>
        <v>0</v>
      </c>
      <c r="Q11" s="101">
        <f>'Entering 1'!Q31</f>
        <v>0</v>
      </c>
      <c r="R11" s="128">
        <f>'Entering 1'!R31</f>
        <v>0</v>
      </c>
    </row>
    <row r="12" spans="1:18" ht="12" customHeight="1">
      <c r="A12" s="566"/>
      <c r="B12" s="145" t="str">
        <f>'Entering 1'!B30</f>
        <v>Commercial Vehicles (1 Person)</v>
      </c>
      <c r="C12" s="126">
        <f>'Entering 1'!C30</f>
        <v>0</v>
      </c>
      <c r="D12" s="101">
        <f>'Entering 1'!D30</f>
        <v>0</v>
      </c>
      <c r="E12" s="101">
        <f>'Entering 1'!E30</f>
        <v>0</v>
      </c>
      <c r="F12" s="101">
        <f>'Entering 1'!F30</f>
        <v>0</v>
      </c>
      <c r="G12" s="101">
        <f>'Entering 1'!G30</f>
        <v>0</v>
      </c>
      <c r="H12" s="101">
        <f>'Entering 1'!H30</f>
        <v>0</v>
      </c>
      <c r="I12" s="101">
        <f>'Entering 1'!I30</f>
        <v>0</v>
      </c>
      <c r="J12" s="101">
        <f>'Entering 1'!J30</f>
        <v>0</v>
      </c>
      <c r="K12" s="101">
        <f>'Entering 1'!K30</f>
        <v>0</v>
      </c>
      <c r="L12" s="101">
        <f>'Entering 1'!L30</f>
        <v>0</v>
      </c>
      <c r="M12" s="101">
        <f>'Entering 1'!M30</f>
        <v>0</v>
      </c>
      <c r="N12" s="101">
        <f>'Entering 1'!N30</f>
        <v>0</v>
      </c>
      <c r="O12" s="101">
        <f>'Entering 1'!O30</f>
        <v>0</v>
      </c>
      <c r="P12" s="101">
        <f>'Entering 1'!P30</f>
        <v>0</v>
      </c>
      <c r="Q12" s="101">
        <f>'Entering 1'!Q30</f>
        <v>0</v>
      </c>
      <c r="R12" s="128">
        <f>'Entering 1'!R30</f>
        <v>0</v>
      </c>
    </row>
    <row r="13" spans="1:18" ht="12" customHeight="1">
      <c r="A13" s="566"/>
      <c r="B13" s="116" t="str">
        <f>'Entering 1'!B28</f>
        <v>Taxis</v>
      </c>
      <c r="C13" s="126">
        <f>'Entering 1'!C28</f>
        <v>0</v>
      </c>
      <c r="D13" s="101">
        <f>'Entering 1'!D28</f>
        <v>0</v>
      </c>
      <c r="E13" s="101">
        <f>'Entering 1'!E28</f>
        <v>0</v>
      </c>
      <c r="F13" s="101">
        <f>'Entering 1'!F28</f>
        <v>0</v>
      </c>
      <c r="G13" s="101">
        <f>'Entering 1'!G28</f>
        <v>0</v>
      </c>
      <c r="H13" s="101">
        <f>'Entering 1'!H28</f>
        <v>0</v>
      </c>
      <c r="I13" s="101">
        <f>'Entering 1'!I28</f>
        <v>0</v>
      </c>
      <c r="J13" s="101">
        <f>'Entering 1'!J28</f>
        <v>0</v>
      </c>
      <c r="K13" s="101">
        <f>'Entering 1'!K28</f>
        <v>0</v>
      </c>
      <c r="L13" s="101">
        <f>'Entering 1'!L28</f>
        <v>0</v>
      </c>
      <c r="M13" s="101">
        <f>'Entering 1'!M28</f>
        <v>0</v>
      </c>
      <c r="N13" s="101">
        <f>'Entering 1'!N28</f>
        <v>0</v>
      </c>
      <c r="O13" s="101">
        <f>'Entering 1'!O28</f>
        <v>0</v>
      </c>
      <c r="P13" s="101">
        <f>'Entering 1'!P28</f>
        <v>0</v>
      </c>
      <c r="Q13" s="101">
        <f>'Entering 1'!Q28</f>
        <v>0</v>
      </c>
      <c r="R13" s="128">
        <f>'Entering 1'!R28</f>
        <v>0</v>
      </c>
    </row>
    <row r="14" spans="1:18" ht="12" customHeight="1">
      <c r="A14" s="566"/>
      <c r="B14" s="163" t="s">
        <v>257</v>
      </c>
      <c r="C14" s="164">
        <f t="shared" ref="C14:R14" si="0">SUM(C7:C13)</f>
        <v>0</v>
      </c>
      <c r="D14" s="165">
        <f t="shared" si="0"/>
        <v>0</v>
      </c>
      <c r="E14" s="165">
        <f t="shared" si="0"/>
        <v>0</v>
      </c>
      <c r="F14" s="165">
        <f t="shared" si="0"/>
        <v>0</v>
      </c>
      <c r="G14" s="165">
        <f t="shared" si="0"/>
        <v>0</v>
      </c>
      <c r="H14" s="165">
        <f t="shared" si="0"/>
        <v>0</v>
      </c>
      <c r="I14" s="165">
        <f t="shared" si="0"/>
        <v>0</v>
      </c>
      <c r="J14" s="165">
        <f t="shared" si="0"/>
        <v>0</v>
      </c>
      <c r="K14" s="165">
        <f t="shared" si="0"/>
        <v>0</v>
      </c>
      <c r="L14" s="165">
        <f t="shared" si="0"/>
        <v>0</v>
      </c>
      <c r="M14" s="165">
        <f t="shared" si="0"/>
        <v>0</v>
      </c>
      <c r="N14" s="165">
        <f t="shared" si="0"/>
        <v>0</v>
      </c>
      <c r="O14" s="165">
        <f t="shared" si="0"/>
        <v>0</v>
      </c>
      <c r="P14" s="165">
        <f t="shared" si="0"/>
        <v>0</v>
      </c>
      <c r="Q14" s="165">
        <f t="shared" si="0"/>
        <v>0</v>
      </c>
      <c r="R14" s="166">
        <f t="shared" si="0"/>
        <v>0</v>
      </c>
    </row>
    <row r="15" spans="1:18" ht="12" customHeight="1">
      <c r="A15" s="566"/>
      <c r="B15" s="167" t="s">
        <v>258</v>
      </c>
      <c r="C15" s="168">
        <f t="shared" ref="C15:R15" si="1">(C7*2)+(C8*3)+(C9*4)+(C10*5)+(C11*6)+(C12*7)+(C13*8)</f>
        <v>0</v>
      </c>
      <c r="D15" s="169">
        <f t="shared" si="1"/>
        <v>0</v>
      </c>
      <c r="E15" s="169">
        <f t="shared" si="1"/>
        <v>0</v>
      </c>
      <c r="F15" s="169">
        <f t="shared" si="1"/>
        <v>0</v>
      </c>
      <c r="G15" s="169">
        <f t="shared" si="1"/>
        <v>0</v>
      </c>
      <c r="H15" s="169">
        <f t="shared" si="1"/>
        <v>0</v>
      </c>
      <c r="I15" s="169">
        <f t="shared" si="1"/>
        <v>0</v>
      </c>
      <c r="J15" s="169">
        <f t="shared" si="1"/>
        <v>0</v>
      </c>
      <c r="K15" s="169">
        <f t="shared" si="1"/>
        <v>0</v>
      </c>
      <c r="L15" s="169">
        <f t="shared" si="1"/>
        <v>0</v>
      </c>
      <c r="M15" s="169">
        <f t="shared" si="1"/>
        <v>0</v>
      </c>
      <c r="N15" s="169">
        <f t="shared" si="1"/>
        <v>0</v>
      </c>
      <c r="O15" s="169">
        <f t="shared" si="1"/>
        <v>0</v>
      </c>
      <c r="P15" s="169">
        <f t="shared" si="1"/>
        <v>0</v>
      </c>
      <c r="Q15" s="169">
        <f t="shared" si="1"/>
        <v>0</v>
      </c>
      <c r="R15" s="170">
        <f t="shared" si="1"/>
        <v>0</v>
      </c>
    </row>
    <row r="16" spans="1:18" ht="12" customHeight="1">
      <c r="A16" s="566"/>
      <c r="B16" s="171" t="str">
        <f>'Entering 1'!B27</f>
        <v>Private Vanpool Vehicles</v>
      </c>
      <c r="C16" s="172">
        <f>'Entering 1'!C27</f>
        <v>0</v>
      </c>
      <c r="D16" s="173">
        <f>'Entering 1'!D27</f>
        <v>0</v>
      </c>
      <c r="E16" s="173">
        <f>'Entering 1'!E27</f>
        <v>0</v>
      </c>
      <c r="F16" s="173">
        <f>'Entering 1'!F27</f>
        <v>0</v>
      </c>
      <c r="G16" s="173">
        <f>'Entering 1'!G27</f>
        <v>0</v>
      </c>
      <c r="H16" s="101">
        <f>'Entering 1'!H27</f>
        <v>0</v>
      </c>
      <c r="I16" s="173">
        <f>'Entering 1'!I27</f>
        <v>0</v>
      </c>
      <c r="J16" s="173">
        <f>'Entering 1'!J27</f>
        <v>0</v>
      </c>
      <c r="K16" s="173">
        <f>'Entering 1'!K27</f>
        <v>0</v>
      </c>
      <c r="L16" s="173">
        <f>'Entering 1'!L27</f>
        <v>0</v>
      </c>
      <c r="M16" s="173">
        <f>'Entering 1'!M27</f>
        <v>0</v>
      </c>
      <c r="N16" s="173">
        <f>'Entering 1'!N27</f>
        <v>0</v>
      </c>
      <c r="O16" s="173">
        <f>'Entering 1'!O27</f>
        <v>0</v>
      </c>
      <c r="P16" s="173">
        <f>'Entering 1'!P27</f>
        <v>0</v>
      </c>
      <c r="Q16" s="173">
        <f>'Entering 1'!Q27</f>
        <v>0</v>
      </c>
      <c r="R16" s="174">
        <f>'Entering 1'!R27</f>
        <v>0</v>
      </c>
    </row>
    <row r="17" spans="1:18" ht="12" customHeight="1">
      <c r="A17" s="566"/>
      <c r="B17" s="175" t="str">
        <f>'Entering 1'!B28</f>
        <v>Taxis</v>
      </c>
      <c r="C17" s="126">
        <f>'Entering 1'!C29</f>
        <v>0</v>
      </c>
      <c r="D17" s="101">
        <f>'Entering 1'!D29</f>
        <v>0</v>
      </c>
      <c r="E17" s="101">
        <f>'Entering 1'!E29</f>
        <v>0</v>
      </c>
      <c r="F17" s="101">
        <f>'Entering 1'!F29</f>
        <v>0</v>
      </c>
      <c r="G17" s="101">
        <f>'Entering 1'!G29</f>
        <v>0</v>
      </c>
      <c r="H17" s="101">
        <f>'Entering 1'!H29</f>
        <v>0</v>
      </c>
      <c r="I17" s="101">
        <f>'Entering 1'!I29</f>
        <v>0</v>
      </c>
      <c r="J17" s="101">
        <f>'Entering 1'!J29</f>
        <v>0</v>
      </c>
      <c r="K17" s="101">
        <f>'Entering 1'!K29</f>
        <v>0</v>
      </c>
      <c r="L17" s="101">
        <f>'Entering 1'!L29</f>
        <v>0</v>
      </c>
      <c r="M17" s="101">
        <f>'Entering 1'!M29</f>
        <v>0</v>
      </c>
      <c r="N17" s="101">
        <f>'Entering 1'!N29</f>
        <v>0</v>
      </c>
      <c r="O17" s="101">
        <f>'Entering 1'!O29</f>
        <v>0</v>
      </c>
      <c r="P17" s="101">
        <f>'Entering 1'!P29</f>
        <v>0</v>
      </c>
      <c r="Q17" s="101">
        <f>'Entering 1'!Q29</f>
        <v>0</v>
      </c>
      <c r="R17" s="128">
        <f>'Entering 1'!R29</f>
        <v>0</v>
      </c>
    </row>
    <row r="18" spans="1:18" ht="12" customHeight="1">
      <c r="A18" s="566"/>
      <c r="B18" s="175" t="str">
        <f>'Entering 1'!B29</f>
        <v>Uber/Lyft Vehicles</v>
      </c>
      <c r="C18" s="126">
        <f>'Entering 1'!C33</f>
        <v>0</v>
      </c>
      <c r="D18" s="101">
        <f>'Entering 1'!D33</f>
        <v>0</v>
      </c>
      <c r="E18" s="101">
        <f>'Entering 1'!E33</f>
        <v>0</v>
      </c>
      <c r="F18" s="101">
        <f>'Entering 1'!F33</f>
        <v>0</v>
      </c>
      <c r="G18" s="101">
        <f>'Entering 1'!G33</f>
        <v>0</v>
      </c>
      <c r="H18" s="101">
        <f>'Entering 1'!H33</f>
        <v>0</v>
      </c>
      <c r="I18" s="101">
        <f>'Entering 1'!I33</f>
        <v>0</v>
      </c>
      <c r="J18" s="101">
        <f>'Entering 1'!J33</f>
        <v>0</v>
      </c>
      <c r="K18" s="101">
        <f>'Entering 1'!K33</f>
        <v>0</v>
      </c>
      <c r="L18" s="101">
        <f>'Entering 1'!L33</f>
        <v>0</v>
      </c>
      <c r="M18" s="101">
        <f>'Entering 1'!M33</f>
        <v>0</v>
      </c>
      <c r="N18" s="101">
        <f>'Entering 1'!N33</f>
        <v>0</v>
      </c>
      <c r="O18" s="101">
        <f>'Entering 1'!O33</f>
        <v>0</v>
      </c>
      <c r="P18" s="101">
        <f>'Entering 1'!P33</f>
        <v>0</v>
      </c>
      <c r="Q18" s="101">
        <f>'Entering 1'!Q33</f>
        <v>0</v>
      </c>
      <c r="R18" s="128">
        <f>'Entering 1'!R33</f>
        <v>0</v>
      </c>
    </row>
    <row r="19" spans="1:18" ht="12" customHeight="1">
      <c r="A19" s="566"/>
      <c r="B19" s="175" t="str">
        <f>'Entering 1'!B30</f>
        <v>Commercial Vehicles (1 Person)</v>
      </c>
      <c r="C19" s="126">
        <f>'Entering 1'!C32</f>
        <v>0</v>
      </c>
      <c r="D19" s="101">
        <f>'Entering 1'!D32</f>
        <v>0</v>
      </c>
      <c r="E19" s="101">
        <f>'Entering 1'!E32</f>
        <v>0</v>
      </c>
      <c r="F19" s="101">
        <f>'Entering 1'!F32</f>
        <v>0</v>
      </c>
      <c r="G19" s="101">
        <f>'Entering 1'!G32</f>
        <v>0</v>
      </c>
      <c r="H19" s="101">
        <f>'Entering 1'!H32</f>
        <v>0</v>
      </c>
      <c r="I19" s="101">
        <f>'Entering 1'!I32</f>
        <v>0</v>
      </c>
      <c r="J19" s="101">
        <f>'Entering 1'!J32</f>
        <v>0</v>
      </c>
      <c r="K19" s="101">
        <f>'Entering 1'!K32</f>
        <v>0</v>
      </c>
      <c r="L19" s="101">
        <f>'Entering 1'!L32</f>
        <v>0</v>
      </c>
      <c r="M19" s="101">
        <f>'Entering 1'!M32</f>
        <v>0</v>
      </c>
      <c r="N19" s="101">
        <f>'Entering 1'!N32</f>
        <v>0</v>
      </c>
      <c r="O19" s="101">
        <f>'Entering 1'!O32</f>
        <v>0</v>
      </c>
      <c r="P19" s="101">
        <f>'Entering 1'!P32</f>
        <v>0</v>
      </c>
      <c r="Q19" s="101">
        <f>'Entering 1'!Q32</f>
        <v>0</v>
      </c>
      <c r="R19" s="128">
        <f>'Entering 1'!R32</f>
        <v>0</v>
      </c>
    </row>
    <row r="20" spans="1:18" ht="12" customHeight="1">
      <c r="A20" s="566"/>
      <c r="B20" s="175" t="str">
        <f>'Entering 1'!B31</f>
        <v>Commercial Vehicles (2 People)</v>
      </c>
      <c r="C20" s="126">
        <f>'Entering 1'!C34</f>
        <v>0</v>
      </c>
      <c r="D20" s="101">
        <f>'Entering 1'!D34</f>
        <v>0</v>
      </c>
      <c r="E20" s="101">
        <f>'Entering 1'!E34</f>
        <v>0</v>
      </c>
      <c r="F20" s="101">
        <f>'Entering 1'!F34</f>
        <v>0</v>
      </c>
      <c r="G20" s="101">
        <f>'Entering 1'!G34</f>
        <v>0</v>
      </c>
      <c r="H20" s="101">
        <f>'Entering 1'!H34</f>
        <v>0</v>
      </c>
      <c r="I20" s="101">
        <f>'Entering 1'!I34</f>
        <v>0</v>
      </c>
      <c r="J20" s="101">
        <f>'Entering 1'!J34</f>
        <v>0</v>
      </c>
      <c r="K20" s="101">
        <f>'Entering 1'!K34</f>
        <v>0</v>
      </c>
      <c r="L20" s="101">
        <f>'Entering 1'!L34</f>
        <v>0</v>
      </c>
      <c r="M20" s="101">
        <f>'Entering 1'!M34</f>
        <v>0</v>
      </c>
      <c r="N20" s="101">
        <f>'Entering 1'!N34</f>
        <v>0</v>
      </c>
      <c r="O20" s="101">
        <f>'Entering 1'!O34</f>
        <v>0</v>
      </c>
      <c r="P20" s="101">
        <f>'Entering 1'!P34</f>
        <v>0</v>
      </c>
      <c r="Q20" s="101">
        <f>'Entering 1'!Q34</f>
        <v>0</v>
      </c>
      <c r="R20" s="128">
        <f>'Entering 1'!R34</f>
        <v>0</v>
      </c>
    </row>
    <row r="21" spans="1:18" ht="12" customHeight="1">
      <c r="A21" s="566"/>
      <c r="B21" s="176" t="str">
        <f>'Entering 1'!B38</f>
        <v>Official Vehicles (1 Person)</v>
      </c>
      <c r="C21" s="157">
        <f>'Entering 1'!C38</f>
        <v>0</v>
      </c>
      <c r="D21" s="158">
        <f>'Entering 1'!D38</f>
        <v>0</v>
      </c>
      <c r="E21" s="158">
        <f>'Entering 1'!E38</f>
        <v>0</v>
      </c>
      <c r="F21" s="158">
        <f>'Entering 1'!F38</f>
        <v>0</v>
      </c>
      <c r="G21" s="158">
        <f>'Entering 1'!G38</f>
        <v>0</v>
      </c>
      <c r="H21" s="158">
        <f>'Entering 1'!H38</f>
        <v>0</v>
      </c>
      <c r="I21" s="158">
        <f>'Entering 1'!I38</f>
        <v>0</v>
      </c>
      <c r="J21" s="158">
        <f>'Entering 1'!J38</f>
        <v>0</v>
      </c>
      <c r="K21" s="158">
        <f>'Entering 1'!K38</f>
        <v>0</v>
      </c>
      <c r="L21" s="158">
        <f>'Entering 1'!L38</f>
        <v>0</v>
      </c>
      <c r="M21" s="158">
        <f>'Entering 1'!M38</f>
        <v>0</v>
      </c>
      <c r="N21" s="158">
        <f>'Entering 1'!N38</f>
        <v>0</v>
      </c>
      <c r="O21" s="158">
        <f>'Entering 1'!O38</f>
        <v>0</v>
      </c>
      <c r="P21" s="158">
        <f>'Entering 1'!P38</f>
        <v>0</v>
      </c>
      <c r="Q21" s="158">
        <f>'Entering 1'!Q38</f>
        <v>0</v>
      </c>
      <c r="R21" s="159">
        <f>'Entering 1'!R38</f>
        <v>0</v>
      </c>
    </row>
    <row r="22" spans="1:18" ht="12" customHeight="1">
      <c r="A22" s="566"/>
      <c r="B22" s="176" t="str">
        <f>'Entering 1'!B39</f>
        <v>Official Vehicles (2 People)</v>
      </c>
      <c r="C22" s="157">
        <f>'Entering 1'!C39</f>
        <v>0</v>
      </c>
      <c r="D22" s="158">
        <f>'Entering 1'!D39</f>
        <v>0</v>
      </c>
      <c r="E22" s="158">
        <f>'Entering 1'!E39</f>
        <v>0</v>
      </c>
      <c r="F22" s="158">
        <f>'Entering 1'!F39</f>
        <v>0</v>
      </c>
      <c r="G22" s="158">
        <f>'Entering 1'!G39</f>
        <v>0</v>
      </c>
      <c r="H22" s="158">
        <f>'Entering 1'!H39</f>
        <v>0</v>
      </c>
      <c r="I22" s="158">
        <f>'Entering 1'!I39</f>
        <v>0</v>
      </c>
      <c r="J22" s="158">
        <f>'Entering 1'!J39</f>
        <v>0</v>
      </c>
      <c r="K22" s="158">
        <f>'Entering 1'!K39</f>
        <v>0</v>
      </c>
      <c r="L22" s="158">
        <f>'Entering 1'!L39</f>
        <v>0</v>
      </c>
      <c r="M22" s="158">
        <f>'Entering 1'!M39</f>
        <v>0</v>
      </c>
      <c r="N22" s="158">
        <f>'Entering 1'!N39</f>
        <v>0</v>
      </c>
      <c r="O22" s="158">
        <f>'Entering 1'!O39</f>
        <v>0</v>
      </c>
      <c r="P22" s="158">
        <f>'Entering 1'!P39</f>
        <v>0</v>
      </c>
      <c r="Q22" s="158">
        <f>'Entering 1'!Q39</f>
        <v>0</v>
      </c>
      <c r="R22" s="159">
        <f>'Entering 1'!R39</f>
        <v>0</v>
      </c>
    </row>
    <row r="23" spans="1:18" ht="12" customHeight="1">
      <c r="A23" s="566"/>
      <c r="B23" s="176" t="str">
        <f>'Entering 1'!B40</f>
        <v>Official Vehicles (3 People)</v>
      </c>
      <c r="C23" s="122">
        <f>'Entering 1'!C40</f>
        <v>0</v>
      </c>
      <c r="D23" s="123">
        <f>'Entering 1'!D40</f>
        <v>0</v>
      </c>
      <c r="E23" s="123">
        <f>'Entering 1'!E40</f>
        <v>0</v>
      </c>
      <c r="F23" s="123">
        <f>'Entering 1'!F40</f>
        <v>0</v>
      </c>
      <c r="G23" s="123">
        <f>'Entering 1'!G40</f>
        <v>0</v>
      </c>
      <c r="H23" s="123">
        <f>'Entering 1'!H40</f>
        <v>0</v>
      </c>
      <c r="I23" s="123">
        <f>'Entering 1'!I40</f>
        <v>0</v>
      </c>
      <c r="J23" s="123">
        <f>'Entering 1'!J40</f>
        <v>0</v>
      </c>
      <c r="K23" s="123">
        <f>'Entering 1'!K40</f>
        <v>0</v>
      </c>
      <c r="L23" s="123">
        <f>'Entering 1'!L40</f>
        <v>0</v>
      </c>
      <c r="M23" s="123">
        <f>'Entering 1'!M40</f>
        <v>0</v>
      </c>
      <c r="N23" s="123">
        <f>'Entering 1'!N40</f>
        <v>0</v>
      </c>
      <c r="O23" s="123">
        <f>'Entering 1'!O40</f>
        <v>0</v>
      </c>
      <c r="P23" s="123">
        <f>'Entering 1'!P40</f>
        <v>0</v>
      </c>
      <c r="Q23" s="123">
        <f>'Entering 1'!Q40</f>
        <v>0</v>
      </c>
      <c r="R23" s="124">
        <f>'Entering 1'!R40</f>
        <v>0</v>
      </c>
    </row>
    <row r="24" spans="1:18" ht="12" customHeight="1">
      <c r="A24" s="566"/>
      <c r="B24" s="176" t="str">
        <f>'Entering 1'!B41</f>
        <v>Official Vehicles (4 People)</v>
      </c>
      <c r="C24" s="122">
        <f>'Entering 1'!C41</f>
        <v>0</v>
      </c>
      <c r="D24" s="123">
        <f>'Entering 1'!D41</f>
        <v>0</v>
      </c>
      <c r="E24" s="123">
        <f>'Entering 1'!E41</f>
        <v>0</v>
      </c>
      <c r="F24" s="123">
        <f>'Entering 1'!F41</f>
        <v>0</v>
      </c>
      <c r="G24" s="123">
        <f>'Entering 1'!G41</f>
        <v>0</v>
      </c>
      <c r="H24" s="123">
        <f>'Entering 1'!H41</f>
        <v>0</v>
      </c>
      <c r="I24" s="123">
        <f>'Entering 1'!I41</f>
        <v>0</v>
      </c>
      <c r="J24" s="123">
        <f>'Entering 1'!J41</f>
        <v>0</v>
      </c>
      <c r="K24" s="123">
        <f>'Entering 1'!K41</f>
        <v>0</v>
      </c>
      <c r="L24" s="123">
        <f>'Entering 1'!L41</f>
        <v>0</v>
      </c>
      <c r="M24" s="123">
        <f>'Entering 1'!M41</f>
        <v>0</v>
      </c>
      <c r="N24" s="123">
        <f>'Entering 1'!N41</f>
        <v>0</v>
      </c>
      <c r="O24" s="123">
        <f>'Entering 1'!O41</f>
        <v>0</v>
      </c>
      <c r="P24" s="123">
        <f>'Entering 1'!P41</f>
        <v>0</v>
      </c>
      <c r="Q24" s="123">
        <f>'Entering 1'!Q41</f>
        <v>0</v>
      </c>
      <c r="R24" s="124">
        <f>'Entering 1'!R41</f>
        <v>0</v>
      </c>
    </row>
    <row r="25" spans="1:18" ht="12" customHeight="1">
      <c r="A25" s="566"/>
      <c r="B25" s="176" t="str">
        <f>'Entering 1'!B42</f>
        <v>MTS Shuttle People</v>
      </c>
      <c r="C25" s="160">
        <f>'Entering 1'!C42</f>
        <v>0</v>
      </c>
      <c r="D25" s="161">
        <f>'Entering 1'!D42</f>
        <v>0</v>
      </c>
      <c r="E25" s="161">
        <f>'Entering 1'!E42</f>
        <v>0</v>
      </c>
      <c r="F25" s="161">
        <f>'Entering 1'!F42</f>
        <v>0</v>
      </c>
      <c r="G25" s="161">
        <f>'Entering 1'!G42</f>
        <v>0</v>
      </c>
      <c r="H25" s="161">
        <f>'Entering 1'!H42</f>
        <v>0</v>
      </c>
      <c r="I25" s="161">
        <f>'Entering 1'!I42</f>
        <v>0</v>
      </c>
      <c r="J25" s="161">
        <f>'Entering 1'!J42</f>
        <v>0</v>
      </c>
      <c r="K25" s="161">
        <f>'Entering 1'!K42</f>
        <v>0</v>
      </c>
      <c r="L25" s="161">
        <f>'Entering 1'!L42</f>
        <v>0</v>
      </c>
      <c r="M25" s="161">
        <f>'Entering 1'!M42</f>
        <v>0</v>
      </c>
      <c r="N25" s="161">
        <f>'Entering 1'!N42</f>
        <v>0</v>
      </c>
      <c r="O25" s="161">
        <f>'Entering 1'!O42</f>
        <v>0</v>
      </c>
      <c r="P25" s="161">
        <f>'Entering 1'!P42</f>
        <v>0</v>
      </c>
      <c r="Q25" s="161">
        <f>'Entering 1'!Q42</f>
        <v>0</v>
      </c>
      <c r="R25" s="162">
        <f>'Entering 1'!R42</f>
        <v>0</v>
      </c>
    </row>
    <row r="26" spans="1:18" ht="12" customHeight="1">
      <c r="A26" s="566"/>
      <c r="B26" s="145" t="s">
        <v>261</v>
      </c>
      <c r="C26" s="126">
        <f t="shared" ref="C26:R26" si="2">SUM(C14,C16:C20)</f>
        <v>0</v>
      </c>
      <c r="D26" s="101">
        <f t="shared" si="2"/>
        <v>0</v>
      </c>
      <c r="E26" s="101">
        <f t="shared" si="2"/>
        <v>0</v>
      </c>
      <c r="F26" s="101">
        <f t="shared" si="2"/>
        <v>0</v>
      </c>
      <c r="G26" s="101">
        <f t="shared" si="2"/>
        <v>0</v>
      </c>
      <c r="H26" s="101">
        <f t="shared" si="2"/>
        <v>0</v>
      </c>
      <c r="I26" s="101">
        <f t="shared" si="2"/>
        <v>0</v>
      </c>
      <c r="J26" s="101">
        <f t="shared" si="2"/>
        <v>0</v>
      </c>
      <c r="K26" s="101">
        <f t="shared" si="2"/>
        <v>0</v>
      </c>
      <c r="L26" s="101">
        <f t="shared" si="2"/>
        <v>0</v>
      </c>
      <c r="M26" s="101">
        <f t="shared" si="2"/>
        <v>0</v>
      </c>
      <c r="N26" s="101">
        <f t="shared" si="2"/>
        <v>0</v>
      </c>
      <c r="O26" s="101">
        <f t="shared" si="2"/>
        <v>0</v>
      </c>
      <c r="P26" s="101">
        <f t="shared" si="2"/>
        <v>0</v>
      </c>
      <c r="Q26" s="101">
        <f t="shared" si="2"/>
        <v>0</v>
      </c>
      <c r="R26" s="128">
        <f t="shared" si="2"/>
        <v>0</v>
      </c>
    </row>
    <row r="27" spans="1:18" ht="12" customHeight="1">
      <c r="A27" s="566"/>
      <c r="B27" s="150" t="s">
        <v>262</v>
      </c>
      <c r="C27" s="177">
        <f t="shared" ref="C27:R27" si="3">(C15+SUM(C21:C25))</f>
        <v>0</v>
      </c>
      <c r="D27" s="178">
        <f t="shared" si="3"/>
        <v>0</v>
      </c>
      <c r="E27" s="178">
        <f t="shared" si="3"/>
        <v>0</v>
      </c>
      <c r="F27" s="178">
        <f t="shared" si="3"/>
        <v>0</v>
      </c>
      <c r="G27" s="178">
        <f t="shared" si="3"/>
        <v>0</v>
      </c>
      <c r="H27" s="178">
        <f t="shared" si="3"/>
        <v>0</v>
      </c>
      <c r="I27" s="178">
        <f t="shared" si="3"/>
        <v>0</v>
      </c>
      <c r="J27" s="178">
        <f t="shared" si="3"/>
        <v>0</v>
      </c>
      <c r="K27" s="178">
        <f t="shared" si="3"/>
        <v>0</v>
      </c>
      <c r="L27" s="178">
        <f t="shared" si="3"/>
        <v>0</v>
      </c>
      <c r="M27" s="178">
        <f t="shared" si="3"/>
        <v>0</v>
      </c>
      <c r="N27" s="178">
        <f t="shared" si="3"/>
        <v>0</v>
      </c>
      <c r="O27" s="178">
        <f t="shared" si="3"/>
        <v>0</v>
      </c>
      <c r="P27" s="178">
        <f t="shared" si="3"/>
        <v>0</v>
      </c>
      <c r="Q27" s="178">
        <f t="shared" si="3"/>
        <v>0</v>
      </c>
      <c r="R27" s="179">
        <f t="shared" si="3"/>
        <v>0</v>
      </c>
    </row>
    <row r="28" spans="1:18" ht="12" customHeight="1">
      <c r="A28" s="576" t="s">
        <v>215</v>
      </c>
      <c r="B28" s="143" t="str">
        <f>'Entering 1'!B60</f>
        <v>Automobiles (4 People)</v>
      </c>
      <c r="C28" s="157">
        <f>'Entering 1'!C60</f>
        <v>0</v>
      </c>
      <c r="D28" s="158">
        <f>'Entering 1'!D60</f>
        <v>0</v>
      </c>
      <c r="E28" s="158">
        <f>'Entering 1'!E60</f>
        <v>0</v>
      </c>
      <c r="F28" s="158">
        <f>'Entering 1'!F60</f>
        <v>0</v>
      </c>
      <c r="G28" s="158">
        <f>'Entering 1'!G60</f>
        <v>0</v>
      </c>
      <c r="H28" s="158">
        <f>'Entering 1'!H60</f>
        <v>0</v>
      </c>
      <c r="I28" s="158">
        <f>'Entering 1'!I60</f>
        <v>0</v>
      </c>
      <c r="J28" s="158">
        <f>'Entering 1'!J60</f>
        <v>0</v>
      </c>
      <c r="K28" s="158">
        <f>'Entering 1'!K60</f>
        <v>5</v>
      </c>
      <c r="L28" s="158">
        <f>'Entering 1'!L60</f>
        <v>0</v>
      </c>
      <c r="M28" s="158">
        <f>'Entering 1'!M60</f>
        <v>1</v>
      </c>
      <c r="N28" s="158">
        <f>'Entering 1'!N60</f>
        <v>1</v>
      </c>
      <c r="O28" s="158">
        <f>'Entering 1'!O60</f>
        <v>1</v>
      </c>
      <c r="P28" s="158">
        <f>'Entering 1'!P60</f>
        <v>0</v>
      </c>
      <c r="Q28" s="158">
        <f>'Entering 1'!Q60</f>
        <v>2</v>
      </c>
      <c r="R28" s="159">
        <f>'Entering 1'!R60</f>
        <v>0</v>
      </c>
    </row>
    <row r="29" spans="1:18" ht="12" customHeight="1">
      <c r="A29" s="566"/>
      <c r="B29" s="143" t="str">
        <f>'Entering 1'!B61</f>
        <v>Automobiles (5 People)</v>
      </c>
      <c r="C29" s="157">
        <f>'Entering 1'!C61</f>
        <v>0</v>
      </c>
      <c r="D29" s="158">
        <f>'Entering 1'!D61</f>
        <v>0</v>
      </c>
      <c r="E29" s="158">
        <f>'Entering 1'!E61</f>
        <v>0</v>
      </c>
      <c r="F29" s="158">
        <f>'Entering 1'!F61</f>
        <v>0</v>
      </c>
      <c r="G29" s="158">
        <f>'Entering 1'!G61</f>
        <v>0</v>
      </c>
      <c r="H29" s="158">
        <f>'Entering 1'!H61</f>
        <v>0</v>
      </c>
      <c r="I29" s="158">
        <f>'Entering 1'!I61</f>
        <v>0</v>
      </c>
      <c r="J29" s="158">
        <f>'Entering 1'!J61</f>
        <v>0</v>
      </c>
      <c r="K29" s="158">
        <f>'Entering 1'!K61</f>
        <v>0</v>
      </c>
      <c r="L29" s="158">
        <f>'Entering 1'!L61</f>
        <v>0</v>
      </c>
      <c r="M29" s="158">
        <f>'Entering 1'!M61</f>
        <v>0</v>
      </c>
      <c r="N29" s="158">
        <f>'Entering 1'!N61</f>
        <v>0</v>
      </c>
      <c r="O29" s="158">
        <f>'Entering 1'!O61</f>
        <v>0</v>
      </c>
      <c r="P29" s="158">
        <f>'Entering 1'!P61</f>
        <v>0</v>
      </c>
      <c r="Q29" s="158">
        <f>'Entering 1'!Q61</f>
        <v>0</v>
      </c>
      <c r="R29" s="159">
        <f>'Entering 1'!R61</f>
        <v>0</v>
      </c>
    </row>
    <row r="30" spans="1:18" ht="12" customHeight="1">
      <c r="A30" s="566"/>
      <c r="B30" s="143" t="str">
        <f>'Entering 1'!B62</f>
        <v>Automobiles (6 People)</v>
      </c>
      <c r="C30" s="157">
        <f>'Entering 1'!C62</f>
        <v>0</v>
      </c>
      <c r="D30" s="158">
        <f>'Entering 1'!D62</f>
        <v>0</v>
      </c>
      <c r="E30" s="158">
        <f>'Entering 1'!E62</f>
        <v>0</v>
      </c>
      <c r="F30" s="158">
        <f>'Entering 1'!F62</f>
        <v>0</v>
      </c>
      <c r="G30" s="158">
        <f>'Entering 1'!G62</f>
        <v>0</v>
      </c>
      <c r="H30" s="158">
        <f>'Entering 1'!H62</f>
        <v>0</v>
      </c>
      <c r="I30" s="158">
        <f>'Entering 1'!I62</f>
        <v>0</v>
      </c>
      <c r="J30" s="158">
        <f>'Entering 1'!J62</f>
        <v>0</v>
      </c>
      <c r="K30" s="158">
        <f>'Entering 1'!K62</f>
        <v>0</v>
      </c>
      <c r="L30" s="158">
        <f>'Entering 1'!L62</f>
        <v>0</v>
      </c>
      <c r="M30" s="158">
        <f>'Entering 1'!M62</f>
        <v>0</v>
      </c>
      <c r="N30" s="158">
        <f>'Entering 1'!N62</f>
        <v>0</v>
      </c>
      <c r="O30" s="158">
        <f>'Entering 1'!O62</f>
        <v>0</v>
      </c>
      <c r="P30" s="158">
        <f>'Entering 1'!P62</f>
        <v>0</v>
      </c>
      <c r="Q30" s="158">
        <f>'Entering 1'!Q62</f>
        <v>0</v>
      </c>
      <c r="R30" s="159">
        <f>'Entering 1'!R62</f>
        <v>0</v>
      </c>
    </row>
    <row r="31" spans="1:18" ht="12" customHeight="1">
      <c r="A31" s="566"/>
      <c r="B31" s="144" t="str">
        <f>'Entering 1'!B63</f>
        <v>Automobiles (7 People)</v>
      </c>
      <c r="C31" s="160">
        <f>'Entering 1'!C63</f>
        <v>0</v>
      </c>
      <c r="D31" s="161">
        <f>'Entering 1'!D63</f>
        <v>0</v>
      </c>
      <c r="E31" s="161">
        <f>'Entering 1'!E63</f>
        <v>0</v>
      </c>
      <c r="F31" s="161">
        <f>'Entering 1'!F63</f>
        <v>0</v>
      </c>
      <c r="G31" s="161">
        <f>'Entering 1'!G63</f>
        <v>0</v>
      </c>
      <c r="H31" s="161">
        <f>'Entering 1'!H63</f>
        <v>0</v>
      </c>
      <c r="I31" s="161">
        <f>'Entering 1'!I63</f>
        <v>0</v>
      </c>
      <c r="J31" s="161">
        <f>'Entering 1'!J63</f>
        <v>0</v>
      </c>
      <c r="K31" s="161">
        <f>'Entering 1'!K63</f>
        <v>0</v>
      </c>
      <c r="L31" s="161">
        <f>'Entering 1'!L63</f>
        <v>0</v>
      </c>
      <c r="M31" s="161">
        <f>'Entering 1'!M63</f>
        <v>0</v>
      </c>
      <c r="N31" s="161">
        <f>'Entering 1'!N63</f>
        <v>0</v>
      </c>
      <c r="O31" s="161">
        <f>'Entering 1'!O63</f>
        <v>0</v>
      </c>
      <c r="P31" s="161">
        <f>'Entering 1'!P63</f>
        <v>0</v>
      </c>
      <c r="Q31" s="161">
        <f>'Entering 1'!Q63</f>
        <v>0</v>
      </c>
      <c r="R31" s="162">
        <f>'Entering 1'!R63</f>
        <v>0</v>
      </c>
    </row>
    <row r="32" spans="1:18" ht="12" customHeight="1">
      <c r="A32" s="566"/>
      <c r="B32" s="144" t="str">
        <f>'Entering 1'!B64</f>
        <v>Automobiles (8 People)</v>
      </c>
      <c r="C32" s="160">
        <f>'Entering 1'!C64</f>
        <v>0</v>
      </c>
      <c r="D32" s="161">
        <f>'Entering 1'!D64</f>
        <v>0</v>
      </c>
      <c r="E32" s="161">
        <f>'Entering 1'!E64</f>
        <v>0</v>
      </c>
      <c r="F32" s="161">
        <f>'Entering 1'!F64</f>
        <v>0</v>
      </c>
      <c r="G32" s="161">
        <f>'Entering 1'!G64</f>
        <v>0</v>
      </c>
      <c r="H32" s="161">
        <f>'Entering 1'!H64</f>
        <v>0</v>
      </c>
      <c r="I32" s="161">
        <f>'Entering 1'!I64</f>
        <v>0</v>
      </c>
      <c r="J32" s="161">
        <f>'Entering 1'!J64</f>
        <v>0</v>
      </c>
      <c r="K32" s="161">
        <f>'Entering 1'!K64</f>
        <v>0</v>
      </c>
      <c r="L32" s="161">
        <f>'Entering 1'!L64</f>
        <v>0</v>
      </c>
      <c r="M32" s="161">
        <f>'Entering 1'!M64</f>
        <v>0</v>
      </c>
      <c r="N32" s="161">
        <f>'Entering 1'!N64</f>
        <v>0</v>
      </c>
      <c r="O32" s="161">
        <f>'Entering 1'!O64</f>
        <v>0</v>
      </c>
      <c r="P32" s="161">
        <f>'Entering 1'!P64</f>
        <v>0</v>
      </c>
      <c r="Q32" s="161">
        <f>'Entering 1'!Q64</f>
        <v>0</v>
      </c>
      <c r="R32" s="162">
        <f>'Entering 1'!R64</f>
        <v>0</v>
      </c>
    </row>
    <row r="33" spans="1:18" ht="12" customHeight="1">
      <c r="A33" s="566"/>
      <c r="B33" s="144" t="str">
        <f>'Entering 1'!B65</f>
        <v>MTS Shuttles</v>
      </c>
      <c r="C33" s="160">
        <f>'Entering 1'!C65</f>
        <v>0</v>
      </c>
      <c r="D33" s="161">
        <f>'Entering 1'!D65</f>
        <v>0</v>
      </c>
      <c r="E33" s="161">
        <f>'Entering 1'!E65</f>
        <v>0</v>
      </c>
      <c r="F33" s="161">
        <f>'Entering 1'!F65</f>
        <v>0</v>
      </c>
      <c r="G33" s="161">
        <f>'Entering 1'!G65</f>
        <v>7</v>
      </c>
      <c r="H33" s="161">
        <f>'Entering 1'!H65</f>
        <v>0</v>
      </c>
      <c r="I33" s="161">
        <f>'Entering 1'!I65</f>
        <v>0</v>
      </c>
      <c r="J33" s="161">
        <f>'Entering 1'!J65</f>
        <v>0</v>
      </c>
      <c r="K33" s="161">
        <f>'Entering 1'!K65</f>
        <v>0</v>
      </c>
      <c r="L33" s="161">
        <f>'Entering 1'!L65</f>
        <v>0</v>
      </c>
      <c r="M33" s="161">
        <f>'Entering 1'!M65</f>
        <v>0</v>
      </c>
      <c r="N33" s="161">
        <f>'Entering 1'!N65</f>
        <v>0</v>
      </c>
      <c r="O33" s="161">
        <f>'Entering 1'!O65</f>
        <v>0</v>
      </c>
      <c r="P33" s="161">
        <f>'Entering 1'!P65</f>
        <v>0</v>
      </c>
      <c r="Q33" s="161">
        <f>'Entering 1'!Q65</f>
        <v>0</v>
      </c>
      <c r="R33" s="162">
        <f>'Entering 1'!R65</f>
        <v>0</v>
      </c>
    </row>
    <row r="34" spans="1:18" ht="12" customHeight="1">
      <c r="A34" s="566"/>
      <c r="B34" s="144" t="str">
        <f>'Entering 1'!B66</f>
        <v>Private Shuttles</v>
      </c>
      <c r="C34" s="160">
        <f>'Entering 1'!C66</f>
        <v>0</v>
      </c>
      <c r="D34" s="161">
        <f>'Entering 1'!D66</f>
        <v>0</v>
      </c>
      <c r="E34" s="161">
        <f>'Entering 1'!E66</f>
        <v>0</v>
      </c>
      <c r="F34" s="161">
        <f>'Entering 1'!F66</f>
        <v>0</v>
      </c>
      <c r="G34" s="161">
        <f>'Entering 1'!G66</f>
        <v>2</v>
      </c>
      <c r="H34" s="161">
        <f>'Entering 1'!H66</f>
        <v>0</v>
      </c>
      <c r="I34" s="161">
        <f>'Entering 1'!I66</f>
        <v>0</v>
      </c>
      <c r="J34" s="161">
        <f>'Entering 1'!J66</f>
        <v>0</v>
      </c>
      <c r="K34" s="161">
        <f>'Entering 1'!K66</f>
        <v>0</v>
      </c>
      <c r="L34" s="161">
        <f>'Entering 1'!L66</f>
        <v>0</v>
      </c>
      <c r="M34" s="161">
        <f>'Entering 1'!M66</f>
        <v>0</v>
      </c>
      <c r="N34" s="161">
        <f>'Entering 1'!N66</f>
        <v>0</v>
      </c>
      <c r="O34" s="161">
        <f>'Entering 1'!O66</f>
        <v>0</v>
      </c>
      <c r="P34" s="161">
        <f>'Entering 1'!P66</f>
        <v>0</v>
      </c>
      <c r="Q34" s="161">
        <f>'Entering 1'!Q66</f>
        <v>0</v>
      </c>
      <c r="R34" s="162">
        <f>'Entering 1'!R66</f>
        <v>0</v>
      </c>
    </row>
    <row r="35" spans="1:18" ht="12" customHeight="1">
      <c r="A35" s="566"/>
      <c r="B35" s="163" t="s">
        <v>257</v>
      </c>
      <c r="C35" s="164">
        <f t="shared" ref="C35:R35" si="4">SUM(C28:C34)</f>
        <v>0</v>
      </c>
      <c r="D35" s="165">
        <f t="shared" si="4"/>
        <v>0</v>
      </c>
      <c r="E35" s="165">
        <f t="shared" si="4"/>
        <v>0</v>
      </c>
      <c r="F35" s="165">
        <f t="shared" si="4"/>
        <v>0</v>
      </c>
      <c r="G35" s="165">
        <f t="shared" si="4"/>
        <v>9</v>
      </c>
      <c r="H35" s="165">
        <f t="shared" si="4"/>
        <v>0</v>
      </c>
      <c r="I35" s="165">
        <f t="shared" si="4"/>
        <v>0</v>
      </c>
      <c r="J35" s="165">
        <f t="shared" si="4"/>
        <v>0</v>
      </c>
      <c r="K35" s="165">
        <f t="shared" si="4"/>
        <v>5</v>
      </c>
      <c r="L35" s="165">
        <f t="shared" si="4"/>
        <v>0</v>
      </c>
      <c r="M35" s="165">
        <f t="shared" si="4"/>
        <v>1</v>
      </c>
      <c r="N35" s="165">
        <f t="shared" si="4"/>
        <v>1</v>
      </c>
      <c r="O35" s="165">
        <f t="shared" si="4"/>
        <v>1</v>
      </c>
      <c r="P35" s="165">
        <f t="shared" si="4"/>
        <v>0</v>
      </c>
      <c r="Q35" s="165">
        <f t="shared" si="4"/>
        <v>2</v>
      </c>
      <c r="R35" s="166">
        <f t="shared" si="4"/>
        <v>0</v>
      </c>
    </row>
    <row r="36" spans="1:18" ht="12" customHeight="1">
      <c r="A36" s="566"/>
      <c r="B36" s="167" t="s">
        <v>258</v>
      </c>
      <c r="C36" s="168">
        <f t="shared" ref="C36:R36" si="5">(C28*2)+(C29*3)+(C30*4)+(C31*5)+(C32*6)+(C33*7)+(C34*8)</f>
        <v>0</v>
      </c>
      <c r="D36" s="169">
        <f t="shared" si="5"/>
        <v>0</v>
      </c>
      <c r="E36" s="169">
        <f t="shared" si="5"/>
        <v>0</v>
      </c>
      <c r="F36" s="169">
        <f t="shared" si="5"/>
        <v>0</v>
      </c>
      <c r="G36" s="169">
        <f t="shared" si="5"/>
        <v>65</v>
      </c>
      <c r="H36" s="169">
        <f t="shared" si="5"/>
        <v>0</v>
      </c>
      <c r="I36" s="169">
        <f t="shared" si="5"/>
        <v>0</v>
      </c>
      <c r="J36" s="169">
        <f t="shared" si="5"/>
        <v>0</v>
      </c>
      <c r="K36" s="169">
        <f t="shared" si="5"/>
        <v>10</v>
      </c>
      <c r="L36" s="169">
        <f t="shared" si="5"/>
        <v>0</v>
      </c>
      <c r="M36" s="169">
        <f t="shared" si="5"/>
        <v>2</v>
      </c>
      <c r="N36" s="169">
        <f t="shared" si="5"/>
        <v>2</v>
      </c>
      <c r="O36" s="169">
        <f t="shared" si="5"/>
        <v>2</v>
      </c>
      <c r="P36" s="169">
        <f t="shared" si="5"/>
        <v>0</v>
      </c>
      <c r="Q36" s="169">
        <f t="shared" si="5"/>
        <v>4</v>
      </c>
      <c r="R36" s="170">
        <f t="shared" si="5"/>
        <v>0</v>
      </c>
    </row>
    <row r="37" spans="1:18" ht="12" customHeight="1">
      <c r="A37" s="566"/>
      <c r="B37" s="171" t="str">
        <f>'Entering 1'!B71</f>
        <v>Commercial Vehicles (2 People)</v>
      </c>
      <c r="C37" s="172">
        <f>'Entering 1'!C71</f>
        <v>0</v>
      </c>
      <c r="D37" s="173">
        <f>'Entering 1'!D71</f>
        <v>0</v>
      </c>
      <c r="E37" s="173">
        <f>'Entering 1'!E71</f>
        <v>0</v>
      </c>
      <c r="F37" s="173">
        <f>'Entering 1'!F71</f>
        <v>0</v>
      </c>
      <c r="G37" s="173">
        <f>'Entering 1'!G71</f>
        <v>0</v>
      </c>
      <c r="H37" s="101">
        <f>'Entering 1'!H71</f>
        <v>0</v>
      </c>
      <c r="I37" s="173">
        <f>'Entering 1'!I71</f>
        <v>0</v>
      </c>
      <c r="J37" s="173">
        <f>'Entering 1'!J71</f>
        <v>0</v>
      </c>
      <c r="K37" s="173">
        <f>'Entering 1'!K71</f>
        <v>0</v>
      </c>
      <c r="L37" s="173">
        <f>'Entering 1'!L71</f>
        <v>0</v>
      </c>
      <c r="M37" s="173">
        <f>'Entering 1'!M71</f>
        <v>0</v>
      </c>
      <c r="N37" s="173">
        <f>'Entering 1'!N71</f>
        <v>0</v>
      </c>
      <c r="O37" s="173">
        <f>'Entering 1'!O71</f>
        <v>0</v>
      </c>
      <c r="P37" s="173">
        <f>'Entering 1'!P71</f>
        <v>0</v>
      </c>
      <c r="Q37" s="173">
        <f>'Entering 1'!Q71</f>
        <v>0</v>
      </c>
      <c r="R37" s="174">
        <f>'Entering 1'!R71</f>
        <v>0</v>
      </c>
    </row>
    <row r="38" spans="1:18" ht="12" customHeight="1">
      <c r="A38" s="566"/>
      <c r="B38" s="175" t="str">
        <f>'Entering 1'!B70</f>
        <v>Commercial Vehicles (1 Person)</v>
      </c>
      <c r="C38" s="126">
        <f>'Entering 1'!C70</f>
        <v>0</v>
      </c>
      <c r="D38" s="101">
        <f>'Entering 1'!D70</f>
        <v>2</v>
      </c>
      <c r="E38" s="101">
        <f>'Entering 1'!E70</f>
        <v>0</v>
      </c>
      <c r="F38" s="101">
        <f>'Entering 1'!F70</f>
        <v>0</v>
      </c>
      <c r="G38" s="101">
        <f>'Entering 1'!G70</f>
        <v>9</v>
      </c>
      <c r="H38" s="101">
        <f>'Entering 1'!H70</f>
        <v>0</v>
      </c>
      <c r="I38" s="101">
        <f>'Entering 1'!I70</f>
        <v>0</v>
      </c>
      <c r="J38" s="101">
        <f>'Entering 1'!J70</f>
        <v>1</v>
      </c>
      <c r="K38" s="101">
        <f>'Entering 1'!K70</f>
        <v>0</v>
      </c>
      <c r="L38" s="101">
        <f>'Entering 1'!L70</f>
        <v>0</v>
      </c>
      <c r="M38" s="101">
        <f>'Entering 1'!M70</f>
        <v>0</v>
      </c>
      <c r="N38" s="101">
        <f>'Entering 1'!N70</f>
        <v>0</v>
      </c>
      <c r="O38" s="101">
        <f>'Entering 1'!O70</f>
        <v>0</v>
      </c>
      <c r="P38" s="101">
        <f>'Entering 1'!P70</f>
        <v>0</v>
      </c>
      <c r="Q38" s="101">
        <f>'Entering 1'!Q70</f>
        <v>0</v>
      </c>
      <c r="R38" s="128">
        <f>'Entering 1'!R70</f>
        <v>0</v>
      </c>
    </row>
    <row r="39" spans="1:18" ht="12" customHeight="1">
      <c r="A39" s="566"/>
      <c r="B39" s="116" t="str">
        <f>'Entering 1'!B68</f>
        <v>Taxis</v>
      </c>
      <c r="C39" s="126">
        <f>'Entering 1'!C68</f>
        <v>0</v>
      </c>
      <c r="D39" s="101">
        <f>'Entering 1'!D68</f>
        <v>0</v>
      </c>
      <c r="E39" s="101">
        <f>'Entering 1'!E68</f>
        <v>0</v>
      </c>
      <c r="F39" s="101">
        <f>'Entering 1'!F68</f>
        <v>0</v>
      </c>
      <c r="G39" s="101">
        <f>'Entering 1'!G68</f>
        <v>0</v>
      </c>
      <c r="H39" s="101">
        <f>'Entering 1'!H68</f>
        <v>0</v>
      </c>
      <c r="I39" s="101">
        <f>'Entering 1'!I68</f>
        <v>0</v>
      </c>
      <c r="J39" s="101">
        <f>'Entering 1'!J68</f>
        <v>0</v>
      </c>
      <c r="K39" s="101">
        <f>'Entering 1'!K68</f>
        <v>0</v>
      </c>
      <c r="L39" s="101">
        <f>'Entering 1'!L68</f>
        <v>0</v>
      </c>
      <c r="M39" s="101">
        <f>'Entering 1'!M68</f>
        <v>0</v>
      </c>
      <c r="N39" s="101">
        <f>'Entering 1'!N68</f>
        <v>0</v>
      </c>
      <c r="O39" s="101">
        <f>'Entering 1'!O68</f>
        <v>0</v>
      </c>
      <c r="P39" s="101">
        <f>'Entering 1'!P68</f>
        <v>0</v>
      </c>
      <c r="Q39" s="101">
        <f>'Entering 1'!Q68</f>
        <v>0</v>
      </c>
      <c r="R39" s="128">
        <f>'Entering 1'!R68</f>
        <v>0</v>
      </c>
    </row>
    <row r="40" spans="1:18" ht="12" customHeight="1">
      <c r="A40" s="566"/>
      <c r="B40" s="116" t="str">
        <f>'Entering 1'!B67</f>
        <v>Private Vanpool Vehicles</v>
      </c>
      <c r="C40" s="126">
        <f>'Entering 1'!C67</f>
        <v>0</v>
      </c>
      <c r="D40" s="101">
        <f>'Entering 1'!D67</f>
        <v>0</v>
      </c>
      <c r="E40" s="101">
        <f>'Entering 1'!E67</f>
        <v>0</v>
      </c>
      <c r="F40" s="101">
        <f>'Entering 1'!F67</f>
        <v>0</v>
      </c>
      <c r="G40" s="101">
        <f>'Entering 1'!G67</f>
        <v>0</v>
      </c>
      <c r="H40" s="101">
        <f>'Entering 1'!H67</f>
        <v>0</v>
      </c>
      <c r="I40" s="101">
        <f>'Entering 1'!I67</f>
        <v>0</v>
      </c>
      <c r="J40" s="101">
        <f>'Entering 1'!J67</f>
        <v>0</v>
      </c>
      <c r="K40" s="101">
        <f>'Entering 1'!K67</f>
        <v>0</v>
      </c>
      <c r="L40" s="101">
        <f>'Entering 1'!L67</f>
        <v>0</v>
      </c>
      <c r="M40" s="101">
        <f>'Entering 1'!M67</f>
        <v>0</v>
      </c>
      <c r="N40" s="101">
        <f>'Entering 1'!N67</f>
        <v>0</v>
      </c>
      <c r="O40" s="101">
        <f>'Entering 1'!O67</f>
        <v>0</v>
      </c>
      <c r="P40" s="101">
        <f>'Entering 1'!P67</f>
        <v>0</v>
      </c>
      <c r="Q40" s="101">
        <f>'Entering 1'!Q67</f>
        <v>0</v>
      </c>
      <c r="R40" s="128">
        <f>'Entering 1'!R67</f>
        <v>0</v>
      </c>
    </row>
    <row r="41" spans="1:18" ht="12" customHeight="1">
      <c r="A41" s="566"/>
      <c r="B41" s="116" t="str">
        <f>'Entering 1'!B69</f>
        <v>Uber/Lyft Vehicles</v>
      </c>
      <c r="C41" s="126">
        <f>'Entering 1'!C69</f>
        <v>0</v>
      </c>
      <c r="D41" s="101">
        <f>'Entering 1'!D69</f>
        <v>0</v>
      </c>
      <c r="E41" s="101">
        <f>'Entering 1'!E69</f>
        <v>5</v>
      </c>
      <c r="F41" s="101">
        <f>'Entering 1'!F69</f>
        <v>0</v>
      </c>
      <c r="G41" s="101">
        <f>'Entering 1'!G69</f>
        <v>10</v>
      </c>
      <c r="H41" s="101">
        <f>'Entering 1'!H69</f>
        <v>0</v>
      </c>
      <c r="I41" s="101">
        <f>'Entering 1'!I69</f>
        <v>14</v>
      </c>
      <c r="J41" s="101">
        <f>'Entering 1'!J69</f>
        <v>4</v>
      </c>
      <c r="K41" s="101">
        <f>'Entering 1'!K69</f>
        <v>3</v>
      </c>
      <c r="L41" s="101">
        <f>'Entering 1'!L69</f>
        <v>5</v>
      </c>
      <c r="M41" s="101">
        <f>'Entering 1'!M69</f>
        <v>8</v>
      </c>
      <c r="N41" s="101">
        <f>'Entering 1'!N69</f>
        <v>2</v>
      </c>
      <c r="O41" s="101">
        <f>'Entering 1'!O69</f>
        <v>6</v>
      </c>
      <c r="P41" s="101">
        <f>'Entering 1'!P69</f>
        <v>6</v>
      </c>
      <c r="Q41" s="101">
        <f>'Entering 1'!Q69</f>
        <v>4</v>
      </c>
      <c r="R41" s="128">
        <f>'Entering 1'!R69</f>
        <v>3</v>
      </c>
    </row>
    <row r="42" spans="1:18" ht="12" customHeight="1">
      <c r="A42" s="566"/>
      <c r="B42" s="180" t="str">
        <f>'Entering 1'!B81</f>
        <v>Official Vehicles (4 People)</v>
      </c>
      <c r="C42" s="157">
        <f>'Entering 1'!C81</f>
        <v>0</v>
      </c>
      <c r="D42" s="158">
        <f>'Entering 1'!D81</f>
        <v>0</v>
      </c>
      <c r="E42" s="158">
        <f>'Entering 1'!E81</f>
        <v>0</v>
      </c>
      <c r="F42" s="158">
        <f>'Entering 1'!F81</f>
        <v>0</v>
      </c>
      <c r="G42" s="158">
        <f>'Entering 1'!G81</f>
        <v>0</v>
      </c>
      <c r="H42" s="158">
        <f>'Entering 1'!H81</f>
        <v>0</v>
      </c>
      <c r="I42" s="158">
        <f>'Entering 1'!I81</f>
        <v>0</v>
      </c>
      <c r="J42" s="158">
        <f>'Entering 1'!J81</f>
        <v>0</v>
      </c>
      <c r="K42" s="158">
        <f>'Entering 1'!K81</f>
        <v>0</v>
      </c>
      <c r="L42" s="158">
        <f>'Entering 1'!L81</f>
        <v>0</v>
      </c>
      <c r="M42" s="158">
        <f>'Entering 1'!M81</f>
        <v>0</v>
      </c>
      <c r="N42" s="158">
        <f>'Entering 1'!N81</f>
        <v>0</v>
      </c>
      <c r="O42" s="158">
        <f>'Entering 1'!O81</f>
        <v>0</v>
      </c>
      <c r="P42" s="158">
        <f>'Entering 1'!P81</f>
        <v>0</v>
      </c>
      <c r="Q42" s="158">
        <f>'Entering 1'!Q81</f>
        <v>0</v>
      </c>
      <c r="R42" s="159">
        <f>'Entering 1'!R81</f>
        <v>0</v>
      </c>
    </row>
    <row r="43" spans="1:18" ht="12" customHeight="1">
      <c r="A43" s="566"/>
      <c r="B43" s="176" t="str">
        <f>'Entering 1'!B82</f>
        <v>MTS Shuttle People</v>
      </c>
      <c r="C43" s="157">
        <f>'Entering 1'!C82</f>
        <v>0</v>
      </c>
      <c r="D43" s="158">
        <f>'Entering 1'!D82</f>
        <v>0</v>
      </c>
      <c r="E43" s="158">
        <f>'Entering 1'!E82</f>
        <v>0</v>
      </c>
      <c r="F43" s="158">
        <f>'Entering 1'!F82</f>
        <v>0</v>
      </c>
      <c r="G43" s="158">
        <f>'Entering 1'!G82</f>
        <v>0</v>
      </c>
      <c r="H43" s="158">
        <f>'Entering 1'!H82</f>
        <v>0</v>
      </c>
      <c r="I43" s="158">
        <f>'Entering 1'!I82</f>
        <v>0</v>
      </c>
      <c r="J43" s="158">
        <f>'Entering 1'!J82</f>
        <v>0</v>
      </c>
      <c r="K43" s="158">
        <f>'Entering 1'!K82</f>
        <v>0</v>
      </c>
      <c r="L43" s="158">
        <f>'Entering 1'!L82</f>
        <v>0</v>
      </c>
      <c r="M43" s="158">
        <f>'Entering 1'!M82</f>
        <v>0</v>
      </c>
      <c r="N43" s="158">
        <f>'Entering 1'!N82</f>
        <v>0</v>
      </c>
      <c r="O43" s="158">
        <f>'Entering 1'!O82</f>
        <v>0</v>
      </c>
      <c r="P43" s="158">
        <f>'Entering 1'!P82</f>
        <v>0</v>
      </c>
      <c r="Q43" s="158">
        <f>'Entering 1'!Q82</f>
        <v>0</v>
      </c>
      <c r="R43" s="159">
        <f>'Entering 1'!R82</f>
        <v>0</v>
      </c>
    </row>
    <row r="44" spans="1:18" ht="12" customHeight="1">
      <c r="A44" s="566"/>
      <c r="B44" s="176" t="str">
        <f>'Entering 1'!B83</f>
        <v>Private Shuttle People</v>
      </c>
      <c r="C44" s="122">
        <f>'Entering 1'!C83</f>
        <v>0</v>
      </c>
      <c r="D44" s="123">
        <f>'Entering 1'!D83</f>
        <v>0</v>
      </c>
      <c r="E44" s="123">
        <f>'Entering 1'!E83</f>
        <v>0</v>
      </c>
      <c r="F44" s="123">
        <f>'Entering 1'!F83</f>
        <v>0</v>
      </c>
      <c r="G44" s="123">
        <f>'Entering 1'!G83</f>
        <v>0</v>
      </c>
      <c r="H44" s="123">
        <f>'Entering 1'!H83</f>
        <v>0</v>
      </c>
      <c r="I44" s="123">
        <f>'Entering 1'!I83</f>
        <v>0</v>
      </c>
      <c r="J44" s="123">
        <f>'Entering 1'!J83</f>
        <v>0</v>
      </c>
      <c r="K44" s="123">
        <f>'Entering 1'!K83</f>
        <v>0</v>
      </c>
      <c r="L44" s="123">
        <f>'Entering 1'!L83</f>
        <v>0</v>
      </c>
      <c r="M44" s="123">
        <f>'Entering 1'!M83</f>
        <v>0</v>
      </c>
      <c r="N44" s="123">
        <f>'Entering 1'!N83</f>
        <v>0</v>
      </c>
      <c r="O44" s="123">
        <f>'Entering 1'!O83</f>
        <v>0</v>
      </c>
      <c r="P44" s="123">
        <f>'Entering 1'!P83</f>
        <v>0</v>
      </c>
      <c r="Q44" s="123">
        <f>'Entering 1'!Q83</f>
        <v>0</v>
      </c>
      <c r="R44" s="124">
        <f>'Entering 1'!R83</f>
        <v>0</v>
      </c>
    </row>
    <row r="45" spans="1:18" ht="12" customHeight="1">
      <c r="A45" s="566"/>
      <c r="B45" s="180" t="str">
        <f>'Entering 1'!B84</f>
        <v>Private Vanpool People</v>
      </c>
      <c r="C45" s="122">
        <f>'Entering 1'!C84</f>
        <v>0</v>
      </c>
      <c r="D45" s="123">
        <f>'Entering 1'!D84</f>
        <v>0</v>
      </c>
      <c r="E45" s="123">
        <f>'Entering 1'!E84</f>
        <v>0</v>
      </c>
      <c r="F45" s="123">
        <f>'Entering 1'!F84</f>
        <v>0</v>
      </c>
      <c r="G45" s="123">
        <f>'Entering 1'!G84</f>
        <v>0</v>
      </c>
      <c r="H45" s="123">
        <f>'Entering 1'!H84</f>
        <v>0</v>
      </c>
      <c r="I45" s="123">
        <f>'Entering 1'!I84</f>
        <v>0</v>
      </c>
      <c r="J45" s="123">
        <f>'Entering 1'!J84</f>
        <v>0</v>
      </c>
      <c r="K45" s="123">
        <f>'Entering 1'!K84</f>
        <v>0</v>
      </c>
      <c r="L45" s="123">
        <f>'Entering 1'!L84</f>
        <v>0</v>
      </c>
      <c r="M45" s="123">
        <f>'Entering 1'!M84</f>
        <v>0</v>
      </c>
      <c r="N45" s="123">
        <f>'Entering 1'!N84</f>
        <v>0</v>
      </c>
      <c r="O45" s="123">
        <f>'Entering 1'!O84</f>
        <v>0</v>
      </c>
      <c r="P45" s="123">
        <f>'Entering 1'!P84</f>
        <v>0</v>
      </c>
      <c r="Q45" s="123">
        <f>'Entering 1'!Q84</f>
        <v>0</v>
      </c>
      <c r="R45" s="124">
        <f>'Entering 1'!R84</f>
        <v>0</v>
      </c>
    </row>
    <row r="46" spans="1:18" ht="12" customHeight="1">
      <c r="A46" s="566"/>
      <c r="B46" s="180" t="str">
        <f>'Entering 1'!B85</f>
        <v>Taxi People</v>
      </c>
      <c r="C46" s="160">
        <f>'Entering 1'!C85</f>
        <v>0</v>
      </c>
      <c r="D46" s="161">
        <f>'Entering 1'!D85</f>
        <v>0</v>
      </c>
      <c r="E46" s="161">
        <f>'Entering 1'!E85</f>
        <v>0</v>
      </c>
      <c r="F46" s="161">
        <f>'Entering 1'!F85</f>
        <v>0</v>
      </c>
      <c r="G46" s="161">
        <f>'Entering 1'!G85</f>
        <v>0</v>
      </c>
      <c r="H46" s="161">
        <f>'Entering 1'!H85</f>
        <v>0</v>
      </c>
      <c r="I46" s="161">
        <f>'Entering 1'!I85</f>
        <v>0</v>
      </c>
      <c r="J46" s="161">
        <f>'Entering 1'!J85</f>
        <v>0</v>
      </c>
      <c r="K46" s="161">
        <f>'Entering 1'!K85</f>
        <v>0</v>
      </c>
      <c r="L46" s="161">
        <f>'Entering 1'!L85</f>
        <v>0</v>
      </c>
      <c r="M46" s="161">
        <f>'Entering 1'!M85</f>
        <v>0</v>
      </c>
      <c r="N46" s="161">
        <f>'Entering 1'!N85</f>
        <v>0</v>
      </c>
      <c r="O46" s="161">
        <f>'Entering 1'!O85</f>
        <v>0</v>
      </c>
      <c r="P46" s="161">
        <f>'Entering 1'!P85</f>
        <v>0</v>
      </c>
      <c r="Q46" s="161">
        <f>'Entering 1'!Q85</f>
        <v>0</v>
      </c>
      <c r="R46" s="162">
        <f>'Entering 1'!R85</f>
        <v>0</v>
      </c>
    </row>
    <row r="47" spans="1:18" ht="12" customHeight="1">
      <c r="A47" s="566"/>
      <c r="B47" s="145" t="s">
        <v>261</v>
      </c>
      <c r="C47" s="126">
        <f t="shared" ref="C47:R47" si="6">SUM(C35,C37:C41)</f>
        <v>0</v>
      </c>
      <c r="D47" s="101">
        <f t="shared" si="6"/>
        <v>2</v>
      </c>
      <c r="E47" s="101">
        <f t="shared" si="6"/>
        <v>5</v>
      </c>
      <c r="F47" s="101">
        <f t="shared" si="6"/>
        <v>0</v>
      </c>
      <c r="G47" s="101">
        <f t="shared" si="6"/>
        <v>28</v>
      </c>
      <c r="H47" s="101">
        <f t="shared" si="6"/>
        <v>0</v>
      </c>
      <c r="I47" s="101">
        <f t="shared" si="6"/>
        <v>14</v>
      </c>
      <c r="J47" s="101">
        <f t="shared" si="6"/>
        <v>5</v>
      </c>
      <c r="K47" s="101">
        <f t="shared" si="6"/>
        <v>8</v>
      </c>
      <c r="L47" s="101">
        <f t="shared" si="6"/>
        <v>5</v>
      </c>
      <c r="M47" s="101">
        <f t="shared" si="6"/>
        <v>9</v>
      </c>
      <c r="N47" s="101">
        <f t="shared" si="6"/>
        <v>3</v>
      </c>
      <c r="O47" s="101">
        <f t="shared" si="6"/>
        <v>7</v>
      </c>
      <c r="P47" s="101">
        <f t="shared" si="6"/>
        <v>6</v>
      </c>
      <c r="Q47" s="101">
        <f t="shared" si="6"/>
        <v>6</v>
      </c>
      <c r="R47" s="128">
        <f t="shared" si="6"/>
        <v>3</v>
      </c>
    </row>
    <row r="48" spans="1:18" ht="12" customHeight="1">
      <c r="A48" s="566"/>
      <c r="B48" s="145" t="s">
        <v>262</v>
      </c>
      <c r="C48" s="126">
        <f t="shared" ref="C48:R48" si="7">(C36+SUM(C42:C46))</f>
        <v>0</v>
      </c>
      <c r="D48" s="101">
        <f t="shared" si="7"/>
        <v>0</v>
      </c>
      <c r="E48" s="101">
        <f t="shared" si="7"/>
        <v>0</v>
      </c>
      <c r="F48" s="101">
        <f t="shared" si="7"/>
        <v>0</v>
      </c>
      <c r="G48" s="101">
        <f t="shared" si="7"/>
        <v>65</v>
      </c>
      <c r="H48" s="101">
        <f t="shared" si="7"/>
        <v>0</v>
      </c>
      <c r="I48" s="101">
        <f t="shared" si="7"/>
        <v>0</v>
      </c>
      <c r="J48" s="101">
        <f t="shared" si="7"/>
        <v>0</v>
      </c>
      <c r="K48" s="101">
        <f t="shared" si="7"/>
        <v>10</v>
      </c>
      <c r="L48" s="101">
        <f t="shared" si="7"/>
        <v>0</v>
      </c>
      <c r="M48" s="101">
        <f t="shared" si="7"/>
        <v>2</v>
      </c>
      <c r="N48" s="101">
        <f t="shared" si="7"/>
        <v>2</v>
      </c>
      <c r="O48" s="101">
        <f t="shared" si="7"/>
        <v>2</v>
      </c>
      <c r="P48" s="101">
        <f t="shared" si="7"/>
        <v>0</v>
      </c>
      <c r="Q48" s="101">
        <f t="shared" si="7"/>
        <v>4</v>
      </c>
      <c r="R48" s="128">
        <f t="shared" si="7"/>
        <v>0</v>
      </c>
    </row>
    <row r="49" spans="1:18" ht="12" customHeight="1">
      <c r="A49" s="576" t="s">
        <v>216</v>
      </c>
      <c r="B49" s="181" t="str">
        <f>'Entering 1'!B98</f>
        <v>Automobiles (2 People)</v>
      </c>
      <c r="C49" s="182">
        <f>'Entering 1'!C98</f>
        <v>4</v>
      </c>
      <c r="D49" s="117">
        <f>'Entering 1'!D98</f>
        <v>29</v>
      </c>
      <c r="E49" s="117">
        <f>'Entering 1'!E98</f>
        <v>33</v>
      </c>
      <c r="F49" s="117">
        <f>'Entering 1'!F98</f>
        <v>46</v>
      </c>
      <c r="G49" s="117">
        <f>'Entering 1'!G98</f>
        <v>48</v>
      </c>
      <c r="H49" s="117">
        <f>'Entering 1'!H98</f>
        <v>44</v>
      </c>
      <c r="I49" s="117">
        <f>'Entering 1'!I98</f>
        <v>18</v>
      </c>
      <c r="J49" s="117">
        <f>'Entering 1'!J98</f>
        <v>42</v>
      </c>
      <c r="K49" s="117">
        <f>'Entering 1'!K98</f>
        <v>23</v>
      </c>
      <c r="L49" s="117">
        <f>'Entering 1'!L98</f>
        <v>27</v>
      </c>
      <c r="M49" s="117">
        <f>'Entering 1'!M98</f>
        <v>23</v>
      </c>
      <c r="N49" s="117">
        <f>'Entering 1'!N98</f>
        <v>9</v>
      </c>
      <c r="O49" s="117">
        <f>'Entering 1'!O98</f>
        <v>2</v>
      </c>
      <c r="P49" s="117">
        <f>'Entering 1'!P98</f>
        <v>3</v>
      </c>
      <c r="Q49" s="117">
        <f>'Entering 1'!Q98</f>
        <v>0</v>
      </c>
      <c r="R49" s="119">
        <f>'Entering 1'!R98</f>
        <v>0</v>
      </c>
    </row>
    <row r="50" spans="1:18" ht="12" customHeight="1">
      <c r="A50" s="566"/>
      <c r="B50" s="116" t="str">
        <f>'Entering 1'!B99</f>
        <v>Automobiles (3 People)</v>
      </c>
      <c r="C50" s="126">
        <f>'Entering 1'!C99</f>
        <v>0</v>
      </c>
      <c r="D50" s="101">
        <f>'Entering 1'!D99</f>
        <v>18</v>
      </c>
      <c r="E50" s="101">
        <f>'Entering 1'!E99</f>
        <v>7</v>
      </c>
      <c r="F50" s="101">
        <f>'Entering 1'!F99</f>
        <v>11</v>
      </c>
      <c r="G50" s="101">
        <f>'Entering 1'!G99</f>
        <v>15</v>
      </c>
      <c r="H50" s="101">
        <f>'Entering 1'!H99</f>
        <v>9</v>
      </c>
      <c r="I50" s="101">
        <f>'Entering 1'!I99</f>
        <v>4</v>
      </c>
      <c r="J50" s="101">
        <f>'Entering 1'!J99</f>
        <v>3</v>
      </c>
      <c r="K50" s="101">
        <f>'Entering 1'!K99</f>
        <v>1</v>
      </c>
      <c r="L50" s="101">
        <f>'Entering 1'!L99</f>
        <v>2</v>
      </c>
      <c r="M50" s="101">
        <f>'Entering 1'!M99</f>
        <v>2</v>
      </c>
      <c r="N50" s="101">
        <f>'Entering 1'!N99</f>
        <v>0</v>
      </c>
      <c r="O50" s="101">
        <f>'Entering 1'!O99</f>
        <v>1</v>
      </c>
      <c r="P50" s="101">
        <f>'Entering 1'!P99</f>
        <v>2</v>
      </c>
      <c r="Q50" s="101">
        <f>'Entering 1'!Q99</f>
        <v>0</v>
      </c>
      <c r="R50" s="128">
        <f>'Entering 1'!R99</f>
        <v>0</v>
      </c>
    </row>
    <row r="51" spans="1:18" ht="12" customHeight="1">
      <c r="A51" s="566"/>
      <c r="B51" s="116" t="str">
        <f>'Entering 1'!B100</f>
        <v>Automobiles (4 People)</v>
      </c>
      <c r="C51" s="126">
        <f>'Entering 1'!C100</f>
        <v>0</v>
      </c>
      <c r="D51" s="101">
        <f>'Entering 1'!D100</f>
        <v>0</v>
      </c>
      <c r="E51" s="101">
        <f>'Entering 1'!E100</f>
        <v>0</v>
      </c>
      <c r="F51" s="101">
        <f>'Entering 1'!F100</f>
        <v>0</v>
      </c>
      <c r="G51" s="101">
        <f>'Entering 1'!G100</f>
        <v>0</v>
      </c>
      <c r="H51" s="101">
        <f>'Entering 1'!H100</f>
        <v>0</v>
      </c>
      <c r="I51" s="101">
        <f>'Entering 1'!I100</f>
        <v>0</v>
      </c>
      <c r="J51" s="101">
        <f>'Entering 1'!J100</f>
        <v>0</v>
      </c>
      <c r="K51" s="101">
        <f>'Entering 1'!K100</f>
        <v>0</v>
      </c>
      <c r="L51" s="101">
        <f>'Entering 1'!L100</f>
        <v>0</v>
      </c>
      <c r="M51" s="101">
        <f>'Entering 1'!M100</f>
        <v>0</v>
      </c>
      <c r="N51" s="101">
        <f>'Entering 1'!N100</f>
        <v>0</v>
      </c>
      <c r="O51" s="101">
        <f>'Entering 1'!O100</f>
        <v>0</v>
      </c>
      <c r="P51" s="101">
        <f>'Entering 1'!P100</f>
        <v>0</v>
      </c>
      <c r="Q51" s="101">
        <f>'Entering 1'!Q100</f>
        <v>0</v>
      </c>
      <c r="R51" s="128">
        <f>'Entering 1'!R100</f>
        <v>0</v>
      </c>
    </row>
    <row r="52" spans="1:18" ht="12" customHeight="1">
      <c r="A52" s="566"/>
      <c r="B52" s="116" t="str">
        <f>'Entering 1'!B101</f>
        <v>Automobiles (5 People)</v>
      </c>
      <c r="C52" s="126">
        <f>'Entering 1'!C101</f>
        <v>0</v>
      </c>
      <c r="D52" s="101">
        <f>'Entering 1'!D101</f>
        <v>0</v>
      </c>
      <c r="E52" s="101">
        <f>'Entering 1'!E101</f>
        <v>0</v>
      </c>
      <c r="F52" s="101">
        <f>'Entering 1'!F101</f>
        <v>0</v>
      </c>
      <c r="G52" s="101">
        <f>'Entering 1'!G101</f>
        <v>0</v>
      </c>
      <c r="H52" s="101">
        <f>'Entering 1'!H101</f>
        <v>0</v>
      </c>
      <c r="I52" s="101">
        <f>'Entering 1'!I101</f>
        <v>0</v>
      </c>
      <c r="J52" s="101">
        <f>'Entering 1'!J101</f>
        <v>0</v>
      </c>
      <c r="K52" s="101">
        <f>'Entering 1'!K101</f>
        <v>0</v>
      </c>
      <c r="L52" s="101">
        <f>'Entering 1'!L101</f>
        <v>0</v>
      </c>
      <c r="M52" s="101">
        <f>'Entering 1'!M101</f>
        <v>0</v>
      </c>
      <c r="N52" s="101">
        <f>'Entering 1'!N101</f>
        <v>0</v>
      </c>
      <c r="O52" s="101">
        <f>'Entering 1'!O101</f>
        <v>0</v>
      </c>
      <c r="P52" s="101">
        <f>'Entering 1'!P101</f>
        <v>0</v>
      </c>
      <c r="Q52" s="101">
        <f>'Entering 1'!Q101</f>
        <v>0</v>
      </c>
      <c r="R52" s="128">
        <f>'Entering 1'!R101</f>
        <v>0</v>
      </c>
    </row>
    <row r="53" spans="1:18" ht="12" customHeight="1">
      <c r="A53" s="566"/>
      <c r="B53" s="116" t="str">
        <f>'Entering 1'!B102</f>
        <v>Automobiles (6 People)</v>
      </c>
      <c r="C53" s="126">
        <f>'Entering 1'!C102</f>
        <v>0</v>
      </c>
      <c r="D53" s="101">
        <f>'Entering 1'!D102</f>
        <v>0</v>
      </c>
      <c r="E53" s="101">
        <f>'Entering 1'!E102</f>
        <v>0</v>
      </c>
      <c r="F53" s="101">
        <f>'Entering 1'!F102</f>
        <v>0</v>
      </c>
      <c r="G53" s="101">
        <f>'Entering 1'!G102</f>
        <v>0</v>
      </c>
      <c r="H53" s="101">
        <f>'Entering 1'!H102</f>
        <v>0</v>
      </c>
      <c r="I53" s="101">
        <f>'Entering 1'!I102</f>
        <v>0</v>
      </c>
      <c r="J53" s="101">
        <f>'Entering 1'!J102</f>
        <v>0</v>
      </c>
      <c r="K53" s="101">
        <f>'Entering 1'!K102</f>
        <v>0</v>
      </c>
      <c r="L53" s="101">
        <f>'Entering 1'!L102</f>
        <v>0</v>
      </c>
      <c r="M53" s="101">
        <f>'Entering 1'!M102</f>
        <v>0</v>
      </c>
      <c r="N53" s="101">
        <f>'Entering 1'!N102</f>
        <v>0</v>
      </c>
      <c r="O53" s="101">
        <f>'Entering 1'!O102</f>
        <v>0</v>
      </c>
      <c r="P53" s="101">
        <f>'Entering 1'!P102</f>
        <v>0</v>
      </c>
      <c r="Q53" s="101">
        <f>'Entering 1'!Q102</f>
        <v>0</v>
      </c>
      <c r="R53" s="128">
        <f>'Entering 1'!R102</f>
        <v>0</v>
      </c>
    </row>
    <row r="54" spans="1:18" ht="12" customHeight="1">
      <c r="A54" s="566"/>
      <c r="B54" s="116" t="str">
        <f>'Entering 1'!B103</f>
        <v>Automobiles (7 People)</v>
      </c>
      <c r="C54" s="126">
        <f>'Entering 1'!C103</f>
        <v>0</v>
      </c>
      <c r="D54" s="101">
        <f>'Entering 1'!D103</f>
        <v>0</v>
      </c>
      <c r="E54" s="101">
        <f>'Entering 1'!E103</f>
        <v>0</v>
      </c>
      <c r="F54" s="101">
        <f>'Entering 1'!F103</f>
        <v>0</v>
      </c>
      <c r="G54" s="101">
        <f>'Entering 1'!G103</f>
        <v>0</v>
      </c>
      <c r="H54" s="101">
        <f>'Entering 1'!H103</f>
        <v>0</v>
      </c>
      <c r="I54" s="101">
        <f>'Entering 1'!I103</f>
        <v>0</v>
      </c>
      <c r="J54" s="101">
        <f>'Entering 1'!J103</f>
        <v>0</v>
      </c>
      <c r="K54" s="101">
        <f>'Entering 1'!K103</f>
        <v>0</v>
      </c>
      <c r="L54" s="101">
        <f>'Entering 1'!L103</f>
        <v>0</v>
      </c>
      <c r="M54" s="101">
        <f>'Entering 1'!M103</f>
        <v>0</v>
      </c>
      <c r="N54" s="101">
        <f>'Entering 1'!N103</f>
        <v>0</v>
      </c>
      <c r="O54" s="101">
        <f>'Entering 1'!O103</f>
        <v>0</v>
      </c>
      <c r="P54" s="101">
        <f>'Entering 1'!P103</f>
        <v>0</v>
      </c>
      <c r="Q54" s="101">
        <f>'Entering 1'!Q103</f>
        <v>0</v>
      </c>
      <c r="R54" s="128">
        <f>'Entering 1'!R103</f>
        <v>0</v>
      </c>
    </row>
    <row r="55" spans="1:18" ht="12" customHeight="1">
      <c r="A55" s="566"/>
      <c r="B55" s="183" t="str">
        <f>'Entering 1'!B104</f>
        <v>Automobiles (8 People)</v>
      </c>
      <c r="C55" s="168">
        <f>'Entering 1'!C104</f>
        <v>0</v>
      </c>
      <c r="D55" s="169">
        <f>'Entering 1'!D104</f>
        <v>0</v>
      </c>
      <c r="E55" s="169">
        <f>'Entering 1'!E104</f>
        <v>0</v>
      </c>
      <c r="F55" s="169">
        <f>'Entering 1'!F104</f>
        <v>0</v>
      </c>
      <c r="G55" s="169">
        <f>'Entering 1'!G104</f>
        <v>0</v>
      </c>
      <c r="H55" s="169">
        <f>'Entering 1'!H104</f>
        <v>0</v>
      </c>
      <c r="I55" s="169">
        <f>'Entering 1'!I104</f>
        <v>0</v>
      </c>
      <c r="J55" s="169">
        <f>'Entering 1'!J104</f>
        <v>0</v>
      </c>
      <c r="K55" s="169">
        <f>'Entering 1'!K104</f>
        <v>0</v>
      </c>
      <c r="L55" s="169">
        <f>'Entering 1'!L104</f>
        <v>0</v>
      </c>
      <c r="M55" s="169">
        <f>'Entering 1'!M104</f>
        <v>0</v>
      </c>
      <c r="N55" s="169">
        <f>'Entering 1'!N104</f>
        <v>0</v>
      </c>
      <c r="O55" s="169">
        <f>'Entering 1'!O104</f>
        <v>0</v>
      </c>
      <c r="P55" s="169">
        <f>'Entering 1'!P104</f>
        <v>0</v>
      </c>
      <c r="Q55" s="169">
        <f>'Entering 1'!Q104</f>
        <v>0</v>
      </c>
      <c r="R55" s="170">
        <f>'Entering 1'!R104</f>
        <v>0</v>
      </c>
    </row>
    <row r="56" spans="1:18" ht="12" customHeight="1">
      <c r="A56" s="566"/>
      <c r="B56" s="163" t="s">
        <v>257</v>
      </c>
      <c r="C56" s="164">
        <f t="shared" ref="C56:R56" si="8">SUM(C49:C55)</f>
        <v>4</v>
      </c>
      <c r="D56" s="165">
        <f t="shared" si="8"/>
        <v>47</v>
      </c>
      <c r="E56" s="165">
        <f t="shared" si="8"/>
        <v>40</v>
      </c>
      <c r="F56" s="165">
        <f t="shared" si="8"/>
        <v>57</v>
      </c>
      <c r="G56" s="165">
        <f t="shared" si="8"/>
        <v>63</v>
      </c>
      <c r="H56" s="165">
        <f t="shared" si="8"/>
        <v>53</v>
      </c>
      <c r="I56" s="165">
        <f t="shared" si="8"/>
        <v>22</v>
      </c>
      <c r="J56" s="165">
        <f t="shared" si="8"/>
        <v>45</v>
      </c>
      <c r="K56" s="165">
        <f t="shared" si="8"/>
        <v>24</v>
      </c>
      <c r="L56" s="165">
        <f t="shared" si="8"/>
        <v>29</v>
      </c>
      <c r="M56" s="165">
        <f t="shared" si="8"/>
        <v>25</v>
      </c>
      <c r="N56" s="165">
        <f t="shared" si="8"/>
        <v>9</v>
      </c>
      <c r="O56" s="165">
        <f t="shared" si="8"/>
        <v>3</v>
      </c>
      <c r="P56" s="165">
        <f t="shared" si="8"/>
        <v>5</v>
      </c>
      <c r="Q56" s="165">
        <f t="shared" si="8"/>
        <v>0</v>
      </c>
      <c r="R56" s="166">
        <f t="shared" si="8"/>
        <v>0</v>
      </c>
    </row>
    <row r="57" spans="1:18" ht="12" customHeight="1">
      <c r="A57" s="566"/>
      <c r="B57" s="167" t="s">
        <v>258</v>
      </c>
      <c r="C57" s="168">
        <f t="shared" ref="C57:R57" si="9">(C49*2)+(C50*3)+(C51*4)+(C52*5)+(C53*6)+(C54*7)+(C55*8)</f>
        <v>8</v>
      </c>
      <c r="D57" s="169">
        <f t="shared" si="9"/>
        <v>112</v>
      </c>
      <c r="E57" s="169">
        <f t="shared" si="9"/>
        <v>87</v>
      </c>
      <c r="F57" s="169">
        <f t="shared" si="9"/>
        <v>125</v>
      </c>
      <c r="G57" s="169">
        <f t="shared" si="9"/>
        <v>141</v>
      </c>
      <c r="H57" s="169">
        <f t="shared" si="9"/>
        <v>115</v>
      </c>
      <c r="I57" s="169">
        <f t="shared" si="9"/>
        <v>48</v>
      </c>
      <c r="J57" s="169">
        <f t="shared" si="9"/>
        <v>93</v>
      </c>
      <c r="K57" s="169">
        <f t="shared" si="9"/>
        <v>49</v>
      </c>
      <c r="L57" s="169">
        <f t="shared" si="9"/>
        <v>60</v>
      </c>
      <c r="M57" s="169">
        <f t="shared" si="9"/>
        <v>52</v>
      </c>
      <c r="N57" s="169">
        <f t="shared" si="9"/>
        <v>18</v>
      </c>
      <c r="O57" s="169">
        <f t="shared" si="9"/>
        <v>7</v>
      </c>
      <c r="P57" s="169">
        <f t="shared" si="9"/>
        <v>12</v>
      </c>
      <c r="Q57" s="169">
        <f t="shared" si="9"/>
        <v>0</v>
      </c>
      <c r="R57" s="170">
        <f t="shared" si="9"/>
        <v>0</v>
      </c>
    </row>
    <row r="58" spans="1:18" ht="12" customHeight="1">
      <c r="A58" s="566"/>
      <c r="B58" s="116" t="str">
        <f>'Entering 1'!B105</f>
        <v>MTS Shuttles</v>
      </c>
      <c r="C58" s="126">
        <f>'Entering 1'!C105</f>
        <v>0</v>
      </c>
      <c r="D58" s="101">
        <f>'Entering 1'!D105</f>
        <v>0</v>
      </c>
      <c r="E58" s="101">
        <f>'Entering 1'!E105</f>
        <v>0</v>
      </c>
      <c r="F58" s="101">
        <f>'Entering 1'!F105</f>
        <v>0</v>
      </c>
      <c r="G58" s="101">
        <f>'Entering 1'!G105</f>
        <v>0</v>
      </c>
      <c r="H58" s="101">
        <f>'Entering 1'!H105</f>
        <v>0</v>
      </c>
      <c r="I58" s="101">
        <f>'Entering 1'!I105</f>
        <v>0</v>
      </c>
      <c r="J58" s="101">
        <f>'Entering 1'!J105</f>
        <v>0</v>
      </c>
      <c r="K58" s="101">
        <f>'Entering 1'!K105</f>
        <v>0</v>
      </c>
      <c r="L58" s="101">
        <f>'Entering 1'!L105</f>
        <v>0</v>
      </c>
      <c r="M58" s="101">
        <f>'Entering 1'!M105</f>
        <v>0</v>
      </c>
      <c r="N58" s="101">
        <f>'Entering 1'!N105</f>
        <v>0</v>
      </c>
      <c r="O58" s="101">
        <f>'Entering 1'!O105</f>
        <v>0</v>
      </c>
      <c r="P58" s="101">
        <f>'Entering 1'!P105</f>
        <v>0</v>
      </c>
      <c r="Q58" s="101">
        <f>'Entering 1'!Q105</f>
        <v>0</v>
      </c>
      <c r="R58" s="128">
        <f>'Entering 1'!R105</f>
        <v>0</v>
      </c>
    </row>
    <row r="59" spans="1:18" ht="12" customHeight="1">
      <c r="A59" s="566"/>
      <c r="B59" s="116" t="str">
        <f>'Entering 1'!B106</f>
        <v>Private Shuttles</v>
      </c>
      <c r="C59" s="126">
        <f>'Entering 1'!C106</f>
        <v>0</v>
      </c>
      <c r="D59" s="101">
        <f>'Entering 1'!D106</f>
        <v>0</v>
      </c>
      <c r="E59" s="101">
        <f>'Entering 1'!E106</f>
        <v>0</v>
      </c>
      <c r="F59" s="101">
        <f>'Entering 1'!F106</f>
        <v>0</v>
      </c>
      <c r="G59" s="101">
        <f>'Entering 1'!G106</f>
        <v>0</v>
      </c>
      <c r="H59" s="101">
        <f>'Entering 1'!H106</f>
        <v>0</v>
      </c>
      <c r="I59" s="101">
        <f>'Entering 1'!I106</f>
        <v>0</v>
      </c>
      <c r="J59" s="101">
        <f>'Entering 1'!J106</f>
        <v>0</v>
      </c>
      <c r="K59" s="101">
        <f>'Entering 1'!K106</f>
        <v>0</v>
      </c>
      <c r="L59" s="101">
        <f>'Entering 1'!L106</f>
        <v>0</v>
      </c>
      <c r="M59" s="101">
        <f>'Entering 1'!M106</f>
        <v>0</v>
      </c>
      <c r="N59" s="101">
        <f>'Entering 1'!N106</f>
        <v>0</v>
      </c>
      <c r="O59" s="101">
        <f>'Entering 1'!O106</f>
        <v>0</v>
      </c>
      <c r="P59" s="101">
        <f>'Entering 1'!P106</f>
        <v>0</v>
      </c>
      <c r="Q59" s="101">
        <f>'Entering 1'!Q106</f>
        <v>0</v>
      </c>
      <c r="R59" s="128">
        <f>'Entering 1'!R106</f>
        <v>0</v>
      </c>
    </row>
    <row r="60" spans="1:18" ht="12" customHeight="1">
      <c r="A60" s="566"/>
      <c r="B60" s="116" t="str">
        <f>'Entering 1'!B107</f>
        <v>Private Vanpool Vehicles</v>
      </c>
      <c r="C60" s="126">
        <f>'Entering 1'!C107</f>
        <v>0</v>
      </c>
      <c r="D60" s="101">
        <f>'Entering 1'!D107</f>
        <v>0</v>
      </c>
      <c r="E60" s="101">
        <f>'Entering 1'!E107</f>
        <v>0</v>
      </c>
      <c r="F60" s="101">
        <f>'Entering 1'!F107</f>
        <v>0</v>
      </c>
      <c r="G60" s="101">
        <f>'Entering 1'!G107</f>
        <v>0</v>
      </c>
      <c r="H60" s="101">
        <f>'Entering 1'!H107</f>
        <v>0</v>
      </c>
      <c r="I60" s="101">
        <f>'Entering 1'!I107</f>
        <v>0</v>
      </c>
      <c r="J60" s="101">
        <f>'Entering 1'!J107</f>
        <v>0</v>
      </c>
      <c r="K60" s="101">
        <f>'Entering 1'!K107</f>
        <v>0</v>
      </c>
      <c r="L60" s="101">
        <f>'Entering 1'!L107</f>
        <v>0</v>
      </c>
      <c r="M60" s="101">
        <f>'Entering 1'!M107</f>
        <v>2</v>
      </c>
      <c r="N60" s="101">
        <f>'Entering 1'!N107</f>
        <v>0</v>
      </c>
      <c r="O60" s="101">
        <f>'Entering 1'!O107</f>
        <v>0</v>
      </c>
      <c r="P60" s="101">
        <f>'Entering 1'!P107</f>
        <v>0</v>
      </c>
      <c r="Q60" s="101">
        <f>'Entering 1'!Q107</f>
        <v>0</v>
      </c>
      <c r="R60" s="128">
        <f>'Entering 1'!R107</f>
        <v>0</v>
      </c>
    </row>
    <row r="61" spans="1:18" ht="12" customHeight="1">
      <c r="A61" s="566"/>
      <c r="B61" s="116" t="str">
        <f>'Entering 1'!B108</f>
        <v>Taxis</v>
      </c>
      <c r="C61" s="126">
        <f>'Entering 1'!C108</f>
        <v>0</v>
      </c>
      <c r="D61" s="101">
        <f>'Entering 1'!D108</f>
        <v>0</v>
      </c>
      <c r="E61" s="101">
        <f>'Entering 1'!E108</f>
        <v>0</v>
      </c>
      <c r="F61" s="101">
        <f>'Entering 1'!F108</f>
        <v>0</v>
      </c>
      <c r="G61" s="101">
        <f>'Entering 1'!G108</f>
        <v>0</v>
      </c>
      <c r="H61" s="101">
        <f>'Entering 1'!H108</f>
        <v>0</v>
      </c>
      <c r="I61" s="101">
        <f>'Entering 1'!I108</f>
        <v>0</v>
      </c>
      <c r="J61" s="101">
        <f>'Entering 1'!J108</f>
        <v>0</v>
      </c>
      <c r="K61" s="101">
        <f>'Entering 1'!K108</f>
        <v>0</v>
      </c>
      <c r="L61" s="101">
        <f>'Entering 1'!L108</f>
        <v>0</v>
      </c>
      <c r="M61" s="101">
        <f>'Entering 1'!M108</f>
        <v>0</v>
      </c>
      <c r="N61" s="101">
        <f>'Entering 1'!N108</f>
        <v>0</v>
      </c>
      <c r="O61" s="101">
        <f>'Entering 1'!O108</f>
        <v>0</v>
      </c>
      <c r="P61" s="101">
        <f>'Entering 1'!P108</f>
        <v>0</v>
      </c>
      <c r="Q61" s="101">
        <f>'Entering 1'!Q108</f>
        <v>0</v>
      </c>
      <c r="R61" s="128">
        <f>'Entering 1'!R108</f>
        <v>0</v>
      </c>
    </row>
    <row r="62" spans="1:18" ht="12" customHeight="1">
      <c r="A62" s="566"/>
      <c r="B62" s="116" t="str">
        <f>'Entering 1'!B109</f>
        <v>Uber/Lyft Vehicles</v>
      </c>
      <c r="C62" s="126">
        <f>'Entering 1'!C109</f>
        <v>3</v>
      </c>
      <c r="D62" s="101">
        <f>'Entering 1'!D109</f>
        <v>17</v>
      </c>
      <c r="E62" s="101">
        <f>'Entering 1'!E109</f>
        <v>19</v>
      </c>
      <c r="F62" s="101">
        <f>'Entering 1'!F109</f>
        <v>27</v>
      </c>
      <c r="G62" s="101">
        <f>'Entering 1'!G109</f>
        <v>37</v>
      </c>
      <c r="H62" s="101">
        <f>'Entering 1'!H109</f>
        <v>36</v>
      </c>
      <c r="I62" s="101">
        <f>'Entering 1'!I109</f>
        <v>11</v>
      </c>
      <c r="J62" s="101">
        <f>'Entering 1'!J109</f>
        <v>15</v>
      </c>
      <c r="K62" s="101">
        <f>'Entering 1'!K109</f>
        <v>5</v>
      </c>
      <c r="L62" s="101">
        <f>'Entering 1'!L109</f>
        <v>13</v>
      </c>
      <c r="M62" s="101">
        <f>'Entering 1'!M109</f>
        <v>3</v>
      </c>
      <c r="N62" s="101">
        <f>'Entering 1'!N109</f>
        <v>3</v>
      </c>
      <c r="O62" s="101">
        <f>'Entering 1'!O109</f>
        <v>0</v>
      </c>
      <c r="P62" s="101">
        <f>'Entering 1'!P109</f>
        <v>3</v>
      </c>
      <c r="Q62" s="101">
        <f>'Entering 1'!Q109</f>
        <v>1</v>
      </c>
      <c r="R62" s="128">
        <f>'Entering 1'!R109</f>
        <v>0</v>
      </c>
    </row>
    <row r="63" spans="1:18" ht="12" customHeight="1">
      <c r="A63" s="566"/>
      <c r="B63" s="144" t="str">
        <f>'Entering 1'!B122</f>
        <v>MTS Shuttle People</v>
      </c>
      <c r="C63" s="157">
        <f>'Entering 1'!C122</f>
        <v>0</v>
      </c>
      <c r="D63" s="158">
        <f>'Entering 1'!D122</f>
        <v>0</v>
      </c>
      <c r="E63" s="158">
        <f>'Entering 1'!E122</f>
        <v>0</v>
      </c>
      <c r="F63" s="158">
        <f>'Entering 1'!F122</f>
        <v>0</v>
      </c>
      <c r="G63" s="158">
        <f>'Entering 1'!G122</f>
        <v>0</v>
      </c>
      <c r="H63" s="158">
        <f>'Entering 1'!H122</f>
        <v>0</v>
      </c>
      <c r="I63" s="158">
        <f>'Entering 1'!I122</f>
        <v>0</v>
      </c>
      <c r="J63" s="158">
        <f>'Entering 1'!J122</f>
        <v>0</v>
      </c>
      <c r="K63" s="158">
        <f>'Entering 1'!K122</f>
        <v>0</v>
      </c>
      <c r="L63" s="158">
        <f>'Entering 1'!L122</f>
        <v>0</v>
      </c>
      <c r="M63" s="158">
        <f>'Entering 1'!M122</f>
        <v>0</v>
      </c>
      <c r="N63" s="158">
        <f>'Entering 1'!N122</f>
        <v>0</v>
      </c>
      <c r="O63" s="158">
        <f>'Entering 1'!O122</f>
        <v>0</v>
      </c>
      <c r="P63" s="158">
        <f>'Entering 1'!P122</f>
        <v>0</v>
      </c>
      <c r="Q63" s="158">
        <f>'Entering 1'!Q122</f>
        <v>0</v>
      </c>
      <c r="R63" s="159">
        <f>'Entering 1'!R122</f>
        <v>0</v>
      </c>
    </row>
    <row r="64" spans="1:18" ht="12" customHeight="1">
      <c r="A64" s="566"/>
      <c r="B64" s="143" t="str">
        <f>'Entering 1'!B123</f>
        <v>Private Shuttle People</v>
      </c>
      <c r="C64" s="122">
        <f>'Entering 1'!C123</f>
        <v>0</v>
      </c>
      <c r="D64" s="123">
        <f>'Entering 1'!D123</f>
        <v>0</v>
      </c>
      <c r="E64" s="123">
        <f>'Entering 1'!E123</f>
        <v>0</v>
      </c>
      <c r="F64" s="123">
        <f>'Entering 1'!F123</f>
        <v>0</v>
      </c>
      <c r="G64" s="123">
        <f>'Entering 1'!G123</f>
        <v>0</v>
      </c>
      <c r="H64" s="123">
        <f>'Entering 1'!H123</f>
        <v>0</v>
      </c>
      <c r="I64" s="123">
        <f>'Entering 1'!I123</f>
        <v>0</v>
      </c>
      <c r="J64" s="123">
        <f>'Entering 1'!J123</f>
        <v>0</v>
      </c>
      <c r="K64" s="123">
        <f>'Entering 1'!K123</f>
        <v>0</v>
      </c>
      <c r="L64" s="123">
        <f>'Entering 1'!L123</f>
        <v>0</v>
      </c>
      <c r="M64" s="123">
        <f>'Entering 1'!M123</f>
        <v>0</v>
      </c>
      <c r="N64" s="123">
        <f>'Entering 1'!N123</f>
        <v>0</v>
      </c>
      <c r="O64" s="123">
        <f>'Entering 1'!O123</f>
        <v>0</v>
      </c>
      <c r="P64" s="123">
        <f>'Entering 1'!P123</f>
        <v>0</v>
      </c>
      <c r="Q64" s="123">
        <f>'Entering 1'!Q123</f>
        <v>0</v>
      </c>
      <c r="R64" s="124">
        <f>'Entering 1'!R123</f>
        <v>0</v>
      </c>
    </row>
    <row r="65" spans="1:18" ht="12" customHeight="1">
      <c r="A65" s="566"/>
      <c r="B65" s="121" t="str">
        <f>'Entering 1'!B124</f>
        <v>Private Vanpool People</v>
      </c>
      <c r="C65" s="122">
        <f>'Entering 1'!C124</f>
        <v>0</v>
      </c>
      <c r="D65" s="123">
        <f>'Entering 1'!D124</f>
        <v>0</v>
      </c>
      <c r="E65" s="123">
        <f>'Entering 1'!E124</f>
        <v>0</v>
      </c>
      <c r="F65" s="123">
        <f>'Entering 1'!F124</f>
        <v>0</v>
      </c>
      <c r="G65" s="123">
        <f>'Entering 1'!G124</f>
        <v>0</v>
      </c>
      <c r="H65" s="123">
        <f>'Entering 1'!H124</f>
        <v>0</v>
      </c>
      <c r="I65" s="123">
        <f>'Entering 1'!I124</f>
        <v>0</v>
      </c>
      <c r="J65" s="123">
        <f>'Entering 1'!J124</f>
        <v>0</v>
      </c>
      <c r="K65" s="123">
        <f>'Entering 1'!K124</f>
        <v>0</v>
      </c>
      <c r="L65" s="123">
        <f>'Entering 1'!L124</f>
        <v>0</v>
      </c>
      <c r="M65" s="123">
        <f>'Entering 1'!M124</f>
        <v>0</v>
      </c>
      <c r="N65" s="123">
        <f>'Entering 1'!N124</f>
        <v>0</v>
      </c>
      <c r="O65" s="123">
        <f>'Entering 1'!O124</f>
        <v>0</v>
      </c>
      <c r="P65" s="123">
        <f>'Entering 1'!P124</f>
        <v>0</v>
      </c>
      <c r="Q65" s="123">
        <f>'Entering 1'!Q124</f>
        <v>0</v>
      </c>
      <c r="R65" s="124">
        <f>'Entering 1'!R124</f>
        <v>0</v>
      </c>
    </row>
    <row r="66" spans="1:18" ht="12" customHeight="1">
      <c r="A66" s="566"/>
      <c r="B66" s="121" t="str">
        <f>'Entering 1'!B125</f>
        <v>Taxi People</v>
      </c>
      <c r="C66" s="122">
        <f>'Entering 1'!C125</f>
        <v>0</v>
      </c>
      <c r="D66" s="123">
        <f>'Entering 1'!D125</f>
        <v>0</v>
      </c>
      <c r="E66" s="123">
        <f>'Entering 1'!E125</f>
        <v>0</v>
      </c>
      <c r="F66" s="123">
        <f>'Entering 1'!F125</f>
        <v>0</v>
      </c>
      <c r="G66" s="123">
        <f>'Entering 1'!G125</f>
        <v>0</v>
      </c>
      <c r="H66" s="123">
        <f>'Entering 1'!H125</f>
        <v>0</v>
      </c>
      <c r="I66" s="123">
        <f>'Entering 1'!I125</f>
        <v>0</v>
      </c>
      <c r="J66" s="123">
        <f>'Entering 1'!J125</f>
        <v>0</v>
      </c>
      <c r="K66" s="123">
        <f>'Entering 1'!K125</f>
        <v>0</v>
      </c>
      <c r="L66" s="123">
        <f>'Entering 1'!L125</f>
        <v>0</v>
      </c>
      <c r="M66" s="123">
        <f>'Entering 1'!M125</f>
        <v>0</v>
      </c>
      <c r="N66" s="123">
        <f>'Entering 1'!N125</f>
        <v>0</v>
      </c>
      <c r="O66" s="123">
        <f>'Entering 1'!O125</f>
        <v>0</v>
      </c>
      <c r="P66" s="123">
        <f>'Entering 1'!P125</f>
        <v>0</v>
      </c>
      <c r="Q66" s="123">
        <f>'Entering 1'!Q125</f>
        <v>0</v>
      </c>
      <c r="R66" s="124">
        <f>'Entering 1'!R125</f>
        <v>0</v>
      </c>
    </row>
    <row r="67" spans="1:18" ht="12" customHeight="1">
      <c r="A67" s="566"/>
      <c r="B67" s="184" t="str">
        <f>'Entering 1'!B126</f>
        <v>Uber/Lyft People</v>
      </c>
      <c r="C67" s="160">
        <f>'Entering 1'!C126</f>
        <v>0</v>
      </c>
      <c r="D67" s="161">
        <f>'Entering 1'!D126</f>
        <v>0</v>
      </c>
      <c r="E67" s="161">
        <f>'Entering 1'!E126</f>
        <v>0</v>
      </c>
      <c r="F67" s="161">
        <f>'Entering 1'!F126</f>
        <v>0</v>
      </c>
      <c r="G67" s="161">
        <f>'Entering 1'!G126</f>
        <v>0</v>
      </c>
      <c r="H67" s="161">
        <f>'Entering 1'!H126</f>
        <v>0</v>
      </c>
      <c r="I67" s="161">
        <f>'Entering 1'!I126</f>
        <v>0</v>
      </c>
      <c r="J67" s="161">
        <f>'Entering 1'!J126</f>
        <v>0</v>
      </c>
      <c r="K67" s="161">
        <f>'Entering 1'!K126</f>
        <v>0</v>
      </c>
      <c r="L67" s="161">
        <f>'Entering 1'!L126</f>
        <v>0</v>
      </c>
      <c r="M67" s="161">
        <f>'Entering 1'!M126</f>
        <v>0</v>
      </c>
      <c r="N67" s="161">
        <f>'Entering 1'!N126</f>
        <v>0</v>
      </c>
      <c r="O67" s="161">
        <f>'Entering 1'!O126</f>
        <v>0</v>
      </c>
      <c r="P67" s="161">
        <f>'Entering 1'!P126</f>
        <v>0</v>
      </c>
      <c r="Q67" s="161">
        <f>'Entering 1'!Q126</f>
        <v>0</v>
      </c>
      <c r="R67" s="162">
        <f>'Entering 1'!R126</f>
        <v>0</v>
      </c>
    </row>
    <row r="68" spans="1:18" ht="12" customHeight="1">
      <c r="A68" s="566"/>
      <c r="B68" s="145" t="s">
        <v>261</v>
      </c>
      <c r="C68" s="126">
        <f t="shared" ref="C68:R68" si="10">SUM(C56,C58:C62)</f>
        <v>7</v>
      </c>
      <c r="D68" s="101">
        <f t="shared" si="10"/>
        <v>64</v>
      </c>
      <c r="E68" s="101">
        <f t="shared" si="10"/>
        <v>59</v>
      </c>
      <c r="F68" s="101">
        <f t="shared" si="10"/>
        <v>84</v>
      </c>
      <c r="G68" s="101">
        <f t="shared" si="10"/>
        <v>100</v>
      </c>
      <c r="H68" s="101">
        <f t="shared" si="10"/>
        <v>89</v>
      </c>
      <c r="I68" s="101">
        <f t="shared" si="10"/>
        <v>33</v>
      </c>
      <c r="J68" s="101">
        <f t="shared" si="10"/>
        <v>60</v>
      </c>
      <c r="K68" s="101">
        <f t="shared" si="10"/>
        <v>29</v>
      </c>
      <c r="L68" s="101">
        <f t="shared" si="10"/>
        <v>42</v>
      </c>
      <c r="M68" s="101">
        <f t="shared" si="10"/>
        <v>30</v>
      </c>
      <c r="N68" s="101">
        <f t="shared" si="10"/>
        <v>12</v>
      </c>
      <c r="O68" s="101">
        <f t="shared" si="10"/>
        <v>3</v>
      </c>
      <c r="P68" s="101">
        <f t="shared" si="10"/>
        <v>8</v>
      </c>
      <c r="Q68" s="101">
        <f t="shared" si="10"/>
        <v>1</v>
      </c>
      <c r="R68" s="128">
        <f t="shared" si="10"/>
        <v>0</v>
      </c>
    </row>
    <row r="69" spans="1:18" ht="12" customHeight="1">
      <c r="A69" s="566"/>
      <c r="B69" s="145" t="s">
        <v>262</v>
      </c>
      <c r="C69" s="126">
        <f t="shared" ref="C69:R69" si="11">(C57+SUM(C63:C67))</f>
        <v>8</v>
      </c>
      <c r="D69" s="101">
        <f t="shared" si="11"/>
        <v>112</v>
      </c>
      <c r="E69" s="101">
        <f t="shared" si="11"/>
        <v>87</v>
      </c>
      <c r="F69" s="101">
        <f t="shared" si="11"/>
        <v>125</v>
      </c>
      <c r="G69" s="101">
        <f t="shared" si="11"/>
        <v>141</v>
      </c>
      <c r="H69" s="101">
        <f t="shared" si="11"/>
        <v>115</v>
      </c>
      <c r="I69" s="101">
        <f t="shared" si="11"/>
        <v>48</v>
      </c>
      <c r="J69" s="101">
        <f t="shared" si="11"/>
        <v>93</v>
      </c>
      <c r="K69" s="101">
        <f t="shared" si="11"/>
        <v>49</v>
      </c>
      <c r="L69" s="101">
        <f t="shared" si="11"/>
        <v>60</v>
      </c>
      <c r="M69" s="101">
        <f t="shared" si="11"/>
        <v>52</v>
      </c>
      <c r="N69" s="101">
        <f t="shared" si="11"/>
        <v>18</v>
      </c>
      <c r="O69" s="101">
        <f t="shared" si="11"/>
        <v>7</v>
      </c>
      <c r="P69" s="101">
        <f t="shared" si="11"/>
        <v>12</v>
      </c>
      <c r="Q69" s="101">
        <f t="shared" si="11"/>
        <v>0</v>
      </c>
      <c r="R69" s="128">
        <f t="shared" si="11"/>
        <v>0</v>
      </c>
    </row>
    <row r="70" spans="1:18" ht="12" customHeight="1">
      <c r="A70" s="576" t="s">
        <v>217</v>
      </c>
      <c r="B70" s="181" t="str">
        <f>'Entering 1'!B138</f>
        <v>Automobiles (2 People)</v>
      </c>
      <c r="C70" s="182">
        <f>'Entering 1'!C138</f>
        <v>0</v>
      </c>
      <c r="D70" s="117">
        <f>'Entering 1'!D138</f>
        <v>0</v>
      </c>
      <c r="E70" s="117">
        <f>'Entering 1'!E138</f>
        <v>0</v>
      </c>
      <c r="F70" s="117">
        <f>'Entering 1'!F138</f>
        <v>0</v>
      </c>
      <c r="G70" s="117">
        <f>'Entering 1'!G138</f>
        <v>0</v>
      </c>
      <c r="H70" s="117">
        <f>'Entering 1'!H138</f>
        <v>0</v>
      </c>
      <c r="I70" s="117">
        <f>'Entering 1'!I138</f>
        <v>0</v>
      </c>
      <c r="J70" s="117">
        <f>'Entering 1'!J138</f>
        <v>0</v>
      </c>
      <c r="K70" s="117">
        <f>'Entering 1'!K138</f>
        <v>0</v>
      </c>
      <c r="L70" s="117">
        <f>'Entering 1'!L138</f>
        <v>0</v>
      </c>
      <c r="M70" s="117">
        <f>'Entering 1'!M138</f>
        <v>0</v>
      </c>
      <c r="N70" s="117">
        <f>'Entering 1'!N138</f>
        <v>0</v>
      </c>
      <c r="O70" s="117">
        <f>'Entering 1'!O138</f>
        <v>0</v>
      </c>
      <c r="P70" s="117">
        <f>'Entering 1'!P138</f>
        <v>0</v>
      </c>
      <c r="Q70" s="117">
        <f>'Entering 1'!Q138</f>
        <v>0</v>
      </c>
      <c r="R70" s="119">
        <f>'Entering 1'!R138</f>
        <v>0</v>
      </c>
    </row>
    <row r="71" spans="1:18" ht="12" customHeight="1">
      <c r="A71" s="566"/>
      <c r="B71" s="116" t="str">
        <f>'Entering 1'!B139</f>
        <v>Automobiles (3 People)</v>
      </c>
      <c r="C71" s="126">
        <f>'Entering 1'!C139</f>
        <v>0</v>
      </c>
      <c r="D71" s="101">
        <f>'Entering 1'!D139</f>
        <v>0</v>
      </c>
      <c r="E71" s="101">
        <f>'Entering 1'!E139</f>
        <v>0</v>
      </c>
      <c r="F71" s="101">
        <f>'Entering 1'!F139</f>
        <v>0</v>
      </c>
      <c r="G71" s="101">
        <f>'Entering 1'!G139</f>
        <v>0</v>
      </c>
      <c r="H71" s="101">
        <f>'Entering 1'!H139</f>
        <v>0</v>
      </c>
      <c r="I71" s="101">
        <f>'Entering 1'!I139</f>
        <v>0</v>
      </c>
      <c r="J71" s="101">
        <f>'Entering 1'!J139</f>
        <v>0</v>
      </c>
      <c r="K71" s="101">
        <f>'Entering 1'!K139</f>
        <v>0</v>
      </c>
      <c r="L71" s="101">
        <f>'Entering 1'!L139</f>
        <v>0</v>
      </c>
      <c r="M71" s="101">
        <f>'Entering 1'!M139</f>
        <v>0</v>
      </c>
      <c r="N71" s="101">
        <f>'Entering 1'!N139</f>
        <v>0</v>
      </c>
      <c r="O71" s="101">
        <f>'Entering 1'!O139</f>
        <v>0</v>
      </c>
      <c r="P71" s="101">
        <f>'Entering 1'!P139</f>
        <v>0</v>
      </c>
      <c r="Q71" s="101">
        <f>'Entering 1'!Q139</f>
        <v>0</v>
      </c>
      <c r="R71" s="128">
        <f>'Entering 1'!R139</f>
        <v>0</v>
      </c>
    </row>
    <row r="72" spans="1:18" ht="12" customHeight="1">
      <c r="A72" s="566"/>
      <c r="B72" s="116" t="str">
        <f>'Entering 1'!B140</f>
        <v>Automobiles (4 People)</v>
      </c>
      <c r="C72" s="126">
        <f>'Entering 1'!C140</f>
        <v>0</v>
      </c>
      <c r="D72" s="101">
        <f>'Entering 1'!D140</f>
        <v>0</v>
      </c>
      <c r="E72" s="101">
        <f>'Entering 1'!E140</f>
        <v>0</v>
      </c>
      <c r="F72" s="101">
        <f>'Entering 1'!F140</f>
        <v>0</v>
      </c>
      <c r="G72" s="101">
        <f>'Entering 1'!G140</f>
        <v>0</v>
      </c>
      <c r="H72" s="101">
        <f>'Entering 1'!H140</f>
        <v>0</v>
      </c>
      <c r="I72" s="101">
        <f>'Entering 1'!I140</f>
        <v>0</v>
      </c>
      <c r="J72" s="101">
        <f>'Entering 1'!J140</f>
        <v>0</v>
      </c>
      <c r="K72" s="101">
        <f>'Entering 1'!K140</f>
        <v>0</v>
      </c>
      <c r="L72" s="101">
        <f>'Entering 1'!L140</f>
        <v>0</v>
      </c>
      <c r="M72" s="101">
        <f>'Entering 1'!M140</f>
        <v>0</v>
      </c>
      <c r="N72" s="101">
        <f>'Entering 1'!N140</f>
        <v>0</v>
      </c>
      <c r="O72" s="101">
        <f>'Entering 1'!O140</f>
        <v>0</v>
      </c>
      <c r="P72" s="101">
        <f>'Entering 1'!P140</f>
        <v>0</v>
      </c>
      <c r="Q72" s="101">
        <f>'Entering 1'!Q140</f>
        <v>0</v>
      </c>
      <c r="R72" s="128">
        <f>'Entering 1'!R140</f>
        <v>0</v>
      </c>
    </row>
    <row r="73" spans="1:18" ht="12" customHeight="1">
      <c r="A73" s="566"/>
      <c r="B73" s="116" t="str">
        <f>'Entering 1'!B141</f>
        <v>Automobiles (5 People)</v>
      </c>
      <c r="C73" s="126">
        <f>'Entering 1'!C141</f>
        <v>0</v>
      </c>
      <c r="D73" s="101">
        <f>'Entering 1'!D141</f>
        <v>0</v>
      </c>
      <c r="E73" s="101">
        <f>'Entering 1'!E141</f>
        <v>0</v>
      </c>
      <c r="F73" s="101">
        <f>'Entering 1'!F141</f>
        <v>0</v>
      </c>
      <c r="G73" s="101">
        <f>'Entering 1'!G141</f>
        <v>0</v>
      </c>
      <c r="H73" s="101">
        <f>'Entering 1'!H141</f>
        <v>0</v>
      </c>
      <c r="I73" s="101">
        <f>'Entering 1'!I141</f>
        <v>0</v>
      </c>
      <c r="J73" s="101">
        <f>'Entering 1'!J141</f>
        <v>0</v>
      </c>
      <c r="K73" s="101">
        <f>'Entering 1'!K141</f>
        <v>0</v>
      </c>
      <c r="L73" s="101">
        <f>'Entering 1'!L141</f>
        <v>0</v>
      </c>
      <c r="M73" s="101">
        <f>'Entering 1'!M141</f>
        <v>0</v>
      </c>
      <c r="N73" s="101">
        <f>'Entering 1'!N141</f>
        <v>0</v>
      </c>
      <c r="O73" s="101">
        <f>'Entering 1'!O141</f>
        <v>0</v>
      </c>
      <c r="P73" s="101">
        <f>'Entering 1'!P141</f>
        <v>0</v>
      </c>
      <c r="Q73" s="101">
        <f>'Entering 1'!Q141</f>
        <v>0</v>
      </c>
      <c r="R73" s="128">
        <f>'Entering 1'!R141</f>
        <v>0</v>
      </c>
    </row>
    <row r="74" spans="1:18" ht="12" customHeight="1">
      <c r="A74" s="566"/>
      <c r="B74" s="116" t="str">
        <f>'Entering 1'!B142</f>
        <v>Automobiles (6 People)</v>
      </c>
      <c r="C74" s="126">
        <f>'Entering 1'!C142</f>
        <v>0</v>
      </c>
      <c r="D74" s="101">
        <f>'Entering 1'!D142</f>
        <v>0</v>
      </c>
      <c r="E74" s="101">
        <f>'Entering 1'!E142</f>
        <v>0</v>
      </c>
      <c r="F74" s="101">
        <f>'Entering 1'!F142</f>
        <v>0</v>
      </c>
      <c r="G74" s="101">
        <f>'Entering 1'!G142</f>
        <v>0</v>
      </c>
      <c r="H74" s="101">
        <f>'Entering 1'!H142</f>
        <v>0</v>
      </c>
      <c r="I74" s="101">
        <f>'Entering 1'!I142</f>
        <v>0</v>
      </c>
      <c r="J74" s="101">
        <f>'Entering 1'!J142</f>
        <v>0</v>
      </c>
      <c r="K74" s="101">
        <f>'Entering 1'!K142</f>
        <v>0</v>
      </c>
      <c r="L74" s="101">
        <f>'Entering 1'!L142</f>
        <v>0</v>
      </c>
      <c r="M74" s="101">
        <f>'Entering 1'!M142</f>
        <v>0</v>
      </c>
      <c r="N74" s="101">
        <f>'Entering 1'!N142</f>
        <v>0</v>
      </c>
      <c r="O74" s="101">
        <f>'Entering 1'!O142</f>
        <v>0</v>
      </c>
      <c r="P74" s="101">
        <f>'Entering 1'!P142</f>
        <v>0</v>
      </c>
      <c r="Q74" s="101">
        <f>'Entering 1'!Q142</f>
        <v>0</v>
      </c>
      <c r="R74" s="128">
        <f>'Entering 1'!R142</f>
        <v>0</v>
      </c>
    </row>
    <row r="75" spans="1:18" ht="12" customHeight="1">
      <c r="A75" s="566"/>
      <c r="B75" s="116" t="str">
        <f>'Entering 1'!B143</f>
        <v>Automobiles (7 People)</v>
      </c>
      <c r="C75" s="126">
        <f>'Entering 1'!C143</f>
        <v>0</v>
      </c>
      <c r="D75" s="101">
        <f>'Entering 1'!D143</f>
        <v>0</v>
      </c>
      <c r="E75" s="101">
        <f>'Entering 1'!E143</f>
        <v>0</v>
      </c>
      <c r="F75" s="101">
        <f>'Entering 1'!F143</f>
        <v>0</v>
      </c>
      <c r="G75" s="101">
        <f>'Entering 1'!G143</f>
        <v>0</v>
      </c>
      <c r="H75" s="101">
        <f>'Entering 1'!H143</f>
        <v>0</v>
      </c>
      <c r="I75" s="101">
        <f>'Entering 1'!I143</f>
        <v>0</v>
      </c>
      <c r="J75" s="101">
        <f>'Entering 1'!J143</f>
        <v>0</v>
      </c>
      <c r="K75" s="101">
        <f>'Entering 1'!K143</f>
        <v>0</v>
      </c>
      <c r="L75" s="101">
        <f>'Entering 1'!L143</f>
        <v>0</v>
      </c>
      <c r="M75" s="101">
        <f>'Entering 1'!M143</f>
        <v>0</v>
      </c>
      <c r="N75" s="101">
        <f>'Entering 1'!N143</f>
        <v>0</v>
      </c>
      <c r="O75" s="101">
        <f>'Entering 1'!O143</f>
        <v>0</v>
      </c>
      <c r="P75" s="101">
        <f>'Entering 1'!P143</f>
        <v>0</v>
      </c>
      <c r="Q75" s="101">
        <f>'Entering 1'!Q143</f>
        <v>0</v>
      </c>
      <c r="R75" s="128">
        <f>'Entering 1'!R143</f>
        <v>0</v>
      </c>
    </row>
    <row r="76" spans="1:18" ht="12" customHeight="1">
      <c r="A76" s="566"/>
      <c r="B76" s="183" t="str">
        <f>'Entering 1'!B144</f>
        <v>Automobiles (8 People)</v>
      </c>
      <c r="C76" s="168">
        <f>'Entering 1'!C144</f>
        <v>0</v>
      </c>
      <c r="D76" s="169">
        <f>'Entering 1'!D144</f>
        <v>0</v>
      </c>
      <c r="E76" s="169">
        <f>'Entering 1'!E144</f>
        <v>0</v>
      </c>
      <c r="F76" s="169">
        <f>'Entering 1'!F144</f>
        <v>0</v>
      </c>
      <c r="G76" s="169">
        <f>'Entering 1'!G144</f>
        <v>0</v>
      </c>
      <c r="H76" s="169">
        <f>'Entering 1'!H144</f>
        <v>0</v>
      </c>
      <c r="I76" s="169">
        <f>'Entering 1'!I144</f>
        <v>0</v>
      </c>
      <c r="J76" s="169">
        <f>'Entering 1'!J144</f>
        <v>0</v>
      </c>
      <c r="K76" s="169">
        <f>'Entering 1'!K144</f>
        <v>0</v>
      </c>
      <c r="L76" s="169">
        <f>'Entering 1'!L144</f>
        <v>0</v>
      </c>
      <c r="M76" s="169">
        <f>'Entering 1'!M144</f>
        <v>0</v>
      </c>
      <c r="N76" s="169">
        <f>'Entering 1'!N144</f>
        <v>0</v>
      </c>
      <c r="O76" s="169">
        <f>'Entering 1'!O144</f>
        <v>0</v>
      </c>
      <c r="P76" s="169">
        <f>'Entering 1'!P144</f>
        <v>0</v>
      </c>
      <c r="Q76" s="169">
        <f>'Entering 1'!Q144</f>
        <v>0</v>
      </c>
      <c r="R76" s="170">
        <f>'Entering 1'!R144</f>
        <v>0</v>
      </c>
    </row>
    <row r="77" spans="1:18" ht="12" customHeight="1">
      <c r="A77" s="566"/>
      <c r="B77" s="163" t="s">
        <v>257</v>
      </c>
      <c r="C77" s="164">
        <f t="shared" ref="C77:R77" si="12">SUM(C70:C76)</f>
        <v>0</v>
      </c>
      <c r="D77" s="165">
        <f t="shared" si="12"/>
        <v>0</v>
      </c>
      <c r="E77" s="165">
        <f t="shared" si="12"/>
        <v>0</v>
      </c>
      <c r="F77" s="165">
        <f t="shared" si="12"/>
        <v>0</v>
      </c>
      <c r="G77" s="165">
        <f t="shared" si="12"/>
        <v>0</v>
      </c>
      <c r="H77" s="165">
        <f t="shared" si="12"/>
        <v>0</v>
      </c>
      <c r="I77" s="165">
        <f t="shared" si="12"/>
        <v>0</v>
      </c>
      <c r="J77" s="165">
        <f t="shared" si="12"/>
        <v>0</v>
      </c>
      <c r="K77" s="165">
        <f t="shared" si="12"/>
        <v>0</v>
      </c>
      <c r="L77" s="165">
        <f t="shared" si="12"/>
        <v>0</v>
      </c>
      <c r="M77" s="165">
        <f t="shared" si="12"/>
        <v>0</v>
      </c>
      <c r="N77" s="165">
        <f t="shared" si="12"/>
        <v>0</v>
      </c>
      <c r="O77" s="165">
        <f t="shared" si="12"/>
        <v>0</v>
      </c>
      <c r="P77" s="165">
        <f t="shared" si="12"/>
        <v>0</v>
      </c>
      <c r="Q77" s="165">
        <f t="shared" si="12"/>
        <v>0</v>
      </c>
      <c r="R77" s="166">
        <f t="shared" si="12"/>
        <v>0</v>
      </c>
    </row>
    <row r="78" spans="1:18" ht="12" customHeight="1">
      <c r="A78" s="566"/>
      <c r="B78" s="167" t="s">
        <v>258</v>
      </c>
      <c r="C78" s="168">
        <f t="shared" ref="C78:R78" si="13">(C70*2)+(C71*3)+(C72*4)+(C73*5)+(C74*6)+(C75*7)+(C76*8)</f>
        <v>0</v>
      </c>
      <c r="D78" s="169">
        <f t="shared" si="13"/>
        <v>0</v>
      </c>
      <c r="E78" s="169">
        <f t="shared" si="13"/>
        <v>0</v>
      </c>
      <c r="F78" s="169">
        <f t="shared" si="13"/>
        <v>0</v>
      </c>
      <c r="G78" s="169">
        <f t="shared" si="13"/>
        <v>0</v>
      </c>
      <c r="H78" s="169">
        <f t="shared" si="13"/>
        <v>0</v>
      </c>
      <c r="I78" s="169">
        <f t="shared" si="13"/>
        <v>0</v>
      </c>
      <c r="J78" s="169">
        <f t="shared" si="13"/>
        <v>0</v>
      </c>
      <c r="K78" s="169">
        <f t="shared" si="13"/>
        <v>0</v>
      </c>
      <c r="L78" s="169">
        <f t="shared" si="13"/>
        <v>0</v>
      </c>
      <c r="M78" s="169">
        <f t="shared" si="13"/>
        <v>0</v>
      </c>
      <c r="N78" s="169">
        <f t="shared" si="13"/>
        <v>0</v>
      </c>
      <c r="O78" s="169">
        <f t="shared" si="13"/>
        <v>0</v>
      </c>
      <c r="P78" s="169">
        <f t="shared" si="13"/>
        <v>0</v>
      </c>
      <c r="Q78" s="169">
        <f t="shared" si="13"/>
        <v>0</v>
      </c>
      <c r="R78" s="170">
        <f t="shared" si="13"/>
        <v>0</v>
      </c>
    </row>
    <row r="79" spans="1:18" ht="12" customHeight="1">
      <c r="A79" s="566"/>
      <c r="B79" s="116" t="str">
        <f>'Entering 1'!B145</f>
        <v>MTS Shuttles</v>
      </c>
      <c r="C79" s="126">
        <f>'Entering 1'!C145</f>
        <v>0</v>
      </c>
      <c r="D79" s="101">
        <f>'Entering 1'!D145</f>
        <v>0</v>
      </c>
      <c r="E79" s="101">
        <f>'Entering 1'!E145</f>
        <v>0</v>
      </c>
      <c r="F79" s="101">
        <f>'Entering 1'!F145</f>
        <v>0</v>
      </c>
      <c r="G79" s="101">
        <f>'Entering 1'!G145</f>
        <v>0</v>
      </c>
      <c r="H79" s="101">
        <f>'Entering 1'!H145</f>
        <v>0</v>
      </c>
      <c r="I79" s="101">
        <f>'Entering 1'!I145</f>
        <v>0</v>
      </c>
      <c r="J79" s="101">
        <f>'Entering 1'!J145</f>
        <v>0</v>
      </c>
      <c r="K79" s="101">
        <f>'Entering 1'!K145</f>
        <v>0</v>
      </c>
      <c r="L79" s="101">
        <f>'Entering 1'!L145</f>
        <v>0</v>
      </c>
      <c r="M79" s="101">
        <f>'Entering 1'!M145</f>
        <v>0</v>
      </c>
      <c r="N79" s="101">
        <f>'Entering 1'!N145</f>
        <v>0</v>
      </c>
      <c r="O79" s="101">
        <f>'Entering 1'!O145</f>
        <v>0</v>
      </c>
      <c r="P79" s="101">
        <f>'Entering 1'!P145</f>
        <v>0</v>
      </c>
      <c r="Q79" s="101">
        <f>'Entering 1'!Q145</f>
        <v>0</v>
      </c>
      <c r="R79" s="128">
        <f>'Entering 1'!R145</f>
        <v>0</v>
      </c>
    </row>
    <row r="80" spans="1:18" ht="12" customHeight="1">
      <c r="A80" s="566"/>
      <c r="B80" s="116" t="str">
        <f>'Entering 1'!B146</f>
        <v>Private Shuttles</v>
      </c>
      <c r="C80" s="126">
        <f>'Entering 1'!C146</f>
        <v>0</v>
      </c>
      <c r="D80" s="101">
        <f>'Entering 1'!D146</f>
        <v>0</v>
      </c>
      <c r="E80" s="101">
        <f>'Entering 1'!E146</f>
        <v>0</v>
      </c>
      <c r="F80" s="101">
        <f>'Entering 1'!F146</f>
        <v>0</v>
      </c>
      <c r="G80" s="101">
        <f>'Entering 1'!G146</f>
        <v>0</v>
      </c>
      <c r="H80" s="101">
        <f>'Entering 1'!H146</f>
        <v>0</v>
      </c>
      <c r="I80" s="101">
        <f>'Entering 1'!I146</f>
        <v>0</v>
      </c>
      <c r="J80" s="101">
        <f>'Entering 1'!J146</f>
        <v>0</v>
      </c>
      <c r="K80" s="101">
        <f>'Entering 1'!K146</f>
        <v>0</v>
      </c>
      <c r="L80" s="101">
        <f>'Entering 1'!L146</f>
        <v>0</v>
      </c>
      <c r="M80" s="101">
        <f>'Entering 1'!M146</f>
        <v>0</v>
      </c>
      <c r="N80" s="101">
        <f>'Entering 1'!N146</f>
        <v>0</v>
      </c>
      <c r="O80" s="101">
        <f>'Entering 1'!O146</f>
        <v>0</v>
      </c>
      <c r="P80" s="101">
        <f>'Entering 1'!P146</f>
        <v>0</v>
      </c>
      <c r="Q80" s="101">
        <f>'Entering 1'!Q146</f>
        <v>0</v>
      </c>
      <c r="R80" s="128">
        <f>'Entering 1'!R146</f>
        <v>0</v>
      </c>
    </row>
    <row r="81" spans="1:18" ht="12" customHeight="1">
      <c r="A81" s="566"/>
      <c r="B81" s="116" t="str">
        <f>'Entering 1'!B147</f>
        <v>Private Vanpool Vehicles</v>
      </c>
      <c r="C81" s="126">
        <f>'Entering 1'!C147</f>
        <v>0</v>
      </c>
      <c r="D81" s="101">
        <f>'Entering 1'!D147</f>
        <v>0</v>
      </c>
      <c r="E81" s="101">
        <f>'Entering 1'!E147</f>
        <v>0</v>
      </c>
      <c r="F81" s="101">
        <f>'Entering 1'!F147</f>
        <v>0</v>
      </c>
      <c r="G81" s="101">
        <f>'Entering 1'!G147</f>
        <v>0</v>
      </c>
      <c r="H81" s="101">
        <f>'Entering 1'!H147</f>
        <v>0</v>
      </c>
      <c r="I81" s="101">
        <f>'Entering 1'!I147</f>
        <v>0</v>
      </c>
      <c r="J81" s="101">
        <f>'Entering 1'!J147</f>
        <v>0</v>
      </c>
      <c r="K81" s="101">
        <f>'Entering 1'!K147</f>
        <v>0</v>
      </c>
      <c r="L81" s="101">
        <f>'Entering 1'!L147</f>
        <v>0</v>
      </c>
      <c r="M81" s="101">
        <f>'Entering 1'!M147</f>
        <v>0</v>
      </c>
      <c r="N81" s="101">
        <f>'Entering 1'!N147</f>
        <v>0</v>
      </c>
      <c r="O81" s="101">
        <f>'Entering 1'!O147</f>
        <v>0</v>
      </c>
      <c r="P81" s="101">
        <f>'Entering 1'!P147</f>
        <v>0</v>
      </c>
      <c r="Q81" s="101">
        <f>'Entering 1'!Q147</f>
        <v>0</v>
      </c>
      <c r="R81" s="128">
        <f>'Entering 1'!R147</f>
        <v>0</v>
      </c>
    </row>
    <row r="82" spans="1:18" ht="12" customHeight="1">
      <c r="A82" s="566"/>
      <c r="B82" s="116" t="str">
        <f>'Entering 1'!B148</f>
        <v>Taxis</v>
      </c>
      <c r="C82" s="126">
        <f>'Entering 1'!C148</f>
        <v>0</v>
      </c>
      <c r="D82" s="101">
        <f>'Entering 1'!D148</f>
        <v>0</v>
      </c>
      <c r="E82" s="101">
        <f>'Entering 1'!E148</f>
        <v>0</v>
      </c>
      <c r="F82" s="101">
        <f>'Entering 1'!F148</f>
        <v>0</v>
      </c>
      <c r="G82" s="101">
        <f>'Entering 1'!G148</f>
        <v>0</v>
      </c>
      <c r="H82" s="101">
        <f>'Entering 1'!H148</f>
        <v>0</v>
      </c>
      <c r="I82" s="101">
        <f>'Entering 1'!I148</f>
        <v>0</v>
      </c>
      <c r="J82" s="101">
        <f>'Entering 1'!J148</f>
        <v>0</v>
      </c>
      <c r="K82" s="101">
        <f>'Entering 1'!K148</f>
        <v>0</v>
      </c>
      <c r="L82" s="101">
        <f>'Entering 1'!L148</f>
        <v>0</v>
      </c>
      <c r="M82" s="101">
        <f>'Entering 1'!M148</f>
        <v>0</v>
      </c>
      <c r="N82" s="101">
        <f>'Entering 1'!N148</f>
        <v>0</v>
      </c>
      <c r="O82" s="101">
        <f>'Entering 1'!O148</f>
        <v>0</v>
      </c>
      <c r="P82" s="101">
        <f>'Entering 1'!P148</f>
        <v>0</v>
      </c>
      <c r="Q82" s="101">
        <f>'Entering 1'!Q148</f>
        <v>0</v>
      </c>
      <c r="R82" s="128">
        <f>'Entering 1'!R148</f>
        <v>0</v>
      </c>
    </row>
    <row r="83" spans="1:18" ht="12" customHeight="1">
      <c r="A83" s="566"/>
      <c r="B83" s="116" t="str">
        <f>'Entering 1'!B149</f>
        <v>Uber/Lyft Vehicles</v>
      </c>
      <c r="C83" s="126">
        <f>'Entering 1'!C149</f>
        <v>0</v>
      </c>
      <c r="D83" s="101">
        <f>'Entering 1'!D149</f>
        <v>0</v>
      </c>
      <c r="E83" s="101">
        <f>'Entering 1'!E149</f>
        <v>0</v>
      </c>
      <c r="F83" s="101">
        <f>'Entering 1'!F149</f>
        <v>0</v>
      </c>
      <c r="G83" s="101">
        <f>'Entering 1'!G149</f>
        <v>0</v>
      </c>
      <c r="H83" s="101">
        <f>'Entering 1'!H149</f>
        <v>0</v>
      </c>
      <c r="I83" s="101">
        <f>'Entering 1'!I149</f>
        <v>0</v>
      </c>
      <c r="J83" s="101">
        <f>'Entering 1'!J149</f>
        <v>0</v>
      </c>
      <c r="K83" s="101">
        <f>'Entering 1'!K149</f>
        <v>0</v>
      </c>
      <c r="L83" s="101">
        <f>'Entering 1'!L149</f>
        <v>0</v>
      </c>
      <c r="M83" s="101">
        <f>'Entering 1'!M149</f>
        <v>0</v>
      </c>
      <c r="N83" s="101">
        <f>'Entering 1'!N149</f>
        <v>0</v>
      </c>
      <c r="O83" s="101">
        <f>'Entering 1'!O149</f>
        <v>0</v>
      </c>
      <c r="P83" s="101">
        <f>'Entering 1'!P149</f>
        <v>0</v>
      </c>
      <c r="Q83" s="101">
        <f>'Entering 1'!Q149</f>
        <v>0</v>
      </c>
      <c r="R83" s="128">
        <f>'Entering 1'!R149</f>
        <v>0</v>
      </c>
    </row>
    <row r="84" spans="1:18" ht="12" customHeight="1">
      <c r="A84" s="566"/>
      <c r="B84" s="121" t="str">
        <f>'Entering 1'!B162</f>
        <v>MTS Shuttle People</v>
      </c>
      <c r="C84" s="122">
        <f>'Entering 1'!C162</f>
        <v>0</v>
      </c>
      <c r="D84" s="123">
        <f>'Entering 1'!D162</f>
        <v>0</v>
      </c>
      <c r="E84" s="123">
        <f>'Entering 1'!E162</f>
        <v>0</v>
      </c>
      <c r="F84" s="123">
        <f>'Entering 1'!F162</f>
        <v>0</v>
      </c>
      <c r="G84" s="123">
        <f>'Entering 1'!G162</f>
        <v>0</v>
      </c>
      <c r="H84" s="123">
        <f>'Entering 1'!H162</f>
        <v>0</v>
      </c>
      <c r="I84" s="123">
        <f>'Entering 1'!I162</f>
        <v>0</v>
      </c>
      <c r="J84" s="123">
        <f>'Entering 1'!J162</f>
        <v>0</v>
      </c>
      <c r="K84" s="123">
        <f>'Entering 1'!K162</f>
        <v>0</v>
      </c>
      <c r="L84" s="123">
        <f>'Entering 1'!L162</f>
        <v>0</v>
      </c>
      <c r="M84" s="123">
        <f>'Entering 1'!M162</f>
        <v>0</v>
      </c>
      <c r="N84" s="123">
        <f>'Entering 1'!N162</f>
        <v>0</v>
      </c>
      <c r="O84" s="123">
        <f>'Entering 1'!O162</f>
        <v>0</v>
      </c>
      <c r="P84" s="123">
        <f>'Entering 1'!P162</f>
        <v>0</v>
      </c>
      <c r="Q84" s="123">
        <f>'Entering 1'!Q162</f>
        <v>0</v>
      </c>
      <c r="R84" s="124">
        <f>'Entering 1'!R162</f>
        <v>0</v>
      </c>
    </row>
    <row r="85" spans="1:18" ht="12" customHeight="1">
      <c r="A85" s="566"/>
      <c r="B85" s="121" t="str">
        <f>'Entering 1'!B163</f>
        <v>Private Shuttle People</v>
      </c>
      <c r="C85" s="122">
        <f>'Entering 1'!C163</f>
        <v>0</v>
      </c>
      <c r="D85" s="123">
        <f>'Entering 1'!D163</f>
        <v>0</v>
      </c>
      <c r="E85" s="123">
        <f>'Entering 1'!E163</f>
        <v>0</v>
      </c>
      <c r="F85" s="123">
        <f>'Entering 1'!F163</f>
        <v>0</v>
      </c>
      <c r="G85" s="123">
        <f>'Entering 1'!G163</f>
        <v>0</v>
      </c>
      <c r="H85" s="123">
        <f>'Entering 1'!H163</f>
        <v>0</v>
      </c>
      <c r="I85" s="123">
        <f>'Entering 1'!I163</f>
        <v>0</v>
      </c>
      <c r="J85" s="123">
        <f>'Entering 1'!J163</f>
        <v>0</v>
      </c>
      <c r="K85" s="123">
        <f>'Entering 1'!K163</f>
        <v>0</v>
      </c>
      <c r="L85" s="123">
        <f>'Entering 1'!L163</f>
        <v>0</v>
      </c>
      <c r="M85" s="123">
        <f>'Entering 1'!M163</f>
        <v>0</v>
      </c>
      <c r="N85" s="123">
        <f>'Entering 1'!N163</f>
        <v>0</v>
      </c>
      <c r="O85" s="123">
        <f>'Entering 1'!O163</f>
        <v>0</v>
      </c>
      <c r="P85" s="123">
        <f>'Entering 1'!P163</f>
        <v>0</v>
      </c>
      <c r="Q85" s="123">
        <f>'Entering 1'!Q163</f>
        <v>0</v>
      </c>
      <c r="R85" s="124">
        <f>'Entering 1'!R163</f>
        <v>0</v>
      </c>
    </row>
    <row r="86" spans="1:18" ht="12" customHeight="1">
      <c r="A86" s="566"/>
      <c r="B86" s="121" t="str">
        <f>'Entering 1'!B164</f>
        <v>Private Vanpool People</v>
      </c>
      <c r="C86" s="122">
        <f>'Entering 1'!C164</f>
        <v>0</v>
      </c>
      <c r="D86" s="123">
        <f>'Entering 1'!D164</f>
        <v>0</v>
      </c>
      <c r="E86" s="123">
        <f>'Entering 1'!E164</f>
        <v>0</v>
      </c>
      <c r="F86" s="123">
        <f>'Entering 1'!F164</f>
        <v>0</v>
      </c>
      <c r="G86" s="123">
        <f>'Entering 1'!G164</f>
        <v>0</v>
      </c>
      <c r="H86" s="123">
        <f>'Entering 1'!H164</f>
        <v>0</v>
      </c>
      <c r="I86" s="123">
        <f>'Entering 1'!I164</f>
        <v>0</v>
      </c>
      <c r="J86" s="123">
        <f>'Entering 1'!J164</f>
        <v>0</v>
      </c>
      <c r="K86" s="123">
        <f>'Entering 1'!K164</f>
        <v>0</v>
      </c>
      <c r="L86" s="123">
        <f>'Entering 1'!L164</f>
        <v>0</v>
      </c>
      <c r="M86" s="123">
        <f>'Entering 1'!M164</f>
        <v>0</v>
      </c>
      <c r="N86" s="123">
        <f>'Entering 1'!N164</f>
        <v>0</v>
      </c>
      <c r="O86" s="123">
        <f>'Entering 1'!O164</f>
        <v>0</v>
      </c>
      <c r="P86" s="123">
        <f>'Entering 1'!P164</f>
        <v>0</v>
      </c>
      <c r="Q86" s="123">
        <f>'Entering 1'!Q164</f>
        <v>0</v>
      </c>
      <c r="R86" s="124">
        <f>'Entering 1'!R164</f>
        <v>0</v>
      </c>
    </row>
    <row r="87" spans="1:18" ht="12" customHeight="1">
      <c r="A87" s="566"/>
      <c r="B87" s="121" t="str">
        <f>'Entering 1'!B165</f>
        <v>Taxi People</v>
      </c>
      <c r="C87" s="122">
        <f>'Entering 1'!C165</f>
        <v>0</v>
      </c>
      <c r="D87" s="123">
        <f>'Entering 1'!D165</f>
        <v>0</v>
      </c>
      <c r="E87" s="123">
        <f>'Entering 1'!E165</f>
        <v>0</v>
      </c>
      <c r="F87" s="123">
        <f>'Entering 1'!F165</f>
        <v>0</v>
      </c>
      <c r="G87" s="123">
        <f>'Entering 1'!G165</f>
        <v>0</v>
      </c>
      <c r="H87" s="123">
        <f>'Entering 1'!H165</f>
        <v>0</v>
      </c>
      <c r="I87" s="123">
        <f>'Entering 1'!I165</f>
        <v>0</v>
      </c>
      <c r="J87" s="123">
        <f>'Entering 1'!J165</f>
        <v>0</v>
      </c>
      <c r="K87" s="123">
        <f>'Entering 1'!K165</f>
        <v>0</v>
      </c>
      <c r="L87" s="123">
        <f>'Entering 1'!L165</f>
        <v>0</v>
      </c>
      <c r="M87" s="123">
        <f>'Entering 1'!M165</f>
        <v>0</v>
      </c>
      <c r="N87" s="123">
        <f>'Entering 1'!N165</f>
        <v>0</v>
      </c>
      <c r="O87" s="123">
        <f>'Entering 1'!O165</f>
        <v>0</v>
      </c>
      <c r="P87" s="123">
        <f>'Entering 1'!P165</f>
        <v>0</v>
      </c>
      <c r="Q87" s="123">
        <f>'Entering 1'!Q165</f>
        <v>0</v>
      </c>
      <c r="R87" s="124">
        <f>'Entering 1'!R165</f>
        <v>0</v>
      </c>
    </row>
    <row r="88" spans="1:18" ht="12" customHeight="1">
      <c r="A88" s="566"/>
      <c r="B88" s="184" t="str">
        <f>'Entering 1'!B166</f>
        <v>Uber/Lyft People</v>
      </c>
      <c r="C88" s="160">
        <f>'Entering 1'!C166</f>
        <v>0</v>
      </c>
      <c r="D88" s="161">
        <f>'Entering 1'!D166</f>
        <v>0</v>
      </c>
      <c r="E88" s="161">
        <f>'Entering 1'!E166</f>
        <v>0</v>
      </c>
      <c r="F88" s="161">
        <f>'Entering 1'!F166</f>
        <v>0</v>
      </c>
      <c r="G88" s="161">
        <f>'Entering 1'!G166</f>
        <v>0</v>
      </c>
      <c r="H88" s="161">
        <f>'Entering 1'!H166</f>
        <v>0</v>
      </c>
      <c r="I88" s="161">
        <f>'Entering 1'!I166</f>
        <v>0</v>
      </c>
      <c r="J88" s="161">
        <f>'Entering 1'!J166</f>
        <v>0</v>
      </c>
      <c r="K88" s="161">
        <f>'Entering 1'!K166</f>
        <v>0</v>
      </c>
      <c r="L88" s="161">
        <f>'Entering 1'!L166</f>
        <v>0</v>
      </c>
      <c r="M88" s="161">
        <f>'Entering 1'!M166</f>
        <v>0</v>
      </c>
      <c r="N88" s="161">
        <f>'Entering 1'!N166</f>
        <v>0</v>
      </c>
      <c r="O88" s="161">
        <f>'Entering 1'!O166</f>
        <v>0</v>
      </c>
      <c r="P88" s="161">
        <f>'Entering 1'!P166</f>
        <v>0</v>
      </c>
      <c r="Q88" s="161">
        <f>'Entering 1'!Q166</f>
        <v>0</v>
      </c>
      <c r="R88" s="162">
        <f>'Entering 1'!R166</f>
        <v>0</v>
      </c>
    </row>
    <row r="89" spans="1:18" ht="12" customHeight="1">
      <c r="A89" s="566"/>
      <c r="B89" s="145" t="s">
        <v>261</v>
      </c>
      <c r="C89" s="126">
        <f t="shared" ref="C89:R89" si="14">SUM(C77,C79:C83)</f>
        <v>0</v>
      </c>
      <c r="D89" s="101">
        <f t="shared" si="14"/>
        <v>0</v>
      </c>
      <c r="E89" s="101">
        <f t="shared" si="14"/>
        <v>0</v>
      </c>
      <c r="F89" s="101">
        <f t="shared" si="14"/>
        <v>0</v>
      </c>
      <c r="G89" s="101">
        <f t="shared" si="14"/>
        <v>0</v>
      </c>
      <c r="H89" s="101">
        <f t="shared" si="14"/>
        <v>0</v>
      </c>
      <c r="I89" s="101">
        <f t="shared" si="14"/>
        <v>0</v>
      </c>
      <c r="J89" s="101">
        <f t="shared" si="14"/>
        <v>0</v>
      </c>
      <c r="K89" s="101">
        <f t="shared" si="14"/>
        <v>0</v>
      </c>
      <c r="L89" s="101">
        <f t="shared" si="14"/>
        <v>0</v>
      </c>
      <c r="M89" s="101">
        <f t="shared" si="14"/>
        <v>0</v>
      </c>
      <c r="N89" s="101">
        <f t="shared" si="14"/>
        <v>0</v>
      </c>
      <c r="O89" s="101">
        <f t="shared" si="14"/>
        <v>0</v>
      </c>
      <c r="P89" s="101">
        <f t="shared" si="14"/>
        <v>0</v>
      </c>
      <c r="Q89" s="101">
        <f t="shared" si="14"/>
        <v>0</v>
      </c>
      <c r="R89" s="128">
        <f t="shared" si="14"/>
        <v>0</v>
      </c>
    </row>
    <row r="90" spans="1:18" ht="12" customHeight="1">
      <c r="A90" s="566"/>
      <c r="B90" s="145" t="s">
        <v>262</v>
      </c>
      <c r="C90" s="126">
        <f t="shared" ref="C90:R90" si="15">(C78+SUM(C84:C88))</f>
        <v>0</v>
      </c>
      <c r="D90" s="101">
        <f t="shared" si="15"/>
        <v>0</v>
      </c>
      <c r="E90" s="101">
        <f t="shared" si="15"/>
        <v>0</v>
      </c>
      <c r="F90" s="101">
        <f t="shared" si="15"/>
        <v>0</v>
      </c>
      <c r="G90" s="101">
        <f t="shared" si="15"/>
        <v>0</v>
      </c>
      <c r="H90" s="101">
        <f t="shared" si="15"/>
        <v>0</v>
      </c>
      <c r="I90" s="101">
        <f t="shared" si="15"/>
        <v>0</v>
      </c>
      <c r="J90" s="101">
        <f t="shared" si="15"/>
        <v>0</v>
      </c>
      <c r="K90" s="101">
        <f t="shared" si="15"/>
        <v>0</v>
      </c>
      <c r="L90" s="101">
        <f t="shared" si="15"/>
        <v>0</v>
      </c>
      <c r="M90" s="101">
        <f t="shared" si="15"/>
        <v>0</v>
      </c>
      <c r="N90" s="101">
        <f t="shared" si="15"/>
        <v>0</v>
      </c>
      <c r="O90" s="101">
        <f t="shared" si="15"/>
        <v>0</v>
      </c>
      <c r="P90" s="101">
        <f t="shared" si="15"/>
        <v>0</v>
      </c>
      <c r="Q90" s="101">
        <f t="shared" si="15"/>
        <v>0</v>
      </c>
      <c r="R90" s="128">
        <f t="shared" si="15"/>
        <v>0</v>
      </c>
    </row>
    <row r="91" spans="1:18" ht="12" customHeight="1">
      <c r="A91" s="576" t="s">
        <v>218</v>
      </c>
      <c r="B91" s="181" t="str">
        <f>'Entering 1'!B178</f>
        <v>Automobiles (2 People)</v>
      </c>
      <c r="C91" s="182">
        <f>'Entering 1'!C178</f>
        <v>18</v>
      </c>
      <c r="D91" s="117">
        <f>'Entering 1'!D178</f>
        <v>48</v>
      </c>
      <c r="E91" s="117">
        <f>'Entering 1'!E178</f>
        <v>57</v>
      </c>
      <c r="F91" s="117">
        <f>'Entering 1'!F178</f>
        <v>16</v>
      </c>
      <c r="G91" s="117">
        <f>'Entering 1'!G178</f>
        <v>19</v>
      </c>
      <c r="H91" s="117">
        <f>'Entering 1'!H178</f>
        <v>32</v>
      </c>
      <c r="I91" s="117">
        <f>'Entering 1'!I178</f>
        <v>20</v>
      </c>
      <c r="J91" s="117">
        <f>'Entering 1'!J178</f>
        <v>11</v>
      </c>
      <c r="K91" s="117">
        <f>'Entering 1'!K178</f>
        <v>11</v>
      </c>
      <c r="L91" s="117">
        <f>'Entering 1'!L178</f>
        <v>8</v>
      </c>
      <c r="M91" s="117">
        <f>'Entering 1'!M178</f>
        <v>8</v>
      </c>
      <c r="N91" s="117">
        <f>'Entering 1'!N178</f>
        <v>10</v>
      </c>
      <c r="O91" s="117">
        <f>'Entering 1'!O178</f>
        <v>0</v>
      </c>
      <c r="P91" s="117">
        <f>'Entering 1'!P178</f>
        <v>3</v>
      </c>
      <c r="Q91" s="117">
        <f>'Entering 1'!Q178</f>
        <v>6</v>
      </c>
      <c r="R91" s="119">
        <f>'Entering 1'!R178</f>
        <v>0</v>
      </c>
    </row>
    <row r="92" spans="1:18" ht="12" customHeight="1">
      <c r="A92" s="566"/>
      <c r="B92" s="116" t="str">
        <f>'Entering 1'!B179</f>
        <v>Automobiles (3 People)</v>
      </c>
      <c r="C92" s="126">
        <f>'Entering 1'!C179</f>
        <v>0</v>
      </c>
      <c r="D92" s="101">
        <f>'Entering 1'!D179</f>
        <v>2</v>
      </c>
      <c r="E92" s="101">
        <f>'Entering 1'!E179</f>
        <v>0</v>
      </c>
      <c r="F92" s="101">
        <f>'Entering 1'!F179</f>
        <v>0</v>
      </c>
      <c r="G92" s="101">
        <f>'Entering 1'!G179</f>
        <v>1</v>
      </c>
      <c r="H92" s="101">
        <f>'Entering 1'!H179</f>
        <v>2</v>
      </c>
      <c r="I92" s="101">
        <f>'Entering 1'!I179</f>
        <v>4</v>
      </c>
      <c r="J92" s="101">
        <f>'Entering 1'!J179</f>
        <v>0</v>
      </c>
      <c r="K92" s="101">
        <f>'Entering 1'!K179</f>
        <v>0</v>
      </c>
      <c r="L92" s="101">
        <f>'Entering 1'!L179</f>
        <v>1</v>
      </c>
      <c r="M92" s="101">
        <f>'Entering 1'!M179</f>
        <v>0</v>
      </c>
      <c r="N92" s="101">
        <f>'Entering 1'!N179</f>
        <v>2</v>
      </c>
      <c r="O92" s="101">
        <f>'Entering 1'!O179</f>
        <v>0</v>
      </c>
      <c r="P92" s="101">
        <f>'Entering 1'!P179</f>
        <v>0</v>
      </c>
      <c r="Q92" s="101">
        <f>'Entering 1'!Q179</f>
        <v>1</v>
      </c>
      <c r="R92" s="128">
        <f>'Entering 1'!R179</f>
        <v>0</v>
      </c>
    </row>
    <row r="93" spans="1:18" ht="12" customHeight="1">
      <c r="A93" s="566"/>
      <c r="B93" s="116" t="str">
        <f>'Entering 1'!B180</f>
        <v>Automobiles (4 People)</v>
      </c>
      <c r="C93" s="126">
        <f>'Entering 1'!C180</f>
        <v>0</v>
      </c>
      <c r="D93" s="101">
        <f>'Entering 1'!D180</f>
        <v>0</v>
      </c>
      <c r="E93" s="101">
        <f>'Entering 1'!E180</f>
        <v>0</v>
      </c>
      <c r="F93" s="101">
        <f>'Entering 1'!F180</f>
        <v>0</v>
      </c>
      <c r="G93" s="101">
        <f>'Entering 1'!G180</f>
        <v>0</v>
      </c>
      <c r="H93" s="101">
        <f>'Entering 1'!H180</f>
        <v>0</v>
      </c>
      <c r="I93" s="101">
        <f>'Entering 1'!I180</f>
        <v>1</v>
      </c>
      <c r="J93" s="101">
        <f>'Entering 1'!J180</f>
        <v>0</v>
      </c>
      <c r="K93" s="101">
        <f>'Entering 1'!K180</f>
        <v>0</v>
      </c>
      <c r="L93" s="101">
        <f>'Entering 1'!L180</f>
        <v>0</v>
      </c>
      <c r="M93" s="101">
        <f>'Entering 1'!M180</f>
        <v>0</v>
      </c>
      <c r="N93" s="101">
        <f>'Entering 1'!N180</f>
        <v>0</v>
      </c>
      <c r="O93" s="101">
        <f>'Entering 1'!O180</f>
        <v>0</v>
      </c>
      <c r="P93" s="101">
        <f>'Entering 1'!P180</f>
        <v>0</v>
      </c>
      <c r="Q93" s="101">
        <f>'Entering 1'!Q180</f>
        <v>0</v>
      </c>
      <c r="R93" s="128">
        <f>'Entering 1'!R180</f>
        <v>0</v>
      </c>
    </row>
    <row r="94" spans="1:18" ht="12" customHeight="1">
      <c r="A94" s="566"/>
      <c r="B94" s="116" t="str">
        <f>'Entering 1'!B181</f>
        <v>Automobiles (5 People)</v>
      </c>
      <c r="C94" s="126">
        <f>'Entering 1'!C181</f>
        <v>0</v>
      </c>
      <c r="D94" s="101">
        <f>'Entering 1'!D181</f>
        <v>0</v>
      </c>
      <c r="E94" s="101">
        <f>'Entering 1'!E181</f>
        <v>0</v>
      </c>
      <c r="F94" s="101">
        <f>'Entering 1'!F181</f>
        <v>0</v>
      </c>
      <c r="G94" s="101">
        <f>'Entering 1'!G181</f>
        <v>0</v>
      </c>
      <c r="H94" s="101">
        <f>'Entering 1'!H181</f>
        <v>0</v>
      </c>
      <c r="I94" s="101">
        <f>'Entering 1'!I181</f>
        <v>0</v>
      </c>
      <c r="J94" s="101">
        <f>'Entering 1'!J181</f>
        <v>0</v>
      </c>
      <c r="K94" s="101">
        <f>'Entering 1'!K181</f>
        <v>0</v>
      </c>
      <c r="L94" s="101">
        <f>'Entering 1'!L181</f>
        <v>0</v>
      </c>
      <c r="M94" s="101">
        <f>'Entering 1'!M181</f>
        <v>0</v>
      </c>
      <c r="N94" s="101">
        <f>'Entering 1'!N181</f>
        <v>0</v>
      </c>
      <c r="O94" s="101">
        <f>'Entering 1'!O181</f>
        <v>0</v>
      </c>
      <c r="P94" s="101">
        <f>'Entering 1'!P181</f>
        <v>0</v>
      </c>
      <c r="Q94" s="101">
        <f>'Entering 1'!Q181</f>
        <v>0</v>
      </c>
      <c r="R94" s="128">
        <f>'Entering 1'!R181</f>
        <v>0</v>
      </c>
    </row>
    <row r="95" spans="1:18" ht="12" customHeight="1">
      <c r="A95" s="566"/>
      <c r="B95" s="116" t="str">
        <f>'Entering 1'!B182</f>
        <v>Automobiles (6 People)</v>
      </c>
      <c r="C95" s="126">
        <f>'Entering 1'!C182</f>
        <v>0</v>
      </c>
      <c r="D95" s="101">
        <f>'Entering 1'!D182</f>
        <v>0</v>
      </c>
      <c r="E95" s="101">
        <f>'Entering 1'!E182</f>
        <v>0</v>
      </c>
      <c r="F95" s="101">
        <f>'Entering 1'!F182</f>
        <v>0</v>
      </c>
      <c r="G95" s="101">
        <f>'Entering 1'!G182</f>
        <v>0</v>
      </c>
      <c r="H95" s="101">
        <f>'Entering 1'!H182</f>
        <v>0</v>
      </c>
      <c r="I95" s="101">
        <f>'Entering 1'!I182</f>
        <v>0</v>
      </c>
      <c r="J95" s="101">
        <f>'Entering 1'!J182</f>
        <v>0</v>
      </c>
      <c r="K95" s="101">
        <f>'Entering 1'!K182</f>
        <v>0</v>
      </c>
      <c r="L95" s="101">
        <f>'Entering 1'!L182</f>
        <v>0</v>
      </c>
      <c r="M95" s="101">
        <f>'Entering 1'!M182</f>
        <v>0</v>
      </c>
      <c r="N95" s="101">
        <f>'Entering 1'!N182</f>
        <v>0</v>
      </c>
      <c r="O95" s="101">
        <f>'Entering 1'!O182</f>
        <v>0</v>
      </c>
      <c r="P95" s="101">
        <f>'Entering 1'!P182</f>
        <v>0</v>
      </c>
      <c r="Q95" s="101">
        <f>'Entering 1'!Q182</f>
        <v>0</v>
      </c>
      <c r="R95" s="128">
        <f>'Entering 1'!R182</f>
        <v>0</v>
      </c>
    </row>
    <row r="96" spans="1:18" ht="12" customHeight="1">
      <c r="A96" s="566"/>
      <c r="B96" s="116" t="str">
        <f>'Entering 1'!B183</f>
        <v>Automobiles (7 People)</v>
      </c>
      <c r="C96" s="126">
        <f>'Entering 1'!C183</f>
        <v>0</v>
      </c>
      <c r="D96" s="101">
        <f>'Entering 1'!D183</f>
        <v>0</v>
      </c>
      <c r="E96" s="101">
        <f>'Entering 1'!E183</f>
        <v>0</v>
      </c>
      <c r="F96" s="101">
        <f>'Entering 1'!F183</f>
        <v>0</v>
      </c>
      <c r="G96" s="101">
        <f>'Entering 1'!G183</f>
        <v>0</v>
      </c>
      <c r="H96" s="101">
        <f>'Entering 1'!H183</f>
        <v>0</v>
      </c>
      <c r="I96" s="101">
        <f>'Entering 1'!I183</f>
        <v>0</v>
      </c>
      <c r="J96" s="101">
        <f>'Entering 1'!J183</f>
        <v>0</v>
      </c>
      <c r="K96" s="101">
        <f>'Entering 1'!K183</f>
        <v>0</v>
      </c>
      <c r="L96" s="101">
        <f>'Entering 1'!L183</f>
        <v>0</v>
      </c>
      <c r="M96" s="101">
        <f>'Entering 1'!M183</f>
        <v>0</v>
      </c>
      <c r="N96" s="101">
        <f>'Entering 1'!N183</f>
        <v>0</v>
      </c>
      <c r="O96" s="101">
        <f>'Entering 1'!O183</f>
        <v>0</v>
      </c>
      <c r="P96" s="101">
        <f>'Entering 1'!P183</f>
        <v>0</v>
      </c>
      <c r="Q96" s="101">
        <f>'Entering 1'!Q183</f>
        <v>0</v>
      </c>
      <c r="R96" s="128">
        <f>'Entering 1'!R183</f>
        <v>0</v>
      </c>
    </row>
    <row r="97" spans="1:18" ht="12" customHeight="1">
      <c r="A97" s="566"/>
      <c r="B97" s="183" t="str">
        <f>'Entering 1'!B184</f>
        <v>Automobiles (8 People)</v>
      </c>
      <c r="C97" s="168">
        <f>'Entering 1'!C184</f>
        <v>0</v>
      </c>
      <c r="D97" s="169">
        <f>'Entering 1'!D184</f>
        <v>0</v>
      </c>
      <c r="E97" s="169">
        <f>'Entering 1'!E184</f>
        <v>0</v>
      </c>
      <c r="F97" s="169">
        <f>'Entering 1'!F184</f>
        <v>0</v>
      </c>
      <c r="G97" s="169">
        <f>'Entering 1'!G184</f>
        <v>0</v>
      </c>
      <c r="H97" s="169">
        <f>'Entering 1'!H184</f>
        <v>0</v>
      </c>
      <c r="I97" s="169">
        <f>'Entering 1'!I184</f>
        <v>0</v>
      </c>
      <c r="J97" s="169">
        <f>'Entering 1'!J184</f>
        <v>0</v>
      </c>
      <c r="K97" s="169">
        <f>'Entering 1'!K184</f>
        <v>0</v>
      </c>
      <c r="L97" s="169">
        <f>'Entering 1'!L184</f>
        <v>0</v>
      </c>
      <c r="M97" s="169">
        <f>'Entering 1'!M184</f>
        <v>0</v>
      </c>
      <c r="N97" s="169">
        <f>'Entering 1'!N184</f>
        <v>0</v>
      </c>
      <c r="O97" s="169">
        <f>'Entering 1'!O184</f>
        <v>0</v>
      </c>
      <c r="P97" s="169">
        <f>'Entering 1'!P184</f>
        <v>0</v>
      </c>
      <c r="Q97" s="169">
        <f>'Entering 1'!Q184</f>
        <v>0</v>
      </c>
      <c r="R97" s="170">
        <f>'Entering 1'!R184</f>
        <v>0</v>
      </c>
    </row>
    <row r="98" spans="1:18" ht="12" customHeight="1">
      <c r="A98" s="566"/>
      <c r="B98" s="163" t="s">
        <v>257</v>
      </c>
      <c r="C98" s="164">
        <f t="shared" ref="C98:R98" si="16">SUM(C91:C97)</f>
        <v>18</v>
      </c>
      <c r="D98" s="165">
        <f t="shared" si="16"/>
        <v>50</v>
      </c>
      <c r="E98" s="165">
        <f t="shared" si="16"/>
        <v>57</v>
      </c>
      <c r="F98" s="165">
        <f t="shared" si="16"/>
        <v>16</v>
      </c>
      <c r="G98" s="165">
        <f t="shared" si="16"/>
        <v>20</v>
      </c>
      <c r="H98" s="165">
        <f t="shared" si="16"/>
        <v>34</v>
      </c>
      <c r="I98" s="165">
        <f t="shared" si="16"/>
        <v>25</v>
      </c>
      <c r="J98" s="165">
        <f t="shared" si="16"/>
        <v>11</v>
      </c>
      <c r="K98" s="165">
        <f t="shared" si="16"/>
        <v>11</v>
      </c>
      <c r="L98" s="165">
        <f t="shared" si="16"/>
        <v>9</v>
      </c>
      <c r="M98" s="165">
        <f t="shared" si="16"/>
        <v>8</v>
      </c>
      <c r="N98" s="165">
        <f t="shared" si="16"/>
        <v>12</v>
      </c>
      <c r="O98" s="165">
        <f t="shared" si="16"/>
        <v>0</v>
      </c>
      <c r="P98" s="165">
        <f t="shared" si="16"/>
        <v>3</v>
      </c>
      <c r="Q98" s="165">
        <f t="shared" si="16"/>
        <v>7</v>
      </c>
      <c r="R98" s="166">
        <f t="shared" si="16"/>
        <v>0</v>
      </c>
    </row>
    <row r="99" spans="1:18" ht="12" customHeight="1">
      <c r="A99" s="566"/>
      <c r="B99" s="167" t="s">
        <v>258</v>
      </c>
      <c r="C99" s="168">
        <f t="shared" ref="C99:R99" si="17">(C91*2)+(C92*3)+(C93*4)+(C94*5)+(C95*6)+(C96*7)+(C97*8)</f>
        <v>36</v>
      </c>
      <c r="D99" s="169">
        <f t="shared" si="17"/>
        <v>102</v>
      </c>
      <c r="E99" s="169">
        <f t="shared" si="17"/>
        <v>114</v>
      </c>
      <c r="F99" s="169">
        <f t="shared" si="17"/>
        <v>32</v>
      </c>
      <c r="G99" s="169">
        <f t="shared" si="17"/>
        <v>41</v>
      </c>
      <c r="H99" s="169">
        <f t="shared" si="17"/>
        <v>70</v>
      </c>
      <c r="I99" s="169">
        <f t="shared" si="17"/>
        <v>56</v>
      </c>
      <c r="J99" s="169">
        <f t="shared" si="17"/>
        <v>22</v>
      </c>
      <c r="K99" s="169">
        <f t="shared" si="17"/>
        <v>22</v>
      </c>
      <c r="L99" s="169">
        <f t="shared" si="17"/>
        <v>19</v>
      </c>
      <c r="M99" s="169">
        <f t="shared" si="17"/>
        <v>16</v>
      </c>
      <c r="N99" s="169">
        <f t="shared" si="17"/>
        <v>26</v>
      </c>
      <c r="O99" s="169">
        <f t="shared" si="17"/>
        <v>0</v>
      </c>
      <c r="P99" s="169">
        <f t="shared" si="17"/>
        <v>6</v>
      </c>
      <c r="Q99" s="169">
        <f t="shared" si="17"/>
        <v>15</v>
      </c>
      <c r="R99" s="170">
        <f t="shared" si="17"/>
        <v>0</v>
      </c>
    </row>
    <row r="100" spans="1:18" ht="12" customHeight="1">
      <c r="A100" s="566"/>
      <c r="B100" s="116" t="str">
        <f>'Entering 1'!B185</f>
        <v>MTS Shuttles</v>
      </c>
      <c r="C100" s="126">
        <f>'Entering 1'!C185</f>
        <v>1</v>
      </c>
      <c r="D100" s="101">
        <f>'Entering 1'!D185</f>
        <v>0</v>
      </c>
      <c r="E100" s="101">
        <f>'Entering 1'!E185</f>
        <v>0</v>
      </c>
      <c r="F100" s="101">
        <f>'Entering 1'!F185</f>
        <v>0</v>
      </c>
      <c r="G100" s="101">
        <f>'Entering 1'!G185</f>
        <v>0</v>
      </c>
      <c r="H100" s="101">
        <f>'Entering 1'!H185</f>
        <v>0</v>
      </c>
      <c r="I100" s="101">
        <f>'Entering 1'!I185</f>
        <v>0</v>
      </c>
      <c r="J100" s="101">
        <f>'Entering 1'!J185</f>
        <v>0</v>
      </c>
      <c r="K100" s="101">
        <f>'Entering 1'!K185</f>
        <v>0</v>
      </c>
      <c r="L100" s="101">
        <f>'Entering 1'!L185</f>
        <v>0</v>
      </c>
      <c r="M100" s="101">
        <f>'Entering 1'!M185</f>
        <v>0</v>
      </c>
      <c r="N100" s="101">
        <f>'Entering 1'!N185</f>
        <v>0</v>
      </c>
      <c r="O100" s="101">
        <f>'Entering 1'!O185</f>
        <v>0</v>
      </c>
      <c r="P100" s="101">
        <f>'Entering 1'!P185</f>
        <v>0</v>
      </c>
      <c r="Q100" s="101">
        <f>'Entering 1'!Q185</f>
        <v>0</v>
      </c>
      <c r="R100" s="128">
        <f>'Entering 1'!R185</f>
        <v>0</v>
      </c>
    </row>
    <row r="101" spans="1:18" ht="12" customHeight="1">
      <c r="A101" s="566"/>
      <c r="B101" s="116" t="str">
        <f>'Entering 1'!B186</f>
        <v>Private Shuttles</v>
      </c>
      <c r="C101" s="126">
        <f>'Entering 1'!C186</f>
        <v>3</v>
      </c>
      <c r="D101" s="101">
        <f>'Entering 1'!D186</f>
        <v>0</v>
      </c>
      <c r="E101" s="101">
        <f>'Entering 1'!E186</f>
        <v>5</v>
      </c>
      <c r="F101" s="101">
        <f>'Entering 1'!F186</f>
        <v>2</v>
      </c>
      <c r="G101" s="101">
        <f>'Entering 1'!G186</f>
        <v>15</v>
      </c>
      <c r="H101" s="101">
        <f>'Entering 1'!H186</f>
        <v>3</v>
      </c>
      <c r="I101" s="101">
        <f>'Entering 1'!I186</f>
        <v>6</v>
      </c>
      <c r="J101" s="101">
        <f>'Entering 1'!J186</f>
        <v>12</v>
      </c>
      <c r="K101" s="101">
        <f>'Entering 1'!K186</f>
        <v>13</v>
      </c>
      <c r="L101" s="101">
        <f>'Entering 1'!L186</f>
        <v>15</v>
      </c>
      <c r="M101" s="101">
        <f>'Entering 1'!M186</f>
        <v>8</v>
      </c>
      <c r="N101" s="101">
        <f>'Entering 1'!N186</f>
        <v>10</v>
      </c>
      <c r="O101" s="101">
        <f>'Entering 1'!O186</f>
        <v>5</v>
      </c>
      <c r="P101" s="101">
        <f>'Entering 1'!P186</f>
        <v>0</v>
      </c>
      <c r="Q101" s="101">
        <f>'Entering 1'!Q186</f>
        <v>0</v>
      </c>
      <c r="R101" s="128">
        <f>'Entering 1'!R186</f>
        <v>0</v>
      </c>
    </row>
    <row r="102" spans="1:18" ht="12" customHeight="1">
      <c r="A102" s="566"/>
      <c r="B102" s="116" t="str">
        <f>'Entering 1'!B187</f>
        <v>Private Vanpool Vehicles</v>
      </c>
      <c r="C102" s="126">
        <f>'Entering 1'!C187</f>
        <v>0</v>
      </c>
      <c r="D102" s="101">
        <f>'Entering 1'!D187</f>
        <v>0</v>
      </c>
      <c r="E102" s="101">
        <f>'Entering 1'!E187</f>
        <v>0</v>
      </c>
      <c r="F102" s="101">
        <f>'Entering 1'!F187</f>
        <v>0</v>
      </c>
      <c r="G102" s="101">
        <f>'Entering 1'!G187</f>
        <v>0</v>
      </c>
      <c r="H102" s="101">
        <f>'Entering 1'!H187</f>
        <v>0</v>
      </c>
      <c r="I102" s="101">
        <f>'Entering 1'!I187</f>
        <v>0</v>
      </c>
      <c r="J102" s="101">
        <f>'Entering 1'!J187</f>
        <v>0</v>
      </c>
      <c r="K102" s="101">
        <f>'Entering 1'!K187</f>
        <v>0</v>
      </c>
      <c r="L102" s="101">
        <f>'Entering 1'!L187</f>
        <v>0</v>
      </c>
      <c r="M102" s="101">
        <f>'Entering 1'!M187</f>
        <v>0</v>
      </c>
      <c r="N102" s="101">
        <f>'Entering 1'!N187</f>
        <v>0</v>
      </c>
      <c r="O102" s="101">
        <f>'Entering 1'!O187</f>
        <v>0</v>
      </c>
      <c r="P102" s="101">
        <f>'Entering 1'!P187</f>
        <v>0</v>
      </c>
      <c r="Q102" s="101">
        <f>'Entering 1'!Q187</f>
        <v>0</v>
      </c>
      <c r="R102" s="128">
        <f>'Entering 1'!R187</f>
        <v>0</v>
      </c>
    </row>
    <row r="103" spans="1:18" ht="12" customHeight="1">
      <c r="A103" s="566"/>
      <c r="B103" s="116" t="str">
        <f>'Entering 1'!B188</f>
        <v>Taxis</v>
      </c>
      <c r="C103" s="126">
        <f>'Entering 1'!C188</f>
        <v>0</v>
      </c>
      <c r="D103" s="101">
        <f>'Entering 1'!D188</f>
        <v>0</v>
      </c>
      <c r="E103" s="101">
        <f>'Entering 1'!E188</f>
        <v>0</v>
      </c>
      <c r="F103" s="101">
        <f>'Entering 1'!F188</f>
        <v>0</v>
      </c>
      <c r="G103" s="101">
        <f>'Entering 1'!G188</f>
        <v>0</v>
      </c>
      <c r="H103" s="101">
        <f>'Entering 1'!H188</f>
        <v>0</v>
      </c>
      <c r="I103" s="101">
        <f>'Entering 1'!I188</f>
        <v>0</v>
      </c>
      <c r="J103" s="101">
        <f>'Entering 1'!J188</f>
        <v>0</v>
      </c>
      <c r="K103" s="101">
        <f>'Entering 1'!K188</f>
        <v>0</v>
      </c>
      <c r="L103" s="101">
        <f>'Entering 1'!L188</f>
        <v>0</v>
      </c>
      <c r="M103" s="101">
        <f>'Entering 1'!M188</f>
        <v>0</v>
      </c>
      <c r="N103" s="101">
        <f>'Entering 1'!N188</f>
        <v>0</v>
      </c>
      <c r="O103" s="101">
        <f>'Entering 1'!O188</f>
        <v>0</v>
      </c>
      <c r="P103" s="101">
        <f>'Entering 1'!P188</f>
        <v>0</v>
      </c>
      <c r="Q103" s="101">
        <f>'Entering 1'!Q188</f>
        <v>0</v>
      </c>
      <c r="R103" s="128">
        <f>'Entering 1'!R188</f>
        <v>0</v>
      </c>
    </row>
    <row r="104" spans="1:18" ht="12" customHeight="1">
      <c r="A104" s="566"/>
      <c r="B104" s="116" t="str">
        <f>'Entering 1'!B189</f>
        <v>Uber/Lyft Vehicles</v>
      </c>
      <c r="C104" s="126">
        <f>'Entering 1'!C189</f>
        <v>3</v>
      </c>
      <c r="D104" s="101">
        <f>'Entering 1'!D189</f>
        <v>19</v>
      </c>
      <c r="E104" s="101">
        <f>'Entering 1'!E189</f>
        <v>28</v>
      </c>
      <c r="F104" s="101">
        <f>'Entering 1'!F189</f>
        <v>11</v>
      </c>
      <c r="G104" s="101">
        <f>'Entering 1'!G189</f>
        <v>11</v>
      </c>
      <c r="H104" s="101">
        <f>'Entering 1'!H189</f>
        <v>18</v>
      </c>
      <c r="I104" s="101">
        <f>'Entering 1'!I189</f>
        <v>12</v>
      </c>
      <c r="J104" s="101">
        <f>'Entering 1'!J189</f>
        <v>10</v>
      </c>
      <c r="K104" s="101">
        <f>'Entering 1'!K189</f>
        <v>10</v>
      </c>
      <c r="L104" s="101">
        <f>'Entering 1'!L189</f>
        <v>3</v>
      </c>
      <c r="M104" s="101">
        <f>'Entering 1'!M189</f>
        <v>4</v>
      </c>
      <c r="N104" s="101">
        <f>'Entering 1'!N189</f>
        <v>8</v>
      </c>
      <c r="O104" s="101">
        <f>'Entering 1'!O189</f>
        <v>2</v>
      </c>
      <c r="P104" s="101">
        <f>'Entering 1'!P189</f>
        <v>4</v>
      </c>
      <c r="Q104" s="101">
        <f>'Entering 1'!Q189</f>
        <v>8</v>
      </c>
      <c r="R104" s="128">
        <f>'Entering 1'!R189</f>
        <v>0</v>
      </c>
    </row>
    <row r="105" spans="1:18" ht="12" customHeight="1">
      <c r="A105" s="566"/>
      <c r="B105" s="121" t="str">
        <f>'Entering 1'!B202</f>
        <v>MTS Shuttle People</v>
      </c>
      <c r="C105" s="122">
        <f>'Entering 1'!C202</f>
        <v>0</v>
      </c>
      <c r="D105" s="123">
        <f>'Entering 1'!D202</f>
        <v>0</v>
      </c>
      <c r="E105" s="123">
        <f>'Entering 1'!E202</f>
        <v>0</v>
      </c>
      <c r="F105" s="123">
        <f>'Entering 1'!F202</f>
        <v>0</v>
      </c>
      <c r="G105" s="123">
        <f>'Entering 1'!G202</f>
        <v>0</v>
      </c>
      <c r="H105" s="123">
        <f>'Entering 1'!H202</f>
        <v>0</v>
      </c>
      <c r="I105" s="123">
        <f>'Entering 1'!I202</f>
        <v>0</v>
      </c>
      <c r="J105" s="123">
        <f>'Entering 1'!J202</f>
        <v>0</v>
      </c>
      <c r="K105" s="123">
        <f>'Entering 1'!K202</f>
        <v>0</v>
      </c>
      <c r="L105" s="123">
        <f>'Entering 1'!L202</f>
        <v>0</v>
      </c>
      <c r="M105" s="123">
        <f>'Entering 1'!M202</f>
        <v>0</v>
      </c>
      <c r="N105" s="123">
        <f>'Entering 1'!N202</f>
        <v>0</v>
      </c>
      <c r="O105" s="123">
        <f>'Entering 1'!O202</f>
        <v>0</v>
      </c>
      <c r="P105" s="123">
        <f>'Entering 1'!P202</f>
        <v>0</v>
      </c>
      <c r="Q105" s="123">
        <f>'Entering 1'!Q202</f>
        <v>0</v>
      </c>
      <c r="R105" s="124">
        <f>'Entering 1'!R202</f>
        <v>0</v>
      </c>
    </row>
    <row r="106" spans="1:18" ht="12" customHeight="1">
      <c r="A106" s="566"/>
      <c r="B106" s="121" t="str">
        <f>'Entering 1'!B203</f>
        <v>Private Shuttle People</v>
      </c>
      <c r="C106" s="122">
        <f>'Entering 1'!C203</f>
        <v>0</v>
      </c>
      <c r="D106" s="123">
        <f>'Entering 1'!D203</f>
        <v>4</v>
      </c>
      <c r="E106" s="123">
        <f>'Entering 1'!E203</f>
        <v>0</v>
      </c>
      <c r="F106" s="123">
        <f>'Entering 1'!F203</f>
        <v>0</v>
      </c>
      <c r="G106" s="123">
        <f>'Entering 1'!G203</f>
        <v>0</v>
      </c>
      <c r="H106" s="123">
        <f>'Entering 1'!H203</f>
        <v>0</v>
      </c>
      <c r="I106" s="123">
        <f>'Entering 1'!I203</f>
        <v>0</v>
      </c>
      <c r="J106" s="123">
        <f>'Entering 1'!J203</f>
        <v>0</v>
      </c>
      <c r="K106" s="123">
        <f>'Entering 1'!K203</f>
        <v>0</v>
      </c>
      <c r="L106" s="123">
        <f>'Entering 1'!L203</f>
        <v>0</v>
      </c>
      <c r="M106" s="123">
        <f>'Entering 1'!M203</f>
        <v>0</v>
      </c>
      <c r="N106" s="123">
        <f>'Entering 1'!N203</f>
        <v>0</v>
      </c>
      <c r="O106" s="123">
        <f>'Entering 1'!O203</f>
        <v>0</v>
      </c>
      <c r="P106" s="123">
        <f>'Entering 1'!P203</f>
        <v>0</v>
      </c>
      <c r="Q106" s="123">
        <f>'Entering 1'!Q203</f>
        <v>0</v>
      </c>
      <c r="R106" s="124">
        <f>'Entering 1'!R203</f>
        <v>0</v>
      </c>
    </row>
    <row r="107" spans="1:18" ht="12" customHeight="1">
      <c r="A107" s="566"/>
      <c r="B107" s="121" t="str">
        <f>'Entering 1'!B204</f>
        <v>Private Vanpool People</v>
      </c>
      <c r="C107" s="122">
        <f>'Entering 1'!C204</f>
        <v>0</v>
      </c>
      <c r="D107" s="123">
        <f>'Entering 1'!D204</f>
        <v>0</v>
      </c>
      <c r="E107" s="123">
        <f>'Entering 1'!E204</f>
        <v>0</v>
      </c>
      <c r="F107" s="123">
        <f>'Entering 1'!F204</f>
        <v>0</v>
      </c>
      <c r="G107" s="123">
        <f>'Entering 1'!G204</f>
        <v>0</v>
      </c>
      <c r="H107" s="123">
        <f>'Entering 1'!H204</f>
        <v>0</v>
      </c>
      <c r="I107" s="123">
        <f>'Entering 1'!I204</f>
        <v>0</v>
      </c>
      <c r="J107" s="123">
        <f>'Entering 1'!J204</f>
        <v>0</v>
      </c>
      <c r="K107" s="123">
        <f>'Entering 1'!K204</f>
        <v>0</v>
      </c>
      <c r="L107" s="123">
        <f>'Entering 1'!L204</f>
        <v>0</v>
      </c>
      <c r="M107" s="123">
        <f>'Entering 1'!M204</f>
        <v>0</v>
      </c>
      <c r="N107" s="123">
        <f>'Entering 1'!N204</f>
        <v>0</v>
      </c>
      <c r="O107" s="123">
        <f>'Entering 1'!O204</f>
        <v>0</v>
      </c>
      <c r="P107" s="123">
        <f>'Entering 1'!P204</f>
        <v>0</v>
      </c>
      <c r="Q107" s="123">
        <f>'Entering 1'!Q204</f>
        <v>0</v>
      </c>
      <c r="R107" s="124">
        <f>'Entering 1'!R204</f>
        <v>0</v>
      </c>
    </row>
    <row r="108" spans="1:18" ht="12" customHeight="1">
      <c r="A108" s="566"/>
      <c r="B108" s="121" t="str">
        <f>'Entering 1'!B205</f>
        <v>Taxi People</v>
      </c>
      <c r="C108" s="122">
        <f>'Entering 1'!C205</f>
        <v>0</v>
      </c>
      <c r="D108" s="123">
        <f>'Entering 1'!D205</f>
        <v>0</v>
      </c>
      <c r="E108" s="123">
        <f>'Entering 1'!E205</f>
        <v>0</v>
      </c>
      <c r="F108" s="123">
        <f>'Entering 1'!F205</f>
        <v>0</v>
      </c>
      <c r="G108" s="123">
        <f>'Entering 1'!G205</f>
        <v>0</v>
      </c>
      <c r="H108" s="123">
        <f>'Entering 1'!H205</f>
        <v>0</v>
      </c>
      <c r="I108" s="123">
        <f>'Entering 1'!I205</f>
        <v>0</v>
      </c>
      <c r="J108" s="123">
        <f>'Entering 1'!J205</f>
        <v>0</v>
      </c>
      <c r="K108" s="123">
        <f>'Entering 1'!K205</f>
        <v>0</v>
      </c>
      <c r="L108" s="123">
        <f>'Entering 1'!L205</f>
        <v>0</v>
      </c>
      <c r="M108" s="123">
        <f>'Entering 1'!M205</f>
        <v>0</v>
      </c>
      <c r="N108" s="123">
        <f>'Entering 1'!N205</f>
        <v>0</v>
      </c>
      <c r="O108" s="123">
        <f>'Entering 1'!O205</f>
        <v>0</v>
      </c>
      <c r="P108" s="123">
        <f>'Entering 1'!P205</f>
        <v>0</v>
      </c>
      <c r="Q108" s="123">
        <f>'Entering 1'!Q205</f>
        <v>0</v>
      </c>
      <c r="R108" s="124">
        <f>'Entering 1'!R205</f>
        <v>0</v>
      </c>
    </row>
    <row r="109" spans="1:18" ht="12" customHeight="1">
      <c r="A109" s="566"/>
      <c r="B109" s="184" t="str">
        <f>'Entering 1'!B206</f>
        <v>Uber/Lyft People</v>
      </c>
      <c r="C109" s="160">
        <f>'Entering 1'!C206</f>
        <v>0</v>
      </c>
      <c r="D109" s="161">
        <f>'Entering 1'!D206</f>
        <v>0</v>
      </c>
      <c r="E109" s="161">
        <f>'Entering 1'!E206</f>
        <v>0</v>
      </c>
      <c r="F109" s="161">
        <f>'Entering 1'!F206</f>
        <v>0</v>
      </c>
      <c r="G109" s="161">
        <f>'Entering 1'!G206</f>
        <v>0</v>
      </c>
      <c r="H109" s="161">
        <f>'Entering 1'!H206</f>
        <v>0</v>
      </c>
      <c r="I109" s="161">
        <f>'Entering 1'!I206</f>
        <v>0</v>
      </c>
      <c r="J109" s="161">
        <f>'Entering 1'!J206</f>
        <v>0</v>
      </c>
      <c r="K109" s="161">
        <f>'Entering 1'!K206</f>
        <v>0</v>
      </c>
      <c r="L109" s="161">
        <f>'Entering 1'!L206</f>
        <v>0</v>
      </c>
      <c r="M109" s="161">
        <f>'Entering 1'!M206</f>
        <v>0</v>
      </c>
      <c r="N109" s="161">
        <f>'Entering 1'!N206</f>
        <v>0</v>
      </c>
      <c r="O109" s="161">
        <f>'Entering 1'!O206</f>
        <v>0</v>
      </c>
      <c r="P109" s="161">
        <f>'Entering 1'!P206</f>
        <v>0</v>
      </c>
      <c r="Q109" s="161">
        <f>'Entering 1'!Q206</f>
        <v>0</v>
      </c>
      <c r="R109" s="162">
        <f>'Entering 1'!R206</f>
        <v>0</v>
      </c>
    </row>
    <row r="110" spans="1:18" ht="12" customHeight="1">
      <c r="A110" s="566"/>
      <c r="B110" s="145" t="s">
        <v>261</v>
      </c>
      <c r="C110" s="126">
        <f t="shared" ref="C110:R110" si="18">SUM(C98,C100:C104)</f>
        <v>25</v>
      </c>
      <c r="D110" s="101">
        <f t="shared" si="18"/>
        <v>69</v>
      </c>
      <c r="E110" s="101">
        <f t="shared" si="18"/>
        <v>90</v>
      </c>
      <c r="F110" s="101">
        <f t="shared" si="18"/>
        <v>29</v>
      </c>
      <c r="G110" s="101">
        <f t="shared" si="18"/>
        <v>46</v>
      </c>
      <c r="H110" s="101">
        <f t="shared" si="18"/>
        <v>55</v>
      </c>
      <c r="I110" s="101">
        <f t="shared" si="18"/>
        <v>43</v>
      </c>
      <c r="J110" s="101">
        <f t="shared" si="18"/>
        <v>33</v>
      </c>
      <c r="K110" s="101">
        <f t="shared" si="18"/>
        <v>34</v>
      </c>
      <c r="L110" s="101">
        <f t="shared" si="18"/>
        <v>27</v>
      </c>
      <c r="M110" s="101">
        <f t="shared" si="18"/>
        <v>20</v>
      </c>
      <c r="N110" s="101">
        <f t="shared" si="18"/>
        <v>30</v>
      </c>
      <c r="O110" s="101">
        <f t="shared" si="18"/>
        <v>7</v>
      </c>
      <c r="P110" s="101">
        <f t="shared" si="18"/>
        <v>7</v>
      </c>
      <c r="Q110" s="101">
        <f t="shared" si="18"/>
        <v>15</v>
      </c>
      <c r="R110" s="128">
        <f t="shared" si="18"/>
        <v>0</v>
      </c>
    </row>
    <row r="111" spans="1:18" ht="12" customHeight="1">
      <c r="A111" s="566"/>
      <c r="B111" s="145" t="s">
        <v>262</v>
      </c>
      <c r="C111" s="126">
        <f t="shared" ref="C111:R111" si="19">(C99+SUM(C105:C109))</f>
        <v>36</v>
      </c>
      <c r="D111" s="101">
        <f t="shared" si="19"/>
        <v>106</v>
      </c>
      <c r="E111" s="101">
        <f t="shared" si="19"/>
        <v>114</v>
      </c>
      <c r="F111" s="101">
        <f t="shared" si="19"/>
        <v>32</v>
      </c>
      <c r="G111" s="101">
        <f t="shared" si="19"/>
        <v>41</v>
      </c>
      <c r="H111" s="101">
        <f t="shared" si="19"/>
        <v>70</v>
      </c>
      <c r="I111" s="101">
        <f t="shared" si="19"/>
        <v>56</v>
      </c>
      <c r="J111" s="101">
        <f t="shared" si="19"/>
        <v>22</v>
      </c>
      <c r="K111" s="101">
        <f t="shared" si="19"/>
        <v>22</v>
      </c>
      <c r="L111" s="101">
        <f t="shared" si="19"/>
        <v>19</v>
      </c>
      <c r="M111" s="101">
        <f t="shared" si="19"/>
        <v>16</v>
      </c>
      <c r="N111" s="101">
        <f t="shared" si="19"/>
        <v>26</v>
      </c>
      <c r="O111" s="101">
        <f t="shared" si="19"/>
        <v>0</v>
      </c>
      <c r="P111" s="101">
        <f t="shared" si="19"/>
        <v>6</v>
      </c>
      <c r="Q111" s="101">
        <f t="shared" si="19"/>
        <v>15</v>
      </c>
      <c r="R111" s="128">
        <f t="shared" si="19"/>
        <v>0</v>
      </c>
    </row>
    <row r="112" spans="1:18" ht="12" customHeight="1">
      <c r="A112" s="576" t="s">
        <v>219</v>
      </c>
      <c r="B112" s="181" t="str">
        <f>'Entering 1'!B218</f>
        <v>Automobiles (2 People)</v>
      </c>
      <c r="C112" s="182">
        <f>'Entering 1'!C218</f>
        <v>0</v>
      </c>
      <c r="D112" s="117">
        <f>'Entering 1'!D218</f>
        <v>0</v>
      </c>
      <c r="E112" s="117">
        <f>'Entering 1'!E218</f>
        <v>0</v>
      </c>
      <c r="F112" s="117">
        <f>'Entering 1'!F218</f>
        <v>0</v>
      </c>
      <c r="G112" s="117">
        <f>'Entering 1'!G218</f>
        <v>0</v>
      </c>
      <c r="H112" s="117">
        <f>'Entering 1'!H218</f>
        <v>0</v>
      </c>
      <c r="I112" s="117">
        <f>'Entering 1'!I218</f>
        <v>0</v>
      </c>
      <c r="J112" s="117">
        <f>'Entering 1'!J218</f>
        <v>0</v>
      </c>
      <c r="K112" s="117">
        <f>'Entering 1'!K218</f>
        <v>0</v>
      </c>
      <c r="L112" s="117">
        <f>'Entering 1'!L218</f>
        <v>0</v>
      </c>
      <c r="M112" s="117">
        <f>'Entering 1'!M218</f>
        <v>0</v>
      </c>
      <c r="N112" s="117">
        <f>'Entering 1'!N218</f>
        <v>0</v>
      </c>
      <c r="O112" s="117">
        <f>'Entering 1'!O218</f>
        <v>0</v>
      </c>
      <c r="P112" s="117">
        <f>'Entering 1'!P218</f>
        <v>0</v>
      </c>
      <c r="Q112" s="117">
        <f>'Entering 1'!Q218</f>
        <v>0</v>
      </c>
      <c r="R112" s="119">
        <f>'Entering 1'!R218</f>
        <v>0</v>
      </c>
    </row>
    <row r="113" spans="1:18" ht="12" customHeight="1">
      <c r="A113" s="566"/>
      <c r="B113" s="116" t="str">
        <f>'Entering 1'!B219</f>
        <v>Automobiles (3 People)</v>
      </c>
      <c r="C113" s="126">
        <f>'Entering 1'!C219</f>
        <v>0</v>
      </c>
      <c r="D113" s="101">
        <f>'Entering 1'!D219</f>
        <v>0</v>
      </c>
      <c r="E113" s="101">
        <f>'Entering 1'!E219</f>
        <v>0</v>
      </c>
      <c r="F113" s="101">
        <f>'Entering 1'!F219</f>
        <v>0</v>
      </c>
      <c r="G113" s="101">
        <f>'Entering 1'!G219</f>
        <v>0</v>
      </c>
      <c r="H113" s="101">
        <f>'Entering 1'!H219</f>
        <v>0</v>
      </c>
      <c r="I113" s="101">
        <f>'Entering 1'!I219</f>
        <v>0</v>
      </c>
      <c r="J113" s="101">
        <f>'Entering 1'!J219</f>
        <v>0</v>
      </c>
      <c r="K113" s="101">
        <f>'Entering 1'!K219</f>
        <v>0</v>
      </c>
      <c r="L113" s="101">
        <f>'Entering 1'!L219</f>
        <v>0</v>
      </c>
      <c r="M113" s="101">
        <f>'Entering 1'!M219</f>
        <v>0</v>
      </c>
      <c r="N113" s="101">
        <f>'Entering 1'!N219</f>
        <v>0</v>
      </c>
      <c r="O113" s="101">
        <f>'Entering 1'!O219</f>
        <v>0</v>
      </c>
      <c r="P113" s="101">
        <f>'Entering 1'!P219</f>
        <v>0</v>
      </c>
      <c r="Q113" s="101">
        <f>'Entering 1'!Q219</f>
        <v>0</v>
      </c>
      <c r="R113" s="128">
        <f>'Entering 1'!R219</f>
        <v>0</v>
      </c>
    </row>
    <row r="114" spans="1:18" ht="12" customHeight="1">
      <c r="A114" s="566"/>
      <c r="B114" s="116" t="str">
        <f>'Entering 1'!B220</f>
        <v>Automobiles (4 People)</v>
      </c>
      <c r="C114" s="126">
        <f>'Entering 1'!C220</f>
        <v>0</v>
      </c>
      <c r="D114" s="101">
        <f>'Entering 1'!D220</f>
        <v>0</v>
      </c>
      <c r="E114" s="101">
        <f>'Entering 1'!E220</f>
        <v>0</v>
      </c>
      <c r="F114" s="101">
        <f>'Entering 1'!F220</f>
        <v>0</v>
      </c>
      <c r="G114" s="101">
        <f>'Entering 1'!G220</f>
        <v>0</v>
      </c>
      <c r="H114" s="101">
        <f>'Entering 1'!H220</f>
        <v>0</v>
      </c>
      <c r="I114" s="101">
        <f>'Entering 1'!I220</f>
        <v>0</v>
      </c>
      <c r="J114" s="101">
        <f>'Entering 1'!J220</f>
        <v>0</v>
      </c>
      <c r="K114" s="101">
        <f>'Entering 1'!K220</f>
        <v>0</v>
      </c>
      <c r="L114" s="101">
        <f>'Entering 1'!L220</f>
        <v>0</v>
      </c>
      <c r="M114" s="101">
        <f>'Entering 1'!M220</f>
        <v>0</v>
      </c>
      <c r="N114" s="101">
        <f>'Entering 1'!N220</f>
        <v>0</v>
      </c>
      <c r="O114" s="101">
        <f>'Entering 1'!O220</f>
        <v>0</v>
      </c>
      <c r="P114" s="101">
        <f>'Entering 1'!P220</f>
        <v>0</v>
      </c>
      <c r="Q114" s="101">
        <f>'Entering 1'!Q220</f>
        <v>0</v>
      </c>
      <c r="R114" s="128">
        <f>'Entering 1'!R220</f>
        <v>0</v>
      </c>
    </row>
    <row r="115" spans="1:18" ht="12" customHeight="1">
      <c r="A115" s="566"/>
      <c r="B115" s="116" t="str">
        <f>'Entering 1'!B221</f>
        <v>Automobiles (5 People)</v>
      </c>
      <c r="C115" s="126">
        <f>'Entering 1'!C221</f>
        <v>0</v>
      </c>
      <c r="D115" s="101">
        <f>'Entering 1'!D221</f>
        <v>0</v>
      </c>
      <c r="E115" s="101">
        <f>'Entering 1'!E221</f>
        <v>0</v>
      </c>
      <c r="F115" s="101">
        <f>'Entering 1'!F221</f>
        <v>0</v>
      </c>
      <c r="G115" s="101">
        <f>'Entering 1'!G221</f>
        <v>0</v>
      </c>
      <c r="H115" s="101">
        <f>'Entering 1'!H221</f>
        <v>0</v>
      </c>
      <c r="I115" s="101">
        <f>'Entering 1'!I221</f>
        <v>0</v>
      </c>
      <c r="J115" s="101">
        <f>'Entering 1'!J221</f>
        <v>0</v>
      </c>
      <c r="K115" s="101">
        <f>'Entering 1'!K221</f>
        <v>0</v>
      </c>
      <c r="L115" s="101">
        <f>'Entering 1'!L221</f>
        <v>0</v>
      </c>
      <c r="M115" s="101">
        <f>'Entering 1'!M221</f>
        <v>0</v>
      </c>
      <c r="N115" s="101">
        <f>'Entering 1'!N221</f>
        <v>0</v>
      </c>
      <c r="O115" s="101">
        <f>'Entering 1'!O221</f>
        <v>0</v>
      </c>
      <c r="P115" s="101">
        <f>'Entering 1'!P221</f>
        <v>0</v>
      </c>
      <c r="Q115" s="101">
        <f>'Entering 1'!Q221</f>
        <v>0</v>
      </c>
      <c r="R115" s="128">
        <f>'Entering 1'!R221</f>
        <v>0</v>
      </c>
    </row>
    <row r="116" spans="1:18" ht="12" customHeight="1">
      <c r="A116" s="566"/>
      <c r="B116" s="116" t="str">
        <f>'Entering 1'!B222</f>
        <v>Automobiles (6 People)</v>
      </c>
      <c r="C116" s="126">
        <f>'Entering 1'!C222</f>
        <v>0</v>
      </c>
      <c r="D116" s="101">
        <f>'Entering 1'!D222</f>
        <v>0</v>
      </c>
      <c r="E116" s="101">
        <f>'Entering 1'!E222</f>
        <v>0</v>
      </c>
      <c r="F116" s="101">
        <f>'Entering 1'!F222</f>
        <v>0</v>
      </c>
      <c r="G116" s="101">
        <f>'Entering 1'!G222</f>
        <v>0</v>
      </c>
      <c r="H116" s="101">
        <f>'Entering 1'!H222</f>
        <v>0</v>
      </c>
      <c r="I116" s="101">
        <f>'Entering 1'!I222</f>
        <v>0</v>
      </c>
      <c r="J116" s="101">
        <f>'Entering 1'!J222</f>
        <v>0</v>
      </c>
      <c r="K116" s="101">
        <f>'Entering 1'!K222</f>
        <v>0</v>
      </c>
      <c r="L116" s="101">
        <f>'Entering 1'!L222</f>
        <v>0</v>
      </c>
      <c r="M116" s="101">
        <f>'Entering 1'!M222</f>
        <v>0</v>
      </c>
      <c r="N116" s="101">
        <f>'Entering 1'!N222</f>
        <v>0</v>
      </c>
      <c r="O116" s="101">
        <f>'Entering 1'!O222</f>
        <v>0</v>
      </c>
      <c r="P116" s="101">
        <f>'Entering 1'!P222</f>
        <v>0</v>
      </c>
      <c r="Q116" s="101">
        <f>'Entering 1'!Q222</f>
        <v>0</v>
      </c>
      <c r="R116" s="128">
        <f>'Entering 1'!R222</f>
        <v>0</v>
      </c>
    </row>
    <row r="117" spans="1:18" ht="12" customHeight="1">
      <c r="A117" s="566"/>
      <c r="B117" s="116" t="str">
        <f>'Entering 1'!B223</f>
        <v>Automobiles (7 People)</v>
      </c>
      <c r="C117" s="126">
        <f>'Entering 1'!C223</f>
        <v>0</v>
      </c>
      <c r="D117" s="101">
        <f>'Entering 1'!D223</f>
        <v>0</v>
      </c>
      <c r="E117" s="101">
        <f>'Entering 1'!E223</f>
        <v>0</v>
      </c>
      <c r="F117" s="101">
        <f>'Entering 1'!F223</f>
        <v>0</v>
      </c>
      <c r="G117" s="101">
        <f>'Entering 1'!G223</f>
        <v>0</v>
      </c>
      <c r="H117" s="101">
        <f>'Entering 1'!H223</f>
        <v>0</v>
      </c>
      <c r="I117" s="101">
        <f>'Entering 1'!I223</f>
        <v>0</v>
      </c>
      <c r="J117" s="101">
        <f>'Entering 1'!J223</f>
        <v>0</v>
      </c>
      <c r="K117" s="101">
        <f>'Entering 1'!K223</f>
        <v>0</v>
      </c>
      <c r="L117" s="101">
        <f>'Entering 1'!L223</f>
        <v>0</v>
      </c>
      <c r="M117" s="101">
        <f>'Entering 1'!M223</f>
        <v>0</v>
      </c>
      <c r="N117" s="101">
        <f>'Entering 1'!N223</f>
        <v>0</v>
      </c>
      <c r="O117" s="101">
        <f>'Entering 1'!O223</f>
        <v>0</v>
      </c>
      <c r="P117" s="101">
        <f>'Entering 1'!P223</f>
        <v>0</v>
      </c>
      <c r="Q117" s="101">
        <f>'Entering 1'!Q223</f>
        <v>0</v>
      </c>
      <c r="R117" s="128">
        <f>'Entering 1'!R223</f>
        <v>0</v>
      </c>
    </row>
    <row r="118" spans="1:18" ht="12" customHeight="1">
      <c r="A118" s="566"/>
      <c r="B118" s="183" t="str">
        <f>'Entering 1'!B224</f>
        <v>Automobiles (8 People)</v>
      </c>
      <c r="C118" s="126">
        <f>'Entering 1'!C224</f>
        <v>0</v>
      </c>
      <c r="D118" s="101">
        <f>'Entering 1'!D224</f>
        <v>0</v>
      </c>
      <c r="E118" s="101">
        <f>'Entering 1'!E224</f>
        <v>0</v>
      </c>
      <c r="F118" s="101">
        <f>'Entering 1'!F224</f>
        <v>0</v>
      </c>
      <c r="G118" s="101">
        <f>'Entering 1'!G224</f>
        <v>0</v>
      </c>
      <c r="H118" s="101">
        <f>'Entering 1'!H224</f>
        <v>0</v>
      </c>
      <c r="I118" s="101">
        <f>'Entering 1'!I224</f>
        <v>0</v>
      </c>
      <c r="J118" s="101">
        <f>'Entering 1'!J224</f>
        <v>0</v>
      </c>
      <c r="K118" s="101">
        <f>'Entering 1'!K224</f>
        <v>0</v>
      </c>
      <c r="L118" s="101">
        <f>'Entering 1'!L224</f>
        <v>0</v>
      </c>
      <c r="M118" s="101">
        <f>'Entering 1'!M224</f>
        <v>0</v>
      </c>
      <c r="N118" s="101">
        <f>'Entering 1'!N224</f>
        <v>0</v>
      </c>
      <c r="O118" s="101">
        <f>'Entering 1'!O224</f>
        <v>0</v>
      </c>
      <c r="P118" s="101">
        <f>'Entering 1'!P224</f>
        <v>0</v>
      </c>
      <c r="Q118" s="101">
        <f>'Entering 1'!Q224</f>
        <v>0</v>
      </c>
      <c r="R118" s="128">
        <f>'Entering 1'!R224</f>
        <v>0</v>
      </c>
    </row>
    <row r="119" spans="1:18" ht="12" customHeight="1">
      <c r="A119" s="566"/>
      <c r="B119" s="163" t="s">
        <v>257</v>
      </c>
      <c r="C119" s="164">
        <f t="shared" ref="C119:R119" si="20">SUM(C112:C118)</f>
        <v>0</v>
      </c>
      <c r="D119" s="165">
        <f t="shared" si="20"/>
        <v>0</v>
      </c>
      <c r="E119" s="165">
        <f t="shared" si="20"/>
        <v>0</v>
      </c>
      <c r="F119" s="165">
        <f t="shared" si="20"/>
        <v>0</v>
      </c>
      <c r="G119" s="165">
        <f t="shared" si="20"/>
        <v>0</v>
      </c>
      <c r="H119" s="165">
        <f t="shared" si="20"/>
        <v>0</v>
      </c>
      <c r="I119" s="165">
        <f t="shared" si="20"/>
        <v>0</v>
      </c>
      <c r="J119" s="165">
        <f t="shared" si="20"/>
        <v>0</v>
      </c>
      <c r="K119" s="165">
        <f t="shared" si="20"/>
        <v>0</v>
      </c>
      <c r="L119" s="165">
        <f t="shared" si="20"/>
        <v>0</v>
      </c>
      <c r="M119" s="165">
        <f t="shared" si="20"/>
        <v>0</v>
      </c>
      <c r="N119" s="165">
        <f t="shared" si="20"/>
        <v>0</v>
      </c>
      <c r="O119" s="165">
        <f t="shared" si="20"/>
        <v>0</v>
      </c>
      <c r="P119" s="165">
        <f t="shared" si="20"/>
        <v>0</v>
      </c>
      <c r="Q119" s="165">
        <f t="shared" si="20"/>
        <v>0</v>
      </c>
      <c r="R119" s="166">
        <f t="shared" si="20"/>
        <v>0</v>
      </c>
    </row>
    <row r="120" spans="1:18" ht="12" customHeight="1">
      <c r="A120" s="566"/>
      <c r="B120" s="167" t="s">
        <v>258</v>
      </c>
      <c r="C120" s="168">
        <f t="shared" ref="C120:R120" si="21">(C112*2)+(C113*3)+(C114*4)+(C115*5)+(C116*6)+(C117*7)+(C118*8)</f>
        <v>0</v>
      </c>
      <c r="D120" s="169">
        <f t="shared" si="21"/>
        <v>0</v>
      </c>
      <c r="E120" s="169">
        <f t="shared" si="21"/>
        <v>0</v>
      </c>
      <c r="F120" s="169">
        <f t="shared" si="21"/>
        <v>0</v>
      </c>
      <c r="G120" s="169">
        <f t="shared" si="21"/>
        <v>0</v>
      </c>
      <c r="H120" s="169">
        <f t="shared" si="21"/>
        <v>0</v>
      </c>
      <c r="I120" s="169">
        <f t="shared" si="21"/>
        <v>0</v>
      </c>
      <c r="J120" s="169">
        <f t="shared" si="21"/>
        <v>0</v>
      </c>
      <c r="K120" s="169">
        <f t="shared" si="21"/>
        <v>0</v>
      </c>
      <c r="L120" s="169">
        <f t="shared" si="21"/>
        <v>0</v>
      </c>
      <c r="M120" s="169">
        <f t="shared" si="21"/>
        <v>0</v>
      </c>
      <c r="N120" s="169">
        <f t="shared" si="21"/>
        <v>0</v>
      </c>
      <c r="O120" s="169">
        <f t="shared" si="21"/>
        <v>0</v>
      </c>
      <c r="P120" s="169">
        <f t="shared" si="21"/>
        <v>0</v>
      </c>
      <c r="Q120" s="169">
        <f t="shared" si="21"/>
        <v>0</v>
      </c>
      <c r="R120" s="170">
        <f t="shared" si="21"/>
        <v>0</v>
      </c>
    </row>
    <row r="121" spans="1:18" ht="12" customHeight="1">
      <c r="A121" s="566"/>
      <c r="B121" s="116" t="str">
        <f>'Entering 1'!B225</f>
        <v>MTS Shuttles</v>
      </c>
      <c r="C121" s="164">
        <f>'Entering 1'!C225</f>
        <v>0</v>
      </c>
      <c r="D121" s="165">
        <f>'Entering 1'!D225</f>
        <v>0</v>
      </c>
      <c r="E121" s="165">
        <f>'Entering 1'!E225</f>
        <v>0</v>
      </c>
      <c r="F121" s="165">
        <f>'Entering 1'!F225</f>
        <v>0</v>
      </c>
      <c r="G121" s="165">
        <f>'Entering 1'!G225</f>
        <v>0</v>
      </c>
      <c r="H121" s="165">
        <f>'Entering 1'!H225</f>
        <v>0</v>
      </c>
      <c r="I121" s="165">
        <f>'Entering 1'!I225</f>
        <v>0</v>
      </c>
      <c r="J121" s="165">
        <f>'Entering 1'!J225</f>
        <v>0</v>
      </c>
      <c r="K121" s="165">
        <f>'Entering 1'!K225</f>
        <v>0</v>
      </c>
      <c r="L121" s="165">
        <f>'Entering 1'!L225</f>
        <v>0</v>
      </c>
      <c r="M121" s="165">
        <f>'Entering 1'!M225</f>
        <v>0</v>
      </c>
      <c r="N121" s="165">
        <f>'Entering 1'!N225</f>
        <v>0</v>
      </c>
      <c r="O121" s="165">
        <f>'Entering 1'!O225</f>
        <v>0</v>
      </c>
      <c r="P121" s="165">
        <f>'Entering 1'!P225</f>
        <v>0</v>
      </c>
      <c r="Q121" s="165">
        <f>'Entering 1'!Q225</f>
        <v>0</v>
      </c>
      <c r="R121" s="166">
        <f>'Entering 1'!R225</f>
        <v>0</v>
      </c>
    </row>
    <row r="122" spans="1:18" ht="12" customHeight="1">
      <c r="A122" s="566"/>
      <c r="B122" s="116" t="str">
        <f>'Entering 1'!B226</f>
        <v>Private Shuttles</v>
      </c>
      <c r="C122" s="126">
        <f>'Entering 1'!C226</f>
        <v>0</v>
      </c>
      <c r="D122" s="101">
        <f>'Entering 1'!D226</f>
        <v>0</v>
      </c>
      <c r="E122" s="101">
        <f>'Entering 1'!E226</f>
        <v>0</v>
      </c>
      <c r="F122" s="101">
        <f>'Entering 1'!F226</f>
        <v>0</v>
      </c>
      <c r="G122" s="101">
        <f>'Entering 1'!G226</f>
        <v>0</v>
      </c>
      <c r="H122" s="101">
        <f>'Entering 1'!H226</f>
        <v>0</v>
      </c>
      <c r="I122" s="101">
        <f>'Entering 1'!I226</f>
        <v>0</v>
      </c>
      <c r="J122" s="101">
        <f>'Entering 1'!J226</f>
        <v>0</v>
      </c>
      <c r="K122" s="101">
        <f>'Entering 1'!K226</f>
        <v>0</v>
      </c>
      <c r="L122" s="101">
        <f>'Entering 1'!L226</f>
        <v>0</v>
      </c>
      <c r="M122" s="101">
        <f>'Entering 1'!M226</f>
        <v>0</v>
      </c>
      <c r="N122" s="101">
        <f>'Entering 1'!N226</f>
        <v>0</v>
      </c>
      <c r="O122" s="101">
        <f>'Entering 1'!O226</f>
        <v>0</v>
      </c>
      <c r="P122" s="101">
        <f>'Entering 1'!P226</f>
        <v>0</v>
      </c>
      <c r="Q122" s="101">
        <f>'Entering 1'!Q226</f>
        <v>0</v>
      </c>
      <c r="R122" s="128">
        <f>'Entering 1'!R226</f>
        <v>0</v>
      </c>
    </row>
    <row r="123" spans="1:18" ht="12" customHeight="1">
      <c r="A123" s="566"/>
      <c r="B123" s="116" t="str">
        <f>'Entering 1'!B227</f>
        <v>Private Vanpool Vehicles</v>
      </c>
      <c r="C123" s="126">
        <f>'Entering 1'!C227</f>
        <v>0</v>
      </c>
      <c r="D123" s="101">
        <f>'Entering 1'!D227</f>
        <v>0</v>
      </c>
      <c r="E123" s="101">
        <f>'Entering 1'!E227</f>
        <v>0</v>
      </c>
      <c r="F123" s="101">
        <f>'Entering 1'!F227</f>
        <v>0</v>
      </c>
      <c r="G123" s="101">
        <f>'Entering 1'!G227</f>
        <v>0</v>
      </c>
      <c r="H123" s="101">
        <f>'Entering 1'!H227</f>
        <v>0</v>
      </c>
      <c r="I123" s="101">
        <f>'Entering 1'!I227</f>
        <v>0</v>
      </c>
      <c r="J123" s="101">
        <f>'Entering 1'!J227</f>
        <v>0</v>
      </c>
      <c r="K123" s="101">
        <f>'Entering 1'!K227</f>
        <v>0</v>
      </c>
      <c r="L123" s="101">
        <f>'Entering 1'!L227</f>
        <v>0</v>
      </c>
      <c r="M123" s="101">
        <f>'Entering 1'!M227</f>
        <v>0</v>
      </c>
      <c r="N123" s="101">
        <f>'Entering 1'!N227</f>
        <v>0</v>
      </c>
      <c r="O123" s="101">
        <f>'Entering 1'!O227</f>
        <v>0</v>
      </c>
      <c r="P123" s="101">
        <f>'Entering 1'!P227</f>
        <v>0</v>
      </c>
      <c r="Q123" s="101">
        <f>'Entering 1'!Q227</f>
        <v>0</v>
      </c>
      <c r="R123" s="128">
        <f>'Entering 1'!R227</f>
        <v>0</v>
      </c>
    </row>
    <row r="124" spans="1:18" ht="12" customHeight="1">
      <c r="A124" s="566"/>
      <c r="B124" s="116" t="str">
        <f>'Entering 1'!B228</f>
        <v>Taxis</v>
      </c>
      <c r="C124" s="126">
        <f>'Entering 1'!C228</f>
        <v>0</v>
      </c>
      <c r="D124" s="101">
        <f>'Entering 1'!D228</f>
        <v>0</v>
      </c>
      <c r="E124" s="101">
        <f>'Entering 1'!E228</f>
        <v>0</v>
      </c>
      <c r="F124" s="101">
        <f>'Entering 1'!F228</f>
        <v>0</v>
      </c>
      <c r="G124" s="101">
        <f>'Entering 1'!G228</f>
        <v>0</v>
      </c>
      <c r="H124" s="101">
        <f>'Entering 1'!H228</f>
        <v>0</v>
      </c>
      <c r="I124" s="101">
        <f>'Entering 1'!I228</f>
        <v>0</v>
      </c>
      <c r="J124" s="101">
        <f>'Entering 1'!J228</f>
        <v>0</v>
      </c>
      <c r="K124" s="101">
        <f>'Entering 1'!K228</f>
        <v>0</v>
      </c>
      <c r="L124" s="101">
        <f>'Entering 1'!L228</f>
        <v>0</v>
      </c>
      <c r="M124" s="101">
        <f>'Entering 1'!M228</f>
        <v>0</v>
      </c>
      <c r="N124" s="101">
        <f>'Entering 1'!N228</f>
        <v>0</v>
      </c>
      <c r="O124" s="101">
        <f>'Entering 1'!O228</f>
        <v>0</v>
      </c>
      <c r="P124" s="101">
        <f>'Entering 1'!P228</f>
        <v>0</v>
      </c>
      <c r="Q124" s="101">
        <f>'Entering 1'!Q228</f>
        <v>0</v>
      </c>
      <c r="R124" s="128">
        <f>'Entering 1'!R228</f>
        <v>0</v>
      </c>
    </row>
    <row r="125" spans="1:18" ht="12" customHeight="1">
      <c r="A125" s="566"/>
      <c r="B125" s="116" t="str">
        <f>'Entering 1'!B229</f>
        <v>Uber/Lyft Vehicles</v>
      </c>
      <c r="C125" s="126">
        <f>'Entering 1'!C229</f>
        <v>0</v>
      </c>
      <c r="D125" s="101">
        <f>'Entering 1'!D229</f>
        <v>0</v>
      </c>
      <c r="E125" s="101">
        <f>'Entering 1'!E229</f>
        <v>0</v>
      </c>
      <c r="F125" s="101">
        <f>'Entering 1'!F229</f>
        <v>0</v>
      </c>
      <c r="G125" s="101">
        <f>'Entering 1'!G229</f>
        <v>0</v>
      </c>
      <c r="H125" s="101">
        <f>'Entering 1'!H229</f>
        <v>0</v>
      </c>
      <c r="I125" s="101">
        <f>'Entering 1'!I229</f>
        <v>0</v>
      </c>
      <c r="J125" s="101">
        <f>'Entering 1'!J229</f>
        <v>0</v>
      </c>
      <c r="K125" s="101">
        <f>'Entering 1'!K229</f>
        <v>0</v>
      </c>
      <c r="L125" s="101">
        <f>'Entering 1'!L229</f>
        <v>0</v>
      </c>
      <c r="M125" s="101">
        <f>'Entering 1'!M229</f>
        <v>0</v>
      </c>
      <c r="N125" s="101">
        <f>'Entering 1'!N229</f>
        <v>0</v>
      </c>
      <c r="O125" s="101">
        <f>'Entering 1'!O229</f>
        <v>0</v>
      </c>
      <c r="P125" s="101">
        <f>'Entering 1'!P229</f>
        <v>0</v>
      </c>
      <c r="Q125" s="101">
        <f>'Entering 1'!Q229</f>
        <v>0</v>
      </c>
      <c r="R125" s="128">
        <f>'Entering 1'!R229</f>
        <v>0</v>
      </c>
    </row>
    <row r="126" spans="1:18" ht="12" customHeight="1">
      <c r="A126" s="566"/>
      <c r="B126" s="144" t="str">
        <f>'Entering 1'!B242</f>
        <v>MTS Shuttle People</v>
      </c>
      <c r="C126" s="122">
        <f>'Entering 1'!C242</f>
        <v>0</v>
      </c>
      <c r="D126" s="123">
        <f>'Entering 1'!D242</f>
        <v>0</v>
      </c>
      <c r="E126" s="123">
        <f>'Entering 1'!E242</f>
        <v>0</v>
      </c>
      <c r="F126" s="123">
        <f>'Entering 1'!F242</f>
        <v>0</v>
      </c>
      <c r="G126" s="123">
        <f>'Entering 1'!G242</f>
        <v>0</v>
      </c>
      <c r="H126" s="123">
        <f>'Entering 1'!H242</f>
        <v>0</v>
      </c>
      <c r="I126" s="123">
        <f>'Entering 1'!I242</f>
        <v>0</v>
      </c>
      <c r="J126" s="123">
        <f>'Entering 1'!J242</f>
        <v>0</v>
      </c>
      <c r="K126" s="123">
        <f>'Entering 1'!K242</f>
        <v>0</v>
      </c>
      <c r="L126" s="123">
        <f>'Entering 1'!L242</f>
        <v>0</v>
      </c>
      <c r="M126" s="123">
        <f>'Entering 1'!M242</f>
        <v>0</v>
      </c>
      <c r="N126" s="123">
        <f>'Entering 1'!N242</f>
        <v>0</v>
      </c>
      <c r="O126" s="123">
        <f>'Entering 1'!O242</f>
        <v>0</v>
      </c>
      <c r="P126" s="123">
        <f>'Entering 1'!P242</f>
        <v>0</v>
      </c>
      <c r="Q126" s="123">
        <f>'Entering 1'!Q242</f>
        <v>0</v>
      </c>
      <c r="R126" s="124">
        <f>'Entering 1'!R242</f>
        <v>0</v>
      </c>
    </row>
    <row r="127" spans="1:18" ht="12" customHeight="1">
      <c r="A127" s="566"/>
      <c r="B127" s="143" t="str">
        <f>'Entering 1'!B243</f>
        <v>Private Shuttle People</v>
      </c>
      <c r="C127" s="122">
        <f>'Entering 1'!C243</f>
        <v>0</v>
      </c>
      <c r="D127" s="123">
        <f>'Entering 1'!D243</f>
        <v>0</v>
      </c>
      <c r="E127" s="123">
        <f>'Entering 1'!E243</f>
        <v>0</v>
      </c>
      <c r="F127" s="123">
        <f>'Entering 1'!F243</f>
        <v>0</v>
      </c>
      <c r="G127" s="123">
        <f>'Entering 1'!G243</f>
        <v>0</v>
      </c>
      <c r="H127" s="123">
        <f>'Entering 1'!H243</f>
        <v>0</v>
      </c>
      <c r="I127" s="123">
        <f>'Entering 1'!I243</f>
        <v>0</v>
      </c>
      <c r="J127" s="123">
        <f>'Entering 1'!J243</f>
        <v>0</v>
      </c>
      <c r="K127" s="123">
        <f>'Entering 1'!K243</f>
        <v>0</v>
      </c>
      <c r="L127" s="123">
        <f>'Entering 1'!L243</f>
        <v>0</v>
      </c>
      <c r="M127" s="123">
        <f>'Entering 1'!M243</f>
        <v>0</v>
      </c>
      <c r="N127" s="123">
        <f>'Entering 1'!N243</f>
        <v>0</v>
      </c>
      <c r="O127" s="123">
        <f>'Entering 1'!O243</f>
        <v>0</v>
      </c>
      <c r="P127" s="123">
        <f>'Entering 1'!P243</f>
        <v>0</v>
      </c>
      <c r="Q127" s="123">
        <f>'Entering 1'!Q243</f>
        <v>0</v>
      </c>
      <c r="R127" s="124">
        <f>'Entering 1'!R243</f>
        <v>0</v>
      </c>
    </row>
    <row r="128" spans="1:18" ht="12" customHeight="1">
      <c r="A128" s="566"/>
      <c r="B128" s="143" t="str">
        <f>'Entering 1'!B244</f>
        <v>Private Vanpool People</v>
      </c>
      <c r="C128" s="122">
        <f>'Entering 1'!C244</f>
        <v>0</v>
      </c>
      <c r="D128" s="123">
        <f>'Entering 1'!D244</f>
        <v>0</v>
      </c>
      <c r="E128" s="123">
        <f>'Entering 1'!E244</f>
        <v>0</v>
      </c>
      <c r="F128" s="123">
        <f>'Entering 1'!F244</f>
        <v>0</v>
      </c>
      <c r="G128" s="123">
        <f>'Entering 1'!G244</f>
        <v>0</v>
      </c>
      <c r="H128" s="123">
        <f>'Entering 1'!H244</f>
        <v>0</v>
      </c>
      <c r="I128" s="123">
        <f>'Entering 1'!I244</f>
        <v>0</v>
      </c>
      <c r="J128" s="123">
        <f>'Entering 1'!J244</f>
        <v>0</v>
      </c>
      <c r="K128" s="123">
        <f>'Entering 1'!K244</f>
        <v>0</v>
      </c>
      <c r="L128" s="123">
        <f>'Entering 1'!L244</f>
        <v>0</v>
      </c>
      <c r="M128" s="123">
        <f>'Entering 1'!M244</f>
        <v>0</v>
      </c>
      <c r="N128" s="123">
        <f>'Entering 1'!N244</f>
        <v>0</v>
      </c>
      <c r="O128" s="123">
        <f>'Entering 1'!O244</f>
        <v>0</v>
      </c>
      <c r="P128" s="123">
        <f>'Entering 1'!P244</f>
        <v>0</v>
      </c>
      <c r="Q128" s="123">
        <f>'Entering 1'!Q244</f>
        <v>0</v>
      </c>
      <c r="R128" s="124">
        <f>'Entering 1'!R244</f>
        <v>0</v>
      </c>
    </row>
    <row r="129" spans="1:18" ht="12" customHeight="1">
      <c r="A129" s="566"/>
      <c r="B129" s="143" t="str">
        <f>'Entering 1'!B245</f>
        <v>Taxi People</v>
      </c>
      <c r="C129" s="122">
        <f>'Entering 1'!C245</f>
        <v>0</v>
      </c>
      <c r="D129" s="123">
        <f>'Entering 1'!D245</f>
        <v>0</v>
      </c>
      <c r="E129" s="123">
        <f>'Entering 1'!E245</f>
        <v>0</v>
      </c>
      <c r="F129" s="123">
        <f>'Entering 1'!F245</f>
        <v>0</v>
      </c>
      <c r="G129" s="123">
        <f>'Entering 1'!G245</f>
        <v>0</v>
      </c>
      <c r="H129" s="123">
        <f>'Entering 1'!H245</f>
        <v>0</v>
      </c>
      <c r="I129" s="123">
        <f>'Entering 1'!I245</f>
        <v>0</v>
      </c>
      <c r="J129" s="123">
        <f>'Entering 1'!J245</f>
        <v>0</v>
      </c>
      <c r="K129" s="123">
        <f>'Entering 1'!K245</f>
        <v>0</v>
      </c>
      <c r="L129" s="123">
        <f>'Entering 1'!L245</f>
        <v>0</v>
      </c>
      <c r="M129" s="123">
        <f>'Entering 1'!M245</f>
        <v>0</v>
      </c>
      <c r="N129" s="123">
        <f>'Entering 1'!N245</f>
        <v>0</v>
      </c>
      <c r="O129" s="123">
        <f>'Entering 1'!O245</f>
        <v>0</v>
      </c>
      <c r="P129" s="123">
        <f>'Entering 1'!P245</f>
        <v>0</v>
      </c>
      <c r="Q129" s="123">
        <f>'Entering 1'!Q245</f>
        <v>0</v>
      </c>
      <c r="R129" s="124">
        <f>'Entering 1'!R245</f>
        <v>0</v>
      </c>
    </row>
    <row r="130" spans="1:18" ht="12" customHeight="1">
      <c r="A130" s="566"/>
      <c r="B130" s="144" t="str">
        <f>'Entering 1'!B246</f>
        <v>Uber/Lyft People</v>
      </c>
      <c r="C130" s="160">
        <f>'Entering 1'!C246</f>
        <v>0</v>
      </c>
      <c r="D130" s="161">
        <f>'Entering 1'!D246</f>
        <v>0</v>
      </c>
      <c r="E130" s="161">
        <f>'Entering 1'!E246</f>
        <v>0</v>
      </c>
      <c r="F130" s="161">
        <f>'Entering 1'!F246</f>
        <v>0</v>
      </c>
      <c r="G130" s="161">
        <f>'Entering 1'!G246</f>
        <v>0</v>
      </c>
      <c r="H130" s="161">
        <f>'Entering 1'!H246</f>
        <v>0</v>
      </c>
      <c r="I130" s="161">
        <f>'Entering 1'!I246</f>
        <v>0</v>
      </c>
      <c r="J130" s="161">
        <f>'Entering 1'!J246</f>
        <v>0</v>
      </c>
      <c r="K130" s="161">
        <f>'Entering 1'!K246</f>
        <v>0</v>
      </c>
      <c r="L130" s="161">
        <f>'Entering 1'!L246</f>
        <v>0</v>
      </c>
      <c r="M130" s="161">
        <f>'Entering 1'!M246</f>
        <v>0</v>
      </c>
      <c r="N130" s="161">
        <f>'Entering 1'!N246</f>
        <v>0</v>
      </c>
      <c r="O130" s="161">
        <f>'Entering 1'!O246</f>
        <v>0</v>
      </c>
      <c r="P130" s="161">
        <f>'Entering 1'!P246</f>
        <v>0</v>
      </c>
      <c r="Q130" s="161">
        <f>'Entering 1'!Q246</f>
        <v>0</v>
      </c>
      <c r="R130" s="162">
        <f>'Entering 1'!R246</f>
        <v>0</v>
      </c>
    </row>
    <row r="131" spans="1:18" ht="12" customHeight="1">
      <c r="A131" s="566"/>
      <c r="B131" s="145" t="s">
        <v>261</v>
      </c>
      <c r="C131" s="126">
        <f t="shared" ref="C131:R131" si="22">SUM(C119,C121:C125)</f>
        <v>0</v>
      </c>
      <c r="D131" s="101">
        <f t="shared" si="22"/>
        <v>0</v>
      </c>
      <c r="E131" s="101">
        <f t="shared" si="22"/>
        <v>0</v>
      </c>
      <c r="F131" s="101">
        <f t="shared" si="22"/>
        <v>0</v>
      </c>
      <c r="G131" s="101">
        <f t="shared" si="22"/>
        <v>0</v>
      </c>
      <c r="H131" s="101">
        <f t="shared" si="22"/>
        <v>0</v>
      </c>
      <c r="I131" s="101">
        <f t="shared" si="22"/>
        <v>0</v>
      </c>
      <c r="J131" s="101">
        <f t="shared" si="22"/>
        <v>0</v>
      </c>
      <c r="K131" s="101">
        <f t="shared" si="22"/>
        <v>0</v>
      </c>
      <c r="L131" s="101">
        <f t="shared" si="22"/>
        <v>0</v>
      </c>
      <c r="M131" s="101">
        <f t="shared" si="22"/>
        <v>0</v>
      </c>
      <c r="N131" s="101">
        <f t="shared" si="22"/>
        <v>0</v>
      </c>
      <c r="O131" s="101">
        <f t="shared" si="22"/>
        <v>0</v>
      </c>
      <c r="P131" s="101">
        <f t="shared" si="22"/>
        <v>0</v>
      </c>
      <c r="Q131" s="101">
        <f t="shared" si="22"/>
        <v>0</v>
      </c>
      <c r="R131" s="128">
        <f t="shared" si="22"/>
        <v>0</v>
      </c>
    </row>
    <row r="132" spans="1:18" ht="12" customHeight="1">
      <c r="A132" s="566"/>
      <c r="B132" s="145" t="s">
        <v>262</v>
      </c>
      <c r="C132" s="126">
        <f t="shared" ref="C132:R132" si="23">(C120+SUM(C126:C130))</f>
        <v>0</v>
      </c>
      <c r="D132" s="101">
        <f t="shared" si="23"/>
        <v>0</v>
      </c>
      <c r="E132" s="101">
        <f t="shared" si="23"/>
        <v>0</v>
      </c>
      <c r="F132" s="101">
        <f t="shared" si="23"/>
        <v>0</v>
      </c>
      <c r="G132" s="101">
        <f t="shared" si="23"/>
        <v>0</v>
      </c>
      <c r="H132" s="101">
        <f t="shared" si="23"/>
        <v>0</v>
      </c>
      <c r="I132" s="101">
        <f t="shared" si="23"/>
        <v>0</v>
      </c>
      <c r="J132" s="101">
        <f t="shared" si="23"/>
        <v>0</v>
      </c>
      <c r="K132" s="101">
        <f t="shared" si="23"/>
        <v>0</v>
      </c>
      <c r="L132" s="101">
        <f t="shared" si="23"/>
        <v>0</v>
      </c>
      <c r="M132" s="101">
        <f t="shared" si="23"/>
        <v>0</v>
      </c>
      <c r="N132" s="101">
        <f t="shared" si="23"/>
        <v>0</v>
      </c>
      <c r="O132" s="101">
        <f t="shared" si="23"/>
        <v>0</v>
      </c>
      <c r="P132" s="101">
        <f t="shared" si="23"/>
        <v>0</v>
      </c>
      <c r="Q132" s="101">
        <f t="shared" si="23"/>
        <v>0</v>
      </c>
      <c r="R132" s="128">
        <f t="shared" si="23"/>
        <v>0</v>
      </c>
    </row>
    <row r="133" spans="1:18" ht="12" customHeight="1">
      <c r="A133" s="576" t="s">
        <v>220</v>
      </c>
      <c r="B133" s="181" t="str">
        <f>'Entering 1'!B258</f>
        <v>Automobiles (2 People)</v>
      </c>
      <c r="C133" s="182">
        <f>'Entering 1'!C258</f>
        <v>0</v>
      </c>
      <c r="D133" s="117">
        <f>'Entering 1'!D258</f>
        <v>0</v>
      </c>
      <c r="E133" s="117">
        <f>'Entering 1'!E258</f>
        <v>0</v>
      </c>
      <c r="F133" s="117">
        <f>'Entering 1'!F258</f>
        <v>0</v>
      </c>
      <c r="G133" s="117">
        <f>'Entering 1'!G258</f>
        <v>0</v>
      </c>
      <c r="H133" s="117">
        <f>'Entering 1'!H258</f>
        <v>0</v>
      </c>
      <c r="I133" s="117">
        <f>'Entering 1'!I258</f>
        <v>0</v>
      </c>
      <c r="J133" s="117">
        <f>'Entering 1'!J258</f>
        <v>0</v>
      </c>
      <c r="K133" s="117">
        <f>'Entering 1'!K258</f>
        <v>0</v>
      </c>
      <c r="L133" s="117">
        <f>'Entering 1'!L258</f>
        <v>0</v>
      </c>
      <c r="M133" s="117">
        <f>'Entering 1'!M258</f>
        <v>0</v>
      </c>
      <c r="N133" s="117">
        <f>'Entering 1'!N258</f>
        <v>0</v>
      </c>
      <c r="O133" s="117">
        <f>'Entering 1'!O258</f>
        <v>0</v>
      </c>
      <c r="P133" s="117">
        <f>'Entering 1'!P258</f>
        <v>0</v>
      </c>
      <c r="Q133" s="117">
        <f>'Entering 1'!Q258</f>
        <v>0</v>
      </c>
      <c r="R133" s="119">
        <f>'Entering 1'!R258</f>
        <v>0</v>
      </c>
    </row>
    <row r="134" spans="1:18" ht="12" customHeight="1">
      <c r="A134" s="566"/>
      <c r="B134" s="116" t="str">
        <f>'Entering 1'!B259</f>
        <v>Automobiles (3 People)</v>
      </c>
      <c r="C134" s="126">
        <f>'Entering 1'!C259</f>
        <v>0</v>
      </c>
      <c r="D134" s="101">
        <f>'Entering 1'!D259</f>
        <v>0</v>
      </c>
      <c r="E134" s="101">
        <f>'Entering 1'!E259</f>
        <v>0</v>
      </c>
      <c r="F134" s="101">
        <f>'Entering 1'!F259</f>
        <v>0</v>
      </c>
      <c r="G134" s="101">
        <f>'Entering 1'!G259</f>
        <v>0</v>
      </c>
      <c r="H134" s="101">
        <f>'Entering 1'!H259</f>
        <v>0</v>
      </c>
      <c r="I134" s="101">
        <f>'Entering 1'!I259</f>
        <v>0</v>
      </c>
      <c r="J134" s="101">
        <f>'Entering 1'!J259</f>
        <v>0</v>
      </c>
      <c r="K134" s="101">
        <f>'Entering 1'!K259</f>
        <v>0</v>
      </c>
      <c r="L134" s="101">
        <f>'Entering 1'!L259</f>
        <v>0</v>
      </c>
      <c r="M134" s="101">
        <f>'Entering 1'!M259</f>
        <v>0</v>
      </c>
      <c r="N134" s="101">
        <f>'Entering 1'!N259</f>
        <v>0</v>
      </c>
      <c r="O134" s="101">
        <f>'Entering 1'!O259</f>
        <v>0</v>
      </c>
      <c r="P134" s="101">
        <f>'Entering 1'!P259</f>
        <v>0</v>
      </c>
      <c r="Q134" s="101">
        <f>'Entering 1'!Q259</f>
        <v>0</v>
      </c>
      <c r="R134" s="128">
        <f>'Entering 1'!R259</f>
        <v>0</v>
      </c>
    </row>
    <row r="135" spans="1:18" ht="12" customHeight="1">
      <c r="A135" s="566"/>
      <c r="B135" s="116" t="str">
        <f>'Entering 1'!B260</f>
        <v>Automobiles (4 People)</v>
      </c>
      <c r="C135" s="126">
        <f>'Entering 1'!C260</f>
        <v>0</v>
      </c>
      <c r="D135" s="101">
        <f>'Entering 1'!D260</f>
        <v>0</v>
      </c>
      <c r="E135" s="101">
        <f>'Entering 1'!E260</f>
        <v>0</v>
      </c>
      <c r="F135" s="101">
        <f>'Entering 1'!F260</f>
        <v>0</v>
      </c>
      <c r="G135" s="101">
        <f>'Entering 1'!G260</f>
        <v>0</v>
      </c>
      <c r="H135" s="101">
        <f>'Entering 1'!H260</f>
        <v>0</v>
      </c>
      <c r="I135" s="101">
        <f>'Entering 1'!I260</f>
        <v>0</v>
      </c>
      <c r="J135" s="101">
        <f>'Entering 1'!J260</f>
        <v>0</v>
      </c>
      <c r="K135" s="101">
        <f>'Entering 1'!K260</f>
        <v>0</v>
      </c>
      <c r="L135" s="101">
        <f>'Entering 1'!L260</f>
        <v>0</v>
      </c>
      <c r="M135" s="101">
        <f>'Entering 1'!M260</f>
        <v>0</v>
      </c>
      <c r="N135" s="101">
        <f>'Entering 1'!N260</f>
        <v>0</v>
      </c>
      <c r="O135" s="101">
        <f>'Entering 1'!O260</f>
        <v>0</v>
      </c>
      <c r="P135" s="101">
        <f>'Entering 1'!P260</f>
        <v>0</v>
      </c>
      <c r="Q135" s="101">
        <f>'Entering 1'!Q260</f>
        <v>0</v>
      </c>
      <c r="R135" s="128">
        <f>'Entering 1'!R260</f>
        <v>0</v>
      </c>
    </row>
    <row r="136" spans="1:18" ht="12" customHeight="1">
      <c r="A136" s="566"/>
      <c r="B136" s="116" t="str">
        <f>'Entering 1'!B261</f>
        <v>Automobiles (5 People)</v>
      </c>
      <c r="C136" s="126">
        <f>'Entering 1'!C261</f>
        <v>0</v>
      </c>
      <c r="D136" s="101">
        <f>'Entering 1'!D261</f>
        <v>0</v>
      </c>
      <c r="E136" s="101">
        <f>'Entering 1'!E261</f>
        <v>0</v>
      </c>
      <c r="F136" s="101">
        <f>'Entering 1'!F261</f>
        <v>0</v>
      </c>
      <c r="G136" s="101">
        <f>'Entering 1'!G261</f>
        <v>0</v>
      </c>
      <c r="H136" s="101">
        <f>'Entering 1'!H261</f>
        <v>0</v>
      </c>
      <c r="I136" s="101">
        <f>'Entering 1'!I261</f>
        <v>0</v>
      </c>
      <c r="J136" s="101">
        <f>'Entering 1'!J261</f>
        <v>0</v>
      </c>
      <c r="K136" s="101">
        <f>'Entering 1'!K261</f>
        <v>0</v>
      </c>
      <c r="L136" s="101">
        <f>'Entering 1'!L261</f>
        <v>0</v>
      </c>
      <c r="M136" s="101">
        <f>'Entering 1'!M261</f>
        <v>0</v>
      </c>
      <c r="N136" s="101">
        <f>'Entering 1'!N261</f>
        <v>0</v>
      </c>
      <c r="O136" s="101">
        <f>'Entering 1'!O261</f>
        <v>0</v>
      </c>
      <c r="P136" s="101">
        <f>'Entering 1'!P261</f>
        <v>0</v>
      </c>
      <c r="Q136" s="101">
        <f>'Entering 1'!Q261</f>
        <v>0</v>
      </c>
      <c r="R136" s="128">
        <f>'Entering 1'!R261</f>
        <v>0</v>
      </c>
    </row>
    <row r="137" spans="1:18" ht="12" customHeight="1">
      <c r="A137" s="566"/>
      <c r="B137" s="116" t="str">
        <f>'Entering 1'!B262</f>
        <v>Automobiles (6 People)</v>
      </c>
      <c r="C137" s="126">
        <f>'Entering 1'!C262</f>
        <v>0</v>
      </c>
      <c r="D137" s="101">
        <f>'Entering 1'!D262</f>
        <v>0</v>
      </c>
      <c r="E137" s="101">
        <f>'Entering 1'!E262</f>
        <v>0</v>
      </c>
      <c r="F137" s="101">
        <f>'Entering 1'!F262</f>
        <v>0</v>
      </c>
      <c r="G137" s="101">
        <f>'Entering 1'!G262</f>
        <v>0</v>
      </c>
      <c r="H137" s="101">
        <f>'Entering 1'!H262</f>
        <v>0</v>
      </c>
      <c r="I137" s="101">
        <f>'Entering 1'!I262</f>
        <v>0</v>
      </c>
      <c r="J137" s="101">
        <f>'Entering 1'!J262</f>
        <v>0</v>
      </c>
      <c r="K137" s="101">
        <f>'Entering 1'!K262</f>
        <v>0</v>
      </c>
      <c r="L137" s="101">
        <f>'Entering 1'!L262</f>
        <v>0</v>
      </c>
      <c r="M137" s="101">
        <f>'Entering 1'!M262</f>
        <v>0</v>
      </c>
      <c r="N137" s="101">
        <f>'Entering 1'!N262</f>
        <v>0</v>
      </c>
      <c r="O137" s="101">
        <f>'Entering 1'!O262</f>
        <v>0</v>
      </c>
      <c r="P137" s="101">
        <f>'Entering 1'!P262</f>
        <v>0</v>
      </c>
      <c r="Q137" s="101">
        <f>'Entering 1'!Q262</f>
        <v>0</v>
      </c>
      <c r="R137" s="128">
        <f>'Entering 1'!R262</f>
        <v>0</v>
      </c>
    </row>
    <row r="138" spans="1:18" ht="12" customHeight="1">
      <c r="A138" s="566"/>
      <c r="B138" s="116" t="str">
        <f>'Entering 1'!B263</f>
        <v>Automobiles (7 People)</v>
      </c>
      <c r="C138" s="126">
        <f>'Entering 1'!C263</f>
        <v>0</v>
      </c>
      <c r="D138" s="101">
        <f>'Entering 1'!D263</f>
        <v>0</v>
      </c>
      <c r="E138" s="101">
        <f>'Entering 1'!E263</f>
        <v>0</v>
      </c>
      <c r="F138" s="101">
        <f>'Entering 1'!F263</f>
        <v>0</v>
      </c>
      <c r="G138" s="101">
        <f>'Entering 1'!G263</f>
        <v>0</v>
      </c>
      <c r="H138" s="101">
        <f>'Entering 1'!H263</f>
        <v>0</v>
      </c>
      <c r="I138" s="101">
        <f>'Entering 1'!I263</f>
        <v>0</v>
      </c>
      <c r="J138" s="101">
        <f>'Entering 1'!J263</f>
        <v>0</v>
      </c>
      <c r="K138" s="101">
        <f>'Entering 1'!K263</f>
        <v>0</v>
      </c>
      <c r="L138" s="101">
        <f>'Entering 1'!L263</f>
        <v>0</v>
      </c>
      <c r="M138" s="101">
        <f>'Entering 1'!M263</f>
        <v>0</v>
      </c>
      <c r="N138" s="101">
        <f>'Entering 1'!N263</f>
        <v>0</v>
      </c>
      <c r="O138" s="101">
        <f>'Entering 1'!O263</f>
        <v>0</v>
      </c>
      <c r="P138" s="101">
        <f>'Entering 1'!P263</f>
        <v>0</v>
      </c>
      <c r="Q138" s="101">
        <f>'Entering 1'!Q263</f>
        <v>0</v>
      </c>
      <c r="R138" s="128">
        <f>'Entering 1'!R263</f>
        <v>0</v>
      </c>
    </row>
    <row r="139" spans="1:18" ht="12" customHeight="1">
      <c r="A139" s="566"/>
      <c r="B139" s="183" t="str">
        <f>'Entering 1'!B264</f>
        <v>Automobiles (8 People)</v>
      </c>
      <c r="C139" s="168">
        <f>'Entering 1'!C264</f>
        <v>0</v>
      </c>
      <c r="D139" s="169">
        <f>'Entering 1'!D264</f>
        <v>0</v>
      </c>
      <c r="E139" s="169">
        <f>'Entering 1'!E264</f>
        <v>0</v>
      </c>
      <c r="F139" s="169">
        <f>'Entering 1'!F264</f>
        <v>0</v>
      </c>
      <c r="G139" s="169">
        <f>'Entering 1'!G264</f>
        <v>0</v>
      </c>
      <c r="H139" s="169">
        <f>'Entering 1'!H264</f>
        <v>0</v>
      </c>
      <c r="I139" s="169">
        <f>'Entering 1'!I264</f>
        <v>0</v>
      </c>
      <c r="J139" s="169">
        <f>'Entering 1'!J264</f>
        <v>0</v>
      </c>
      <c r="K139" s="169">
        <f>'Entering 1'!K264</f>
        <v>0</v>
      </c>
      <c r="L139" s="169">
        <f>'Entering 1'!L264</f>
        <v>0</v>
      </c>
      <c r="M139" s="169">
        <f>'Entering 1'!M264</f>
        <v>0</v>
      </c>
      <c r="N139" s="169">
        <f>'Entering 1'!N264</f>
        <v>0</v>
      </c>
      <c r="O139" s="169">
        <f>'Entering 1'!O264</f>
        <v>0</v>
      </c>
      <c r="P139" s="169">
        <f>'Entering 1'!P264</f>
        <v>0</v>
      </c>
      <c r="Q139" s="169">
        <f>'Entering 1'!Q264</f>
        <v>0</v>
      </c>
      <c r="R139" s="170">
        <f>'Entering 1'!R264</f>
        <v>0</v>
      </c>
    </row>
    <row r="140" spans="1:18" ht="12" customHeight="1">
      <c r="A140" s="566"/>
      <c r="B140" s="163" t="s">
        <v>257</v>
      </c>
      <c r="C140" s="164">
        <f t="shared" ref="C140:R140" si="24">SUM(C133:C139)</f>
        <v>0</v>
      </c>
      <c r="D140" s="165">
        <f t="shared" si="24"/>
        <v>0</v>
      </c>
      <c r="E140" s="165">
        <f t="shared" si="24"/>
        <v>0</v>
      </c>
      <c r="F140" s="165">
        <f t="shared" si="24"/>
        <v>0</v>
      </c>
      <c r="G140" s="165">
        <f t="shared" si="24"/>
        <v>0</v>
      </c>
      <c r="H140" s="165">
        <f t="shared" si="24"/>
        <v>0</v>
      </c>
      <c r="I140" s="165">
        <f t="shared" si="24"/>
        <v>0</v>
      </c>
      <c r="J140" s="165">
        <f t="shared" si="24"/>
        <v>0</v>
      </c>
      <c r="K140" s="165">
        <f t="shared" si="24"/>
        <v>0</v>
      </c>
      <c r="L140" s="165">
        <f t="shared" si="24"/>
        <v>0</v>
      </c>
      <c r="M140" s="165">
        <f t="shared" si="24"/>
        <v>0</v>
      </c>
      <c r="N140" s="165">
        <f t="shared" si="24"/>
        <v>0</v>
      </c>
      <c r="O140" s="165">
        <f t="shared" si="24"/>
        <v>0</v>
      </c>
      <c r="P140" s="165">
        <f t="shared" si="24"/>
        <v>0</v>
      </c>
      <c r="Q140" s="165">
        <f t="shared" si="24"/>
        <v>0</v>
      </c>
      <c r="R140" s="166">
        <f t="shared" si="24"/>
        <v>0</v>
      </c>
    </row>
    <row r="141" spans="1:18" ht="12" customHeight="1">
      <c r="A141" s="566"/>
      <c r="B141" s="167" t="s">
        <v>258</v>
      </c>
      <c r="C141" s="168">
        <f t="shared" ref="C141:R141" si="25">(C133*2)+(C134*3)+(C135*4)+(C136*5)+(C137*6)+(C138*7)+(C139*8)</f>
        <v>0</v>
      </c>
      <c r="D141" s="169">
        <f t="shared" si="25"/>
        <v>0</v>
      </c>
      <c r="E141" s="169">
        <f t="shared" si="25"/>
        <v>0</v>
      </c>
      <c r="F141" s="169">
        <f t="shared" si="25"/>
        <v>0</v>
      </c>
      <c r="G141" s="169">
        <f t="shared" si="25"/>
        <v>0</v>
      </c>
      <c r="H141" s="169">
        <f t="shared" si="25"/>
        <v>0</v>
      </c>
      <c r="I141" s="169">
        <f t="shared" si="25"/>
        <v>0</v>
      </c>
      <c r="J141" s="169">
        <f t="shared" si="25"/>
        <v>0</v>
      </c>
      <c r="K141" s="169">
        <f t="shared" si="25"/>
        <v>0</v>
      </c>
      <c r="L141" s="169">
        <f t="shared" si="25"/>
        <v>0</v>
      </c>
      <c r="M141" s="169">
        <f t="shared" si="25"/>
        <v>0</v>
      </c>
      <c r="N141" s="169">
        <f t="shared" si="25"/>
        <v>0</v>
      </c>
      <c r="O141" s="169">
        <f t="shared" si="25"/>
        <v>0</v>
      </c>
      <c r="P141" s="169">
        <f t="shared" si="25"/>
        <v>0</v>
      </c>
      <c r="Q141" s="169">
        <f t="shared" si="25"/>
        <v>0</v>
      </c>
      <c r="R141" s="170">
        <f t="shared" si="25"/>
        <v>0</v>
      </c>
    </row>
    <row r="142" spans="1:18" ht="12" customHeight="1">
      <c r="A142" s="566"/>
      <c r="B142" s="116" t="str">
        <f>'Entering 1'!B265</f>
        <v>MTS Shuttles</v>
      </c>
      <c r="C142" s="164">
        <f>'Entering 1'!C265</f>
        <v>0</v>
      </c>
      <c r="D142" s="165">
        <f>'Entering 1'!D265</f>
        <v>0</v>
      </c>
      <c r="E142" s="165">
        <f>'Entering 1'!E265</f>
        <v>0</v>
      </c>
      <c r="F142" s="165">
        <f>'Entering 1'!F265</f>
        <v>0</v>
      </c>
      <c r="G142" s="165">
        <f>'Entering 1'!G265</f>
        <v>0</v>
      </c>
      <c r="H142" s="165">
        <f>'Entering 1'!H265</f>
        <v>0</v>
      </c>
      <c r="I142" s="165">
        <f>'Entering 1'!I265</f>
        <v>0</v>
      </c>
      <c r="J142" s="165">
        <f>'Entering 1'!J265</f>
        <v>0</v>
      </c>
      <c r="K142" s="165">
        <f>'Entering 1'!K265</f>
        <v>0</v>
      </c>
      <c r="L142" s="165">
        <f>'Entering 1'!L265</f>
        <v>0</v>
      </c>
      <c r="M142" s="165">
        <f>'Entering 1'!M265</f>
        <v>0</v>
      </c>
      <c r="N142" s="165">
        <f>'Entering 1'!N265</f>
        <v>0</v>
      </c>
      <c r="O142" s="165">
        <f>'Entering 1'!O265</f>
        <v>0</v>
      </c>
      <c r="P142" s="165">
        <f>'Entering 1'!P265</f>
        <v>0</v>
      </c>
      <c r="Q142" s="165">
        <f>'Entering 1'!Q265</f>
        <v>0</v>
      </c>
      <c r="R142" s="166">
        <f>'Entering 1'!R265</f>
        <v>0</v>
      </c>
    </row>
    <row r="143" spans="1:18" ht="12" customHeight="1">
      <c r="A143" s="566"/>
      <c r="B143" s="116" t="str">
        <f>'Entering 1'!B266</f>
        <v>Private Shuttles</v>
      </c>
      <c r="C143" s="126">
        <f>'Entering 1'!C266</f>
        <v>0</v>
      </c>
      <c r="D143" s="101">
        <f>'Entering 1'!D266</f>
        <v>0</v>
      </c>
      <c r="E143" s="101">
        <f>'Entering 1'!E266</f>
        <v>0</v>
      </c>
      <c r="F143" s="101">
        <f>'Entering 1'!F266</f>
        <v>0</v>
      </c>
      <c r="G143" s="101">
        <f>'Entering 1'!G266</f>
        <v>0</v>
      </c>
      <c r="H143" s="101">
        <f>'Entering 1'!H266</f>
        <v>0</v>
      </c>
      <c r="I143" s="101">
        <f>'Entering 1'!I266</f>
        <v>0</v>
      </c>
      <c r="J143" s="101">
        <f>'Entering 1'!J266</f>
        <v>0</v>
      </c>
      <c r="K143" s="101">
        <f>'Entering 1'!K266</f>
        <v>0</v>
      </c>
      <c r="L143" s="101">
        <f>'Entering 1'!L266</f>
        <v>0</v>
      </c>
      <c r="M143" s="101">
        <f>'Entering 1'!M266</f>
        <v>0</v>
      </c>
      <c r="N143" s="101">
        <f>'Entering 1'!N266</f>
        <v>0</v>
      </c>
      <c r="O143" s="101">
        <f>'Entering 1'!O266</f>
        <v>0</v>
      </c>
      <c r="P143" s="101">
        <f>'Entering 1'!P266</f>
        <v>0</v>
      </c>
      <c r="Q143" s="101">
        <f>'Entering 1'!Q266</f>
        <v>0</v>
      </c>
      <c r="R143" s="128">
        <f>'Entering 1'!R266</f>
        <v>0</v>
      </c>
    </row>
    <row r="144" spans="1:18" ht="12" customHeight="1">
      <c r="A144" s="566"/>
      <c r="B144" s="116" t="str">
        <f>'Entering 1'!B267</f>
        <v>Private Vanpool Vehicles</v>
      </c>
      <c r="C144" s="126">
        <f>'Entering 1'!C267</f>
        <v>0</v>
      </c>
      <c r="D144" s="101">
        <f>'Entering 1'!D267</f>
        <v>0</v>
      </c>
      <c r="E144" s="101">
        <f>'Entering 1'!E267</f>
        <v>0</v>
      </c>
      <c r="F144" s="101">
        <f>'Entering 1'!F267</f>
        <v>0</v>
      </c>
      <c r="G144" s="101">
        <f>'Entering 1'!G267</f>
        <v>0</v>
      </c>
      <c r="H144" s="101">
        <f>'Entering 1'!H267</f>
        <v>0</v>
      </c>
      <c r="I144" s="101">
        <f>'Entering 1'!I267</f>
        <v>0</v>
      </c>
      <c r="J144" s="101">
        <f>'Entering 1'!J267</f>
        <v>0</v>
      </c>
      <c r="K144" s="101">
        <f>'Entering 1'!K267</f>
        <v>0</v>
      </c>
      <c r="L144" s="101">
        <f>'Entering 1'!L267</f>
        <v>0</v>
      </c>
      <c r="M144" s="101">
        <f>'Entering 1'!M267</f>
        <v>0</v>
      </c>
      <c r="N144" s="101">
        <f>'Entering 1'!N267</f>
        <v>0</v>
      </c>
      <c r="O144" s="101">
        <f>'Entering 1'!O267</f>
        <v>0</v>
      </c>
      <c r="P144" s="101">
        <f>'Entering 1'!P267</f>
        <v>0</v>
      </c>
      <c r="Q144" s="101">
        <f>'Entering 1'!Q267</f>
        <v>0</v>
      </c>
      <c r="R144" s="128">
        <f>'Entering 1'!R267</f>
        <v>0</v>
      </c>
    </row>
    <row r="145" spans="1:18" ht="12" customHeight="1">
      <c r="A145" s="566"/>
      <c r="B145" s="116" t="str">
        <f>'Entering 1'!B268</f>
        <v>Taxis</v>
      </c>
      <c r="C145" s="126">
        <f>'Entering 1'!C268</f>
        <v>0</v>
      </c>
      <c r="D145" s="101">
        <f>'Entering 1'!D268</f>
        <v>0</v>
      </c>
      <c r="E145" s="101">
        <f>'Entering 1'!E268</f>
        <v>0</v>
      </c>
      <c r="F145" s="101">
        <f>'Entering 1'!F268</f>
        <v>0</v>
      </c>
      <c r="G145" s="101">
        <f>'Entering 1'!G268</f>
        <v>0</v>
      </c>
      <c r="H145" s="101">
        <f>'Entering 1'!H268</f>
        <v>0</v>
      </c>
      <c r="I145" s="101">
        <f>'Entering 1'!I268</f>
        <v>0</v>
      </c>
      <c r="J145" s="101">
        <f>'Entering 1'!J268</f>
        <v>0</v>
      </c>
      <c r="K145" s="101">
        <f>'Entering 1'!K268</f>
        <v>0</v>
      </c>
      <c r="L145" s="101">
        <f>'Entering 1'!L268</f>
        <v>0</v>
      </c>
      <c r="M145" s="101">
        <f>'Entering 1'!M268</f>
        <v>0</v>
      </c>
      <c r="N145" s="101">
        <f>'Entering 1'!N268</f>
        <v>0</v>
      </c>
      <c r="O145" s="101">
        <f>'Entering 1'!O268</f>
        <v>0</v>
      </c>
      <c r="P145" s="101">
        <f>'Entering 1'!P268</f>
        <v>0</v>
      </c>
      <c r="Q145" s="101">
        <f>'Entering 1'!Q268</f>
        <v>0</v>
      </c>
      <c r="R145" s="128">
        <f>'Entering 1'!R268</f>
        <v>0</v>
      </c>
    </row>
    <row r="146" spans="1:18" ht="12" customHeight="1">
      <c r="A146" s="566"/>
      <c r="B146" s="116" t="str">
        <f>'Entering 1'!B269</f>
        <v>Uber/Lyft Vehicles</v>
      </c>
      <c r="C146" s="126">
        <f>'Entering 1'!C269</f>
        <v>0</v>
      </c>
      <c r="D146" s="101">
        <f>'Entering 1'!D269</f>
        <v>0</v>
      </c>
      <c r="E146" s="101">
        <f>'Entering 1'!E269</f>
        <v>0</v>
      </c>
      <c r="F146" s="101">
        <f>'Entering 1'!F269</f>
        <v>0</v>
      </c>
      <c r="G146" s="101">
        <f>'Entering 1'!G269</f>
        <v>0</v>
      </c>
      <c r="H146" s="101">
        <f>'Entering 1'!H269</f>
        <v>0</v>
      </c>
      <c r="I146" s="101">
        <f>'Entering 1'!I269</f>
        <v>0</v>
      </c>
      <c r="J146" s="101">
        <f>'Entering 1'!J269</f>
        <v>0</v>
      </c>
      <c r="K146" s="101">
        <f>'Entering 1'!K269</f>
        <v>0</v>
      </c>
      <c r="L146" s="101">
        <f>'Entering 1'!L269</f>
        <v>0</v>
      </c>
      <c r="M146" s="101">
        <f>'Entering 1'!M269</f>
        <v>0</v>
      </c>
      <c r="N146" s="101">
        <f>'Entering 1'!N269</f>
        <v>0</v>
      </c>
      <c r="O146" s="101">
        <f>'Entering 1'!O269</f>
        <v>0</v>
      </c>
      <c r="P146" s="101">
        <f>'Entering 1'!P269</f>
        <v>0</v>
      </c>
      <c r="Q146" s="101">
        <f>'Entering 1'!Q269</f>
        <v>0</v>
      </c>
      <c r="R146" s="128">
        <f>'Entering 1'!R269</f>
        <v>0</v>
      </c>
    </row>
    <row r="147" spans="1:18" ht="12" customHeight="1">
      <c r="A147" s="566"/>
      <c r="B147" s="144" t="str">
        <f>'Entering 1'!B282</f>
        <v>MTS Shuttle People</v>
      </c>
      <c r="C147" s="122">
        <f>'Entering 1'!C282</f>
        <v>0</v>
      </c>
      <c r="D147" s="123">
        <f>'Entering 1'!D282</f>
        <v>0</v>
      </c>
      <c r="E147" s="123">
        <f>'Entering 1'!E282</f>
        <v>0</v>
      </c>
      <c r="F147" s="123">
        <f>'Entering 1'!F282</f>
        <v>0</v>
      </c>
      <c r="G147" s="123">
        <f>'Entering 1'!G282</f>
        <v>0</v>
      </c>
      <c r="H147" s="123">
        <f>'Entering 1'!H282</f>
        <v>0</v>
      </c>
      <c r="I147" s="123">
        <f>'Entering 1'!I282</f>
        <v>0</v>
      </c>
      <c r="J147" s="123">
        <f>'Entering 1'!J282</f>
        <v>0</v>
      </c>
      <c r="K147" s="123">
        <f>'Entering 1'!K282</f>
        <v>0</v>
      </c>
      <c r="L147" s="123">
        <f>'Entering 1'!L282</f>
        <v>0</v>
      </c>
      <c r="M147" s="123">
        <f>'Entering 1'!M282</f>
        <v>0</v>
      </c>
      <c r="N147" s="123">
        <f>'Entering 1'!N282</f>
        <v>0</v>
      </c>
      <c r="O147" s="123">
        <f>'Entering 1'!O282</f>
        <v>0</v>
      </c>
      <c r="P147" s="123">
        <f>'Entering 1'!P282</f>
        <v>0</v>
      </c>
      <c r="Q147" s="123">
        <f>'Entering 1'!Q282</f>
        <v>0</v>
      </c>
      <c r="R147" s="124">
        <f>'Entering 1'!R282</f>
        <v>0</v>
      </c>
    </row>
    <row r="148" spans="1:18" ht="12" customHeight="1">
      <c r="A148" s="566"/>
      <c r="B148" s="143" t="str">
        <f>'Entering 1'!B283</f>
        <v>Private Shuttle People</v>
      </c>
      <c r="C148" s="122">
        <f>'Entering 1'!C283</f>
        <v>0</v>
      </c>
      <c r="D148" s="123">
        <f>'Entering 1'!D283</f>
        <v>0</v>
      </c>
      <c r="E148" s="123">
        <f>'Entering 1'!E283</f>
        <v>0</v>
      </c>
      <c r="F148" s="123">
        <f>'Entering 1'!F283</f>
        <v>0</v>
      </c>
      <c r="G148" s="123">
        <f>'Entering 1'!G283</f>
        <v>0</v>
      </c>
      <c r="H148" s="123">
        <f>'Entering 1'!H283</f>
        <v>0</v>
      </c>
      <c r="I148" s="123">
        <f>'Entering 1'!I283</f>
        <v>0</v>
      </c>
      <c r="J148" s="123">
        <f>'Entering 1'!J283</f>
        <v>0</v>
      </c>
      <c r="K148" s="123">
        <f>'Entering 1'!K283</f>
        <v>0</v>
      </c>
      <c r="L148" s="123">
        <f>'Entering 1'!L283</f>
        <v>0</v>
      </c>
      <c r="M148" s="123">
        <f>'Entering 1'!M283</f>
        <v>0</v>
      </c>
      <c r="N148" s="123">
        <f>'Entering 1'!N283</f>
        <v>0</v>
      </c>
      <c r="O148" s="123">
        <f>'Entering 1'!O283</f>
        <v>0</v>
      </c>
      <c r="P148" s="123">
        <f>'Entering 1'!P283</f>
        <v>0</v>
      </c>
      <c r="Q148" s="123">
        <f>'Entering 1'!Q283</f>
        <v>0</v>
      </c>
      <c r="R148" s="124">
        <f>'Entering 1'!R283</f>
        <v>0</v>
      </c>
    </row>
    <row r="149" spans="1:18" ht="12" customHeight="1">
      <c r="A149" s="566"/>
      <c r="B149" s="143" t="str">
        <f>'Entering 1'!B284</f>
        <v>Private Vanpool People</v>
      </c>
      <c r="C149" s="122">
        <f>'Entering 1'!C284</f>
        <v>0</v>
      </c>
      <c r="D149" s="123">
        <f>'Entering 1'!D284</f>
        <v>0</v>
      </c>
      <c r="E149" s="123">
        <f>'Entering 1'!E284</f>
        <v>0</v>
      </c>
      <c r="F149" s="123">
        <f>'Entering 1'!F284</f>
        <v>0</v>
      </c>
      <c r="G149" s="123">
        <f>'Entering 1'!G284</f>
        <v>0</v>
      </c>
      <c r="H149" s="123">
        <f>'Entering 1'!H284</f>
        <v>0</v>
      </c>
      <c r="I149" s="123">
        <f>'Entering 1'!I284</f>
        <v>0</v>
      </c>
      <c r="J149" s="123">
        <f>'Entering 1'!J284</f>
        <v>0</v>
      </c>
      <c r="K149" s="123">
        <f>'Entering 1'!K284</f>
        <v>0</v>
      </c>
      <c r="L149" s="123">
        <f>'Entering 1'!L284</f>
        <v>0</v>
      </c>
      <c r="M149" s="123">
        <f>'Entering 1'!M284</f>
        <v>0</v>
      </c>
      <c r="N149" s="123">
        <f>'Entering 1'!N284</f>
        <v>0</v>
      </c>
      <c r="O149" s="123">
        <f>'Entering 1'!O284</f>
        <v>0</v>
      </c>
      <c r="P149" s="123">
        <f>'Entering 1'!P284</f>
        <v>0</v>
      </c>
      <c r="Q149" s="123">
        <f>'Entering 1'!Q284</f>
        <v>0</v>
      </c>
      <c r="R149" s="124">
        <f>'Entering 1'!R284</f>
        <v>0</v>
      </c>
    </row>
    <row r="150" spans="1:18" ht="12" customHeight="1">
      <c r="A150" s="566"/>
      <c r="B150" s="143" t="str">
        <f>'Entering 1'!B285</f>
        <v>Taxi People</v>
      </c>
      <c r="C150" s="122">
        <f>'Entering 1'!C285</f>
        <v>0</v>
      </c>
      <c r="D150" s="123">
        <f>'Entering 1'!D285</f>
        <v>0</v>
      </c>
      <c r="E150" s="123">
        <f>'Entering 1'!E285</f>
        <v>0</v>
      </c>
      <c r="F150" s="123">
        <f>'Entering 1'!F285</f>
        <v>0</v>
      </c>
      <c r="G150" s="123">
        <f>'Entering 1'!G285</f>
        <v>0</v>
      </c>
      <c r="H150" s="123">
        <f>'Entering 1'!H285</f>
        <v>0</v>
      </c>
      <c r="I150" s="123">
        <f>'Entering 1'!I285</f>
        <v>0</v>
      </c>
      <c r="J150" s="123">
        <f>'Entering 1'!J285</f>
        <v>0</v>
      </c>
      <c r="K150" s="123">
        <f>'Entering 1'!K285</f>
        <v>0</v>
      </c>
      <c r="L150" s="123">
        <f>'Entering 1'!L285</f>
        <v>0</v>
      </c>
      <c r="M150" s="123">
        <f>'Entering 1'!M285</f>
        <v>0</v>
      </c>
      <c r="N150" s="123">
        <f>'Entering 1'!N285</f>
        <v>0</v>
      </c>
      <c r="O150" s="123">
        <f>'Entering 1'!O285</f>
        <v>0</v>
      </c>
      <c r="P150" s="123">
        <f>'Entering 1'!P285</f>
        <v>0</v>
      </c>
      <c r="Q150" s="123">
        <f>'Entering 1'!Q285</f>
        <v>0</v>
      </c>
      <c r="R150" s="124">
        <f>'Entering 1'!R285</f>
        <v>0</v>
      </c>
    </row>
    <row r="151" spans="1:18" ht="12" customHeight="1">
      <c r="A151" s="566"/>
      <c r="B151" s="144" t="str">
        <f>'Entering 1'!B286</f>
        <v>Uber/Lyft People</v>
      </c>
      <c r="C151" s="160">
        <f>'Entering 1'!C286</f>
        <v>0</v>
      </c>
      <c r="D151" s="161">
        <f>'Entering 1'!D286</f>
        <v>0</v>
      </c>
      <c r="E151" s="161">
        <f>'Entering 1'!E286</f>
        <v>0</v>
      </c>
      <c r="F151" s="161">
        <f>'Entering 1'!F286</f>
        <v>0</v>
      </c>
      <c r="G151" s="161">
        <f>'Entering 1'!G286</f>
        <v>0</v>
      </c>
      <c r="H151" s="161">
        <f>'Entering 1'!H286</f>
        <v>0</v>
      </c>
      <c r="I151" s="161">
        <f>'Entering 1'!I286</f>
        <v>0</v>
      </c>
      <c r="J151" s="161">
        <f>'Entering 1'!J286</f>
        <v>0</v>
      </c>
      <c r="K151" s="161">
        <f>'Entering 1'!K286</f>
        <v>0</v>
      </c>
      <c r="L151" s="161">
        <f>'Entering 1'!L286</f>
        <v>0</v>
      </c>
      <c r="M151" s="161">
        <f>'Entering 1'!M286</f>
        <v>0</v>
      </c>
      <c r="N151" s="161">
        <f>'Entering 1'!N286</f>
        <v>0</v>
      </c>
      <c r="O151" s="161">
        <f>'Entering 1'!O286</f>
        <v>0</v>
      </c>
      <c r="P151" s="161">
        <f>'Entering 1'!P286</f>
        <v>0</v>
      </c>
      <c r="Q151" s="161">
        <f>'Entering 1'!Q286</f>
        <v>0</v>
      </c>
      <c r="R151" s="162">
        <f>'Entering 1'!R286</f>
        <v>0</v>
      </c>
    </row>
    <row r="152" spans="1:18" ht="12" customHeight="1">
      <c r="A152" s="566"/>
      <c r="B152" s="145" t="s">
        <v>261</v>
      </c>
      <c r="C152" s="126">
        <f t="shared" ref="C152:R152" si="26">SUM(C140,C142:C146)</f>
        <v>0</v>
      </c>
      <c r="D152" s="101">
        <f t="shared" si="26"/>
        <v>0</v>
      </c>
      <c r="E152" s="101">
        <f t="shared" si="26"/>
        <v>0</v>
      </c>
      <c r="F152" s="101">
        <f t="shared" si="26"/>
        <v>0</v>
      </c>
      <c r="G152" s="101">
        <f t="shared" si="26"/>
        <v>0</v>
      </c>
      <c r="H152" s="101">
        <f t="shared" si="26"/>
        <v>0</v>
      </c>
      <c r="I152" s="101">
        <f t="shared" si="26"/>
        <v>0</v>
      </c>
      <c r="J152" s="101">
        <f t="shared" si="26"/>
        <v>0</v>
      </c>
      <c r="K152" s="101">
        <f t="shared" si="26"/>
        <v>0</v>
      </c>
      <c r="L152" s="101">
        <f t="shared" si="26"/>
        <v>0</v>
      </c>
      <c r="M152" s="101">
        <f t="shared" si="26"/>
        <v>0</v>
      </c>
      <c r="N152" s="101">
        <f t="shared" si="26"/>
        <v>0</v>
      </c>
      <c r="O152" s="101">
        <f t="shared" si="26"/>
        <v>0</v>
      </c>
      <c r="P152" s="101">
        <f t="shared" si="26"/>
        <v>0</v>
      </c>
      <c r="Q152" s="101">
        <f t="shared" si="26"/>
        <v>0</v>
      </c>
      <c r="R152" s="128">
        <f t="shared" si="26"/>
        <v>0</v>
      </c>
    </row>
    <row r="153" spans="1:18" ht="12" customHeight="1">
      <c r="A153" s="567"/>
      <c r="B153" s="150" t="s">
        <v>262</v>
      </c>
      <c r="C153" s="177">
        <f t="shared" ref="C153:R153" si="27">(C141+SUM(C147:C151))</f>
        <v>0</v>
      </c>
      <c r="D153" s="178">
        <f t="shared" si="27"/>
        <v>0</v>
      </c>
      <c r="E153" s="178">
        <f t="shared" si="27"/>
        <v>0</v>
      </c>
      <c r="F153" s="178">
        <f t="shared" si="27"/>
        <v>0</v>
      </c>
      <c r="G153" s="178">
        <f t="shared" si="27"/>
        <v>0</v>
      </c>
      <c r="H153" s="178">
        <f t="shared" si="27"/>
        <v>0</v>
      </c>
      <c r="I153" s="178">
        <f t="shared" si="27"/>
        <v>0</v>
      </c>
      <c r="J153" s="178">
        <f t="shared" si="27"/>
        <v>0</v>
      </c>
      <c r="K153" s="178">
        <f t="shared" si="27"/>
        <v>0</v>
      </c>
      <c r="L153" s="178">
        <f t="shared" si="27"/>
        <v>0</v>
      </c>
      <c r="M153" s="178">
        <f t="shared" si="27"/>
        <v>0</v>
      </c>
      <c r="N153" s="178">
        <f t="shared" si="27"/>
        <v>0</v>
      </c>
      <c r="O153" s="178">
        <f t="shared" si="27"/>
        <v>0</v>
      </c>
      <c r="P153" s="178">
        <f t="shared" si="27"/>
        <v>0</v>
      </c>
      <c r="Q153" s="178">
        <f t="shared" si="27"/>
        <v>0</v>
      </c>
      <c r="R153" s="179">
        <f t="shared" si="27"/>
        <v>0</v>
      </c>
    </row>
    <row r="154" spans="1:18" ht="12" customHeight="1">
      <c r="A154" s="576" t="s">
        <v>221</v>
      </c>
      <c r="B154" s="116" t="str">
        <f>'Entering 1'!B298</f>
        <v>Automobiles (2 People)</v>
      </c>
      <c r="C154" s="126">
        <f>'Entering 1'!C298</f>
        <v>7</v>
      </c>
      <c r="D154" s="101">
        <f>'Entering 1'!D298</f>
        <v>50</v>
      </c>
      <c r="E154" s="101">
        <f>'Entering 1'!E298</f>
        <v>35</v>
      </c>
      <c r="F154" s="101">
        <f>'Entering 1'!F298</f>
        <v>63</v>
      </c>
      <c r="G154" s="101">
        <f>'Entering 1'!G298</f>
        <v>39</v>
      </c>
      <c r="H154" s="101">
        <f>'Entering 1'!H298</f>
        <v>19</v>
      </c>
      <c r="I154" s="101">
        <f>'Entering 1'!I298</f>
        <v>25</v>
      </c>
      <c r="J154" s="101">
        <f>'Entering 1'!J298</f>
        <v>27</v>
      </c>
      <c r="K154" s="101">
        <f>'Entering 1'!K298</f>
        <v>18</v>
      </c>
      <c r="L154" s="101">
        <f>'Entering 1'!L298</f>
        <v>8</v>
      </c>
      <c r="M154" s="101">
        <f>'Entering 1'!M298</f>
        <v>15</v>
      </c>
      <c r="N154" s="101">
        <f>'Entering 1'!N298</f>
        <v>1</v>
      </c>
      <c r="O154" s="101">
        <f>'Entering 1'!O298</f>
        <v>2</v>
      </c>
      <c r="P154" s="101">
        <f>'Entering 1'!P298</f>
        <v>1</v>
      </c>
      <c r="Q154" s="101">
        <f>'Entering 1'!Q298</f>
        <v>0</v>
      </c>
      <c r="R154" s="128">
        <f>'Entering 1'!R298</f>
        <v>0</v>
      </c>
    </row>
    <row r="155" spans="1:18" ht="12" customHeight="1">
      <c r="A155" s="566"/>
      <c r="B155" s="116" t="str">
        <f>'Entering 1'!B299</f>
        <v>Automobiles (3 People)</v>
      </c>
      <c r="C155" s="126">
        <f>'Entering 1'!C299</f>
        <v>0</v>
      </c>
      <c r="D155" s="101">
        <f>'Entering 1'!D299</f>
        <v>1</v>
      </c>
      <c r="E155" s="101">
        <f>'Entering 1'!E299</f>
        <v>2</v>
      </c>
      <c r="F155" s="101">
        <f>'Entering 1'!F299</f>
        <v>5</v>
      </c>
      <c r="G155" s="101">
        <f>'Entering 1'!G299</f>
        <v>0</v>
      </c>
      <c r="H155" s="101">
        <f>'Entering 1'!H299</f>
        <v>3</v>
      </c>
      <c r="I155" s="101">
        <f>'Entering 1'!I299</f>
        <v>9</v>
      </c>
      <c r="J155" s="101">
        <f>'Entering 1'!J299</f>
        <v>2</v>
      </c>
      <c r="K155" s="101">
        <f>'Entering 1'!K299</f>
        <v>0</v>
      </c>
      <c r="L155" s="101">
        <f>'Entering 1'!L299</f>
        <v>1</v>
      </c>
      <c r="M155" s="101">
        <f>'Entering 1'!M299</f>
        <v>6</v>
      </c>
      <c r="N155" s="101">
        <f>'Entering 1'!N299</f>
        <v>1</v>
      </c>
      <c r="O155" s="101">
        <f>'Entering 1'!O299</f>
        <v>0</v>
      </c>
      <c r="P155" s="101">
        <f>'Entering 1'!P299</f>
        <v>0</v>
      </c>
      <c r="Q155" s="101">
        <f>'Entering 1'!Q299</f>
        <v>0</v>
      </c>
      <c r="R155" s="128">
        <f>'Entering 1'!R299</f>
        <v>0</v>
      </c>
    </row>
    <row r="156" spans="1:18" ht="12" customHeight="1">
      <c r="A156" s="566"/>
      <c r="B156" s="116" t="str">
        <f>'Entering 1'!B300</f>
        <v>Automobiles (4 People)</v>
      </c>
      <c r="C156" s="126">
        <f>'Entering 1'!C300</f>
        <v>0</v>
      </c>
      <c r="D156" s="101">
        <f>'Entering 1'!D300</f>
        <v>0</v>
      </c>
      <c r="E156" s="101">
        <f>'Entering 1'!E300</f>
        <v>1</v>
      </c>
      <c r="F156" s="101">
        <f>'Entering 1'!F300</f>
        <v>0</v>
      </c>
      <c r="G156" s="101">
        <f>'Entering 1'!G300</f>
        <v>1</v>
      </c>
      <c r="H156" s="101">
        <f>'Entering 1'!H300</f>
        <v>0</v>
      </c>
      <c r="I156" s="101">
        <f>'Entering 1'!I300</f>
        <v>5</v>
      </c>
      <c r="J156" s="101">
        <f>'Entering 1'!J300</f>
        <v>1</v>
      </c>
      <c r="K156" s="101">
        <f>'Entering 1'!K300</f>
        <v>0</v>
      </c>
      <c r="L156" s="101">
        <f>'Entering 1'!L300</f>
        <v>0</v>
      </c>
      <c r="M156" s="101">
        <f>'Entering 1'!M300</f>
        <v>1</v>
      </c>
      <c r="N156" s="101">
        <f>'Entering 1'!N300</f>
        <v>0</v>
      </c>
      <c r="O156" s="101">
        <f>'Entering 1'!O300</f>
        <v>0</v>
      </c>
      <c r="P156" s="101">
        <f>'Entering 1'!P300</f>
        <v>0</v>
      </c>
      <c r="Q156" s="101">
        <f>'Entering 1'!Q300</f>
        <v>0</v>
      </c>
      <c r="R156" s="128">
        <f>'Entering 1'!R300</f>
        <v>0</v>
      </c>
    </row>
    <row r="157" spans="1:18" ht="12" customHeight="1">
      <c r="A157" s="566"/>
      <c r="B157" s="116" t="str">
        <f>'Entering 1'!B301</f>
        <v>Automobiles (5 People)</v>
      </c>
      <c r="C157" s="126">
        <f>'Entering 1'!C301</f>
        <v>0</v>
      </c>
      <c r="D157" s="101">
        <f>'Entering 1'!D301</f>
        <v>0</v>
      </c>
      <c r="E157" s="101">
        <f>'Entering 1'!E301</f>
        <v>0</v>
      </c>
      <c r="F157" s="101">
        <f>'Entering 1'!F301</f>
        <v>0</v>
      </c>
      <c r="G157" s="101">
        <f>'Entering 1'!G301</f>
        <v>0</v>
      </c>
      <c r="H157" s="101">
        <f>'Entering 1'!H301</f>
        <v>0</v>
      </c>
      <c r="I157" s="101">
        <f>'Entering 1'!I301</f>
        <v>0</v>
      </c>
      <c r="J157" s="101">
        <f>'Entering 1'!J301</f>
        <v>0</v>
      </c>
      <c r="K157" s="101">
        <f>'Entering 1'!K301</f>
        <v>0</v>
      </c>
      <c r="L157" s="101">
        <f>'Entering 1'!L301</f>
        <v>0</v>
      </c>
      <c r="M157" s="101">
        <f>'Entering 1'!M301</f>
        <v>0</v>
      </c>
      <c r="N157" s="101">
        <f>'Entering 1'!N301</f>
        <v>0</v>
      </c>
      <c r="O157" s="101">
        <f>'Entering 1'!O301</f>
        <v>0</v>
      </c>
      <c r="P157" s="101">
        <f>'Entering 1'!P301</f>
        <v>0</v>
      </c>
      <c r="Q157" s="101">
        <f>'Entering 1'!Q301</f>
        <v>0</v>
      </c>
      <c r="R157" s="128">
        <f>'Entering 1'!R301</f>
        <v>0</v>
      </c>
    </row>
    <row r="158" spans="1:18" ht="12" customHeight="1">
      <c r="A158" s="566"/>
      <c r="B158" s="116" t="str">
        <f>'Entering 1'!B302</f>
        <v>Automobiles (6 People)</v>
      </c>
      <c r="C158" s="126">
        <f>'Entering 1'!C302</f>
        <v>0</v>
      </c>
      <c r="D158" s="101">
        <f>'Entering 1'!D302</f>
        <v>0</v>
      </c>
      <c r="E158" s="101">
        <f>'Entering 1'!E302</f>
        <v>0</v>
      </c>
      <c r="F158" s="101">
        <f>'Entering 1'!F302</f>
        <v>0</v>
      </c>
      <c r="G158" s="101">
        <f>'Entering 1'!G302</f>
        <v>0</v>
      </c>
      <c r="H158" s="101">
        <f>'Entering 1'!H302</f>
        <v>0</v>
      </c>
      <c r="I158" s="101">
        <f>'Entering 1'!I302</f>
        <v>0</v>
      </c>
      <c r="J158" s="101">
        <f>'Entering 1'!J302</f>
        <v>0</v>
      </c>
      <c r="K158" s="101">
        <f>'Entering 1'!K302</f>
        <v>0</v>
      </c>
      <c r="L158" s="101">
        <f>'Entering 1'!L302</f>
        <v>0</v>
      </c>
      <c r="M158" s="101">
        <f>'Entering 1'!M302</f>
        <v>0</v>
      </c>
      <c r="N158" s="101">
        <f>'Entering 1'!N302</f>
        <v>0</v>
      </c>
      <c r="O158" s="101">
        <f>'Entering 1'!O302</f>
        <v>0</v>
      </c>
      <c r="P158" s="101">
        <f>'Entering 1'!P302</f>
        <v>0</v>
      </c>
      <c r="Q158" s="101">
        <f>'Entering 1'!Q302</f>
        <v>0</v>
      </c>
      <c r="R158" s="128">
        <f>'Entering 1'!R302</f>
        <v>0</v>
      </c>
    </row>
    <row r="159" spans="1:18" ht="12" customHeight="1">
      <c r="A159" s="566"/>
      <c r="B159" s="116" t="str">
        <f>'Entering 1'!B303</f>
        <v>Automobiles (7 People)</v>
      </c>
      <c r="C159" s="126">
        <f>'Entering 1'!C303</f>
        <v>0</v>
      </c>
      <c r="D159" s="101">
        <f>'Entering 1'!D303</f>
        <v>0</v>
      </c>
      <c r="E159" s="101">
        <f>'Entering 1'!E303</f>
        <v>0</v>
      </c>
      <c r="F159" s="101">
        <f>'Entering 1'!F303</f>
        <v>0</v>
      </c>
      <c r="G159" s="101">
        <f>'Entering 1'!G303</f>
        <v>0</v>
      </c>
      <c r="H159" s="101">
        <f>'Entering 1'!H303</f>
        <v>0</v>
      </c>
      <c r="I159" s="101">
        <f>'Entering 1'!I303</f>
        <v>0</v>
      </c>
      <c r="J159" s="101">
        <f>'Entering 1'!J303</f>
        <v>0</v>
      </c>
      <c r="K159" s="101">
        <f>'Entering 1'!K303</f>
        <v>0</v>
      </c>
      <c r="L159" s="101">
        <f>'Entering 1'!L303</f>
        <v>0</v>
      </c>
      <c r="M159" s="101">
        <f>'Entering 1'!M303</f>
        <v>0</v>
      </c>
      <c r="N159" s="101">
        <f>'Entering 1'!N303</f>
        <v>0</v>
      </c>
      <c r="O159" s="101">
        <f>'Entering 1'!O303</f>
        <v>0</v>
      </c>
      <c r="P159" s="101">
        <f>'Entering 1'!P303</f>
        <v>0</v>
      </c>
      <c r="Q159" s="101">
        <f>'Entering 1'!Q303</f>
        <v>0</v>
      </c>
      <c r="R159" s="128">
        <f>'Entering 1'!R303</f>
        <v>0</v>
      </c>
    </row>
    <row r="160" spans="1:18" ht="12" customHeight="1">
      <c r="A160" s="566"/>
      <c r="B160" s="183" t="str">
        <f>'Entering 1'!B304</f>
        <v>Automobiles (8 People)</v>
      </c>
      <c r="C160" s="168">
        <f>'Entering 1'!C304</f>
        <v>0</v>
      </c>
      <c r="D160" s="169">
        <f>'Entering 1'!D304</f>
        <v>0</v>
      </c>
      <c r="E160" s="169">
        <f>'Entering 1'!E304</f>
        <v>0</v>
      </c>
      <c r="F160" s="169">
        <f>'Entering 1'!F304</f>
        <v>0</v>
      </c>
      <c r="G160" s="169">
        <f>'Entering 1'!G304</f>
        <v>0</v>
      </c>
      <c r="H160" s="169">
        <f>'Entering 1'!H304</f>
        <v>0</v>
      </c>
      <c r="I160" s="169">
        <f>'Entering 1'!I304</f>
        <v>0</v>
      </c>
      <c r="J160" s="169">
        <f>'Entering 1'!J304</f>
        <v>0</v>
      </c>
      <c r="K160" s="169">
        <f>'Entering 1'!K304</f>
        <v>0</v>
      </c>
      <c r="L160" s="169">
        <f>'Entering 1'!L304</f>
        <v>0</v>
      </c>
      <c r="M160" s="169">
        <f>'Entering 1'!M304</f>
        <v>0</v>
      </c>
      <c r="N160" s="169">
        <f>'Entering 1'!N304</f>
        <v>0</v>
      </c>
      <c r="O160" s="169">
        <f>'Entering 1'!O304</f>
        <v>0</v>
      </c>
      <c r="P160" s="169">
        <f>'Entering 1'!P304</f>
        <v>0</v>
      </c>
      <c r="Q160" s="169">
        <f>'Entering 1'!Q304</f>
        <v>0</v>
      </c>
      <c r="R160" s="170">
        <f>'Entering 1'!R304</f>
        <v>0</v>
      </c>
    </row>
    <row r="161" spans="1:18" ht="12" customHeight="1">
      <c r="A161" s="566"/>
      <c r="B161" s="163" t="s">
        <v>257</v>
      </c>
      <c r="C161" s="164">
        <f t="shared" ref="C161:R161" si="28">SUM(C154:C160)</f>
        <v>7</v>
      </c>
      <c r="D161" s="165">
        <f t="shared" si="28"/>
        <v>51</v>
      </c>
      <c r="E161" s="165">
        <f t="shared" si="28"/>
        <v>38</v>
      </c>
      <c r="F161" s="165">
        <f t="shared" si="28"/>
        <v>68</v>
      </c>
      <c r="G161" s="165">
        <f t="shared" si="28"/>
        <v>40</v>
      </c>
      <c r="H161" s="165">
        <f t="shared" si="28"/>
        <v>22</v>
      </c>
      <c r="I161" s="165">
        <f t="shared" si="28"/>
        <v>39</v>
      </c>
      <c r="J161" s="165">
        <f t="shared" si="28"/>
        <v>30</v>
      </c>
      <c r="K161" s="165">
        <f t="shared" si="28"/>
        <v>18</v>
      </c>
      <c r="L161" s="165">
        <f t="shared" si="28"/>
        <v>9</v>
      </c>
      <c r="M161" s="165">
        <f t="shared" si="28"/>
        <v>22</v>
      </c>
      <c r="N161" s="165">
        <f t="shared" si="28"/>
        <v>2</v>
      </c>
      <c r="O161" s="165">
        <f t="shared" si="28"/>
        <v>2</v>
      </c>
      <c r="P161" s="165">
        <f t="shared" si="28"/>
        <v>1</v>
      </c>
      <c r="Q161" s="165">
        <f t="shared" si="28"/>
        <v>0</v>
      </c>
      <c r="R161" s="166">
        <f t="shared" si="28"/>
        <v>0</v>
      </c>
    </row>
    <row r="162" spans="1:18" ht="12" customHeight="1">
      <c r="A162" s="566"/>
      <c r="B162" s="167" t="s">
        <v>258</v>
      </c>
      <c r="C162" s="168">
        <f t="shared" ref="C162:R162" si="29">(C154*2)+(C155*3)+(C156*4)+(C157*5)+(C158*6)+(C159*7)+(C160*8)</f>
        <v>14</v>
      </c>
      <c r="D162" s="169">
        <f t="shared" si="29"/>
        <v>103</v>
      </c>
      <c r="E162" s="169">
        <f t="shared" si="29"/>
        <v>80</v>
      </c>
      <c r="F162" s="169">
        <f t="shared" si="29"/>
        <v>141</v>
      </c>
      <c r="G162" s="169">
        <f t="shared" si="29"/>
        <v>82</v>
      </c>
      <c r="H162" s="169">
        <f t="shared" si="29"/>
        <v>47</v>
      </c>
      <c r="I162" s="169">
        <f t="shared" si="29"/>
        <v>97</v>
      </c>
      <c r="J162" s="169">
        <f t="shared" si="29"/>
        <v>64</v>
      </c>
      <c r="K162" s="169">
        <f t="shared" si="29"/>
        <v>36</v>
      </c>
      <c r="L162" s="169">
        <f t="shared" si="29"/>
        <v>19</v>
      </c>
      <c r="M162" s="169">
        <f t="shared" si="29"/>
        <v>52</v>
      </c>
      <c r="N162" s="169">
        <f t="shared" si="29"/>
        <v>5</v>
      </c>
      <c r="O162" s="169">
        <f t="shared" si="29"/>
        <v>4</v>
      </c>
      <c r="P162" s="169">
        <f t="shared" si="29"/>
        <v>2</v>
      </c>
      <c r="Q162" s="169">
        <f t="shared" si="29"/>
        <v>0</v>
      </c>
      <c r="R162" s="170">
        <f t="shared" si="29"/>
        <v>0</v>
      </c>
    </row>
    <row r="163" spans="1:18" ht="12" customHeight="1">
      <c r="A163" s="566"/>
      <c r="B163" s="185" t="str">
        <f>'Entering 1'!B305</f>
        <v>MTS Shuttles</v>
      </c>
      <c r="C163" s="164">
        <f>'Entering 1'!C305</f>
        <v>0</v>
      </c>
      <c r="D163" s="165">
        <f>'Entering 1'!D305</f>
        <v>0</v>
      </c>
      <c r="E163" s="165">
        <f>'Entering 1'!E305</f>
        <v>0</v>
      </c>
      <c r="F163" s="165">
        <f>'Entering 1'!F305</f>
        <v>0</v>
      </c>
      <c r="G163" s="165">
        <f>'Entering 1'!G305</f>
        <v>0</v>
      </c>
      <c r="H163" s="165">
        <f>'Entering 1'!H305</f>
        <v>0</v>
      </c>
      <c r="I163" s="165">
        <f>'Entering 1'!I305</f>
        <v>0</v>
      </c>
      <c r="J163" s="165">
        <f>'Entering 1'!J305</f>
        <v>0</v>
      </c>
      <c r="K163" s="165">
        <f>'Entering 1'!K305</f>
        <v>0</v>
      </c>
      <c r="L163" s="165">
        <f>'Entering 1'!L305</f>
        <v>0</v>
      </c>
      <c r="M163" s="165">
        <f>'Entering 1'!M305</f>
        <v>0</v>
      </c>
      <c r="N163" s="165">
        <f>'Entering 1'!N305</f>
        <v>0</v>
      </c>
      <c r="O163" s="165">
        <f>'Entering 1'!O305</f>
        <v>0</v>
      </c>
      <c r="P163" s="165">
        <f>'Entering 1'!P305</f>
        <v>0</v>
      </c>
      <c r="Q163" s="165">
        <f>'Entering 1'!Q305</f>
        <v>0</v>
      </c>
      <c r="R163" s="166">
        <f>'Entering 1'!R305</f>
        <v>0</v>
      </c>
    </row>
    <row r="164" spans="1:18" ht="12" customHeight="1">
      <c r="A164" s="566"/>
      <c r="B164" s="145" t="str">
        <f>'Entering 1'!B306</f>
        <v>Private Shuttles</v>
      </c>
      <c r="C164" s="126">
        <f>'Entering 1'!C306</f>
        <v>1</v>
      </c>
      <c r="D164" s="101">
        <f>'Entering 1'!D306</f>
        <v>1</v>
      </c>
      <c r="E164" s="101">
        <f>'Entering 1'!E306</f>
        <v>2</v>
      </c>
      <c r="F164" s="101">
        <f>'Entering 1'!F306</f>
        <v>0</v>
      </c>
      <c r="G164" s="101">
        <f>'Entering 1'!G306</f>
        <v>0</v>
      </c>
      <c r="H164" s="101">
        <f>'Entering 1'!H306</f>
        <v>0</v>
      </c>
      <c r="I164" s="101">
        <f>'Entering 1'!I306</f>
        <v>0</v>
      </c>
      <c r="J164" s="101">
        <f>'Entering 1'!J306</f>
        <v>0</v>
      </c>
      <c r="K164" s="101">
        <f>'Entering 1'!K306</f>
        <v>0</v>
      </c>
      <c r="L164" s="101">
        <f>'Entering 1'!L306</f>
        <v>0</v>
      </c>
      <c r="M164" s="101">
        <f>'Entering 1'!M306</f>
        <v>0</v>
      </c>
      <c r="N164" s="101">
        <f>'Entering 1'!N306</f>
        <v>0</v>
      </c>
      <c r="O164" s="101">
        <f>'Entering 1'!O306</f>
        <v>0</v>
      </c>
      <c r="P164" s="101">
        <f>'Entering 1'!P306</f>
        <v>0</v>
      </c>
      <c r="Q164" s="101">
        <f>'Entering 1'!Q306</f>
        <v>0</v>
      </c>
      <c r="R164" s="128">
        <f>'Entering 1'!R306</f>
        <v>0</v>
      </c>
    </row>
    <row r="165" spans="1:18" ht="12" customHeight="1">
      <c r="A165" s="566"/>
      <c r="B165" s="145" t="str">
        <f>'Entering 1'!B307</f>
        <v>Private Vanpool Vehicles</v>
      </c>
      <c r="C165" s="126">
        <f>'Entering 1'!C307</f>
        <v>2</v>
      </c>
      <c r="D165" s="101">
        <f>'Entering 1'!D307</f>
        <v>5</v>
      </c>
      <c r="E165" s="101">
        <f>'Entering 1'!E307</f>
        <v>0</v>
      </c>
      <c r="F165" s="101">
        <f>'Entering 1'!F307</f>
        <v>0</v>
      </c>
      <c r="G165" s="101">
        <f>'Entering 1'!G307</f>
        <v>1</v>
      </c>
      <c r="H165" s="101">
        <f>'Entering 1'!H307</f>
        <v>1</v>
      </c>
      <c r="I165" s="101">
        <f>'Entering 1'!I307</f>
        <v>0</v>
      </c>
      <c r="J165" s="101">
        <f>'Entering 1'!J307</f>
        <v>1</v>
      </c>
      <c r="K165" s="101">
        <f>'Entering 1'!K307</f>
        <v>0</v>
      </c>
      <c r="L165" s="101">
        <f>'Entering 1'!L307</f>
        <v>3</v>
      </c>
      <c r="M165" s="101">
        <f>'Entering 1'!M307</f>
        <v>0</v>
      </c>
      <c r="N165" s="101">
        <f>'Entering 1'!N307</f>
        <v>0</v>
      </c>
      <c r="O165" s="101">
        <f>'Entering 1'!O307</f>
        <v>0</v>
      </c>
      <c r="P165" s="101">
        <f>'Entering 1'!P307</f>
        <v>0</v>
      </c>
      <c r="Q165" s="101">
        <f>'Entering 1'!Q307</f>
        <v>0</v>
      </c>
      <c r="R165" s="128">
        <f>'Entering 1'!R307</f>
        <v>0</v>
      </c>
    </row>
    <row r="166" spans="1:18" ht="12" customHeight="1">
      <c r="A166" s="566"/>
      <c r="B166" s="145" t="str">
        <f>'Entering 1'!B308</f>
        <v>Taxis</v>
      </c>
      <c r="C166" s="126">
        <f>'Entering 1'!C308</f>
        <v>0</v>
      </c>
      <c r="D166" s="101">
        <f>'Entering 1'!D308</f>
        <v>0</v>
      </c>
      <c r="E166" s="101">
        <f>'Entering 1'!E308</f>
        <v>0</v>
      </c>
      <c r="F166" s="101">
        <f>'Entering 1'!F308</f>
        <v>0</v>
      </c>
      <c r="G166" s="101">
        <f>'Entering 1'!G308</f>
        <v>0</v>
      </c>
      <c r="H166" s="101">
        <f>'Entering 1'!H308</f>
        <v>0</v>
      </c>
      <c r="I166" s="101">
        <f>'Entering 1'!I308</f>
        <v>0</v>
      </c>
      <c r="J166" s="101">
        <f>'Entering 1'!J308</f>
        <v>0</v>
      </c>
      <c r="K166" s="101">
        <f>'Entering 1'!K308</f>
        <v>0</v>
      </c>
      <c r="L166" s="101">
        <f>'Entering 1'!L308</f>
        <v>0</v>
      </c>
      <c r="M166" s="101">
        <f>'Entering 1'!M308</f>
        <v>0</v>
      </c>
      <c r="N166" s="101">
        <f>'Entering 1'!N308</f>
        <v>0</v>
      </c>
      <c r="O166" s="101">
        <f>'Entering 1'!O308</f>
        <v>0</v>
      </c>
      <c r="P166" s="101">
        <f>'Entering 1'!P308</f>
        <v>0</v>
      </c>
      <c r="Q166" s="101">
        <f>'Entering 1'!Q308</f>
        <v>0</v>
      </c>
      <c r="R166" s="128">
        <f>'Entering 1'!R308</f>
        <v>0</v>
      </c>
    </row>
    <row r="167" spans="1:18" ht="12" customHeight="1">
      <c r="A167" s="566"/>
      <c r="B167" s="116" t="str">
        <f>'Entering 1'!B309</f>
        <v>Uber/Lyft Vehicles</v>
      </c>
      <c r="C167" s="126">
        <f>'Entering 1'!C309</f>
        <v>1</v>
      </c>
      <c r="D167" s="101">
        <f>'Entering 1'!D309</f>
        <v>7</v>
      </c>
      <c r="E167" s="101">
        <f>'Entering 1'!E309</f>
        <v>8</v>
      </c>
      <c r="F167" s="101">
        <f>'Entering 1'!F309</f>
        <v>11</v>
      </c>
      <c r="G167" s="101">
        <f>'Entering 1'!G309</f>
        <v>6</v>
      </c>
      <c r="H167" s="101">
        <f>'Entering 1'!H309</f>
        <v>15</v>
      </c>
      <c r="I167" s="101">
        <f>'Entering 1'!I309</f>
        <v>8</v>
      </c>
      <c r="J167" s="101">
        <f>'Entering 1'!J309</f>
        <v>13</v>
      </c>
      <c r="K167" s="101">
        <f>'Entering 1'!K309</f>
        <v>3</v>
      </c>
      <c r="L167" s="101">
        <f>'Entering 1'!L309</f>
        <v>0</v>
      </c>
      <c r="M167" s="101">
        <f>'Entering 1'!M309</f>
        <v>0</v>
      </c>
      <c r="N167" s="101">
        <f>'Entering 1'!N309</f>
        <v>0</v>
      </c>
      <c r="O167" s="101">
        <f>'Entering 1'!O309</f>
        <v>0</v>
      </c>
      <c r="P167" s="101">
        <f>'Entering 1'!P309</f>
        <v>0</v>
      </c>
      <c r="Q167" s="101">
        <f>'Entering 1'!Q309</f>
        <v>0</v>
      </c>
      <c r="R167" s="128">
        <f>'Entering 1'!R309</f>
        <v>0</v>
      </c>
    </row>
    <row r="168" spans="1:18" ht="12" customHeight="1">
      <c r="A168" s="566"/>
      <c r="B168" s="121" t="str">
        <f>'Entering 1'!B322</f>
        <v>MTS Shuttle People</v>
      </c>
      <c r="C168" s="122">
        <f>'Entering 1'!C322</f>
        <v>0</v>
      </c>
      <c r="D168" s="123">
        <f>'Entering 1'!D322</f>
        <v>0</v>
      </c>
      <c r="E168" s="123">
        <f>'Entering 1'!E322</f>
        <v>0</v>
      </c>
      <c r="F168" s="123">
        <f>'Entering 1'!F322</f>
        <v>0</v>
      </c>
      <c r="G168" s="123">
        <f>'Entering 1'!G322</f>
        <v>0</v>
      </c>
      <c r="H168" s="123">
        <f>'Entering 1'!H322</f>
        <v>0</v>
      </c>
      <c r="I168" s="123">
        <f>'Entering 1'!I322</f>
        <v>0</v>
      </c>
      <c r="J168" s="123">
        <f>'Entering 1'!J322</f>
        <v>0</v>
      </c>
      <c r="K168" s="123">
        <f>'Entering 1'!K322</f>
        <v>0</v>
      </c>
      <c r="L168" s="123">
        <f>'Entering 1'!L322</f>
        <v>0</v>
      </c>
      <c r="M168" s="123">
        <f>'Entering 1'!M322</f>
        <v>0</v>
      </c>
      <c r="N168" s="123">
        <f>'Entering 1'!N322</f>
        <v>0</v>
      </c>
      <c r="O168" s="123">
        <f>'Entering 1'!O322</f>
        <v>0</v>
      </c>
      <c r="P168" s="123">
        <f>'Entering 1'!P322</f>
        <v>0</v>
      </c>
      <c r="Q168" s="123">
        <f>'Entering 1'!Q322</f>
        <v>0</v>
      </c>
      <c r="R168" s="124">
        <f>'Entering 1'!R322</f>
        <v>0</v>
      </c>
    </row>
    <row r="169" spans="1:18" ht="12" customHeight="1">
      <c r="A169" s="566"/>
      <c r="B169" s="121" t="str">
        <f>'Entering 1'!B323</f>
        <v>Private Shuttle People</v>
      </c>
      <c r="C169" s="122">
        <f>'Entering 1'!C323</f>
        <v>0</v>
      </c>
      <c r="D169" s="123">
        <f>'Entering 1'!D323</f>
        <v>0</v>
      </c>
      <c r="E169" s="123">
        <f>'Entering 1'!E323</f>
        <v>0</v>
      </c>
      <c r="F169" s="123">
        <f>'Entering 1'!F323</f>
        <v>0</v>
      </c>
      <c r="G169" s="123">
        <f>'Entering 1'!G323</f>
        <v>0</v>
      </c>
      <c r="H169" s="123">
        <f>'Entering 1'!H323</f>
        <v>0</v>
      </c>
      <c r="I169" s="123">
        <f>'Entering 1'!I323</f>
        <v>0</v>
      </c>
      <c r="J169" s="123">
        <f>'Entering 1'!J323</f>
        <v>0</v>
      </c>
      <c r="K169" s="123">
        <f>'Entering 1'!K323</f>
        <v>0</v>
      </c>
      <c r="L169" s="123">
        <f>'Entering 1'!L323</f>
        <v>0</v>
      </c>
      <c r="M169" s="123">
        <f>'Entering 1'!M323</f>
        <v>0</v>
      </c>
      <c r="N169" s="123">
        <f>'Entering 1'!N323</f>
        <v>0</v>
      </c>
      <c r="O169" s="123">
        <f>'Entering 1'!O323</f>
        <v>0</v>
      </c>
      <c r="P169" s="123">
        <f>'Entering 1'!P323</f>
        <v>0</v>
      </c>
      <c r="Q169" s="123">
        <f>'Entering 1'!Q323</f>
        <v>0</v>
      </c>
      <c r="R169" s="124">
        <f>'Entering 1'!R323</f>
        <v>0</v>
      </c>
    </row>
    <row r="170" spans="1:18" ht="12" customHeight="1">
      <c r="A170" s="566"/>
      <c r="B170" s="121" t="str">
        <f>'Entering 1'!B324</f>
        <v>Private Vanpool People</v>
      </c>
      <c r="C170" s="122">
        <f>'Entering 1'!C324</f>
        <v>0</v>
      </c>
      <c r="D170" s="123">
        <f>'Entering 1'!D324</f>
        <v>0</v>
      </c>
      <c r="E170" s="123">
        <f>'Entering 1'!E324</f>
        <v>0</v>
      </c>
      <c r="F170" s="123">
        <f>'Entering 1'!F324</f>
        <v>0</v>
      </c>
      <c r="G170" s="123">
        <f>'Entering 1'!G324</f>
        <v>0</v>
      </c>
      <c r="H170" s="123">
        <f>'Entering 1'!H324</f>
        <v>0</v>
      </c>
      <c r="I170" s="123">
        <f>'Entering 1'!I324</f>
        <v>0</v>
      </c>
      <c r="J170" s="123">
        <f>'Entering 1'!J324</f>
        <v>0</v>
      </c>
      <c r="K170" s="123">
        <f>'Entering 1'!K324</f>
        <v>0</v>
      </c>
      <c r="L170" s="123">
        <f>'Entering 1'!L324</f>
        <v>0</v>
      </c>
      <c r="M170" s="123">
        <f>'Entering 1'!M324</f>
        <v>0</v>
      </c>
      <c r="N170" s="123">
        <f>'Entering 1'!N324</f>
        <v>0</v>
      </c>
      <c r="O170" s="123">
        <f>'Entering 1'!O324</f>
        <v>0</v>
      </c>
      <c r="P170" s="123">
        <f>'Entering 1'!P324</f>
        <v>0</v>
      </c>
      <c r="Q170" s="123">
        <f>'Entering 1'!Q324</f>
        <v>0</v>
      </c>
      <c r="R170" s="124">
        <f>'Entering 1'!R324</f>
        <v>0</v>
      </c>
    </row>
    <row r="171" spans="1:18" ht="12" customHeight="1">
      <c r="A171" s="566"/>
      <c r="B171" s="121" t="str">
        <f>'Entering 1'!B325</f>
        <v>Taxi People</v>
      </c>
      <c r="C171" s="122">
        <f>'Entering 1'!C325</f>
        <v>0</v>
      </c>
      <c r="D171" s="123">
        <f>'Entering 1'!D325</f>
        <v>0</v>
      </c>
      <c r="E171" s="123">
        <f>'Entering 1'!E325</f>
        <v>0</v>
      </c>
      <c r="F171" s="123">
        <f>'Entering 1'!F325</f>
        <v>0</v>
      </c>
      <c r="G171" s="123">
        <f>'Entering 1'!G325</f>
        <v>0</v>
      </c>
      <c r="H171" s="123">
        <f>'Entering 1'!H325</f>
        <v>0</v>
      </c>
      <c r="I171" s="123">
        <f>'Entering 1'!I325</f>
        <v>0</v>
      </c>
      <c r="J171" s="123">
        <f>'Entering 1'!J325</f>
        <v>0</v>
      </c>
      <c r="K171" s="123">
        <f>'Entering 1'!K325</f>
        <v>0</v>
      </c>
      <c r="L171" s="123">
        <f>'Entering 1'!L325</f>
        <v>0</v>
      </c>
      <c r="M171" s="123">
        <f>'Entering 1'!M325</f>
        <v>0</v>
      </c>
      <c r="N171" s="123">
        <f>'Entering 1'!N325</f>
        <v>0</v>
      </c>
      <c r="O171" s="123">
        <f>'Entering 1'!O325</f>
        <v>0</v>
      </c>
      <c r="P171" s="123">
        <f>'Entering 1'!P325</f>
        <v>0</v>
      </c>
      <c r="Q171" s="123">
        <f>'Entering 1'!Q325</f>
        <v>0</v>
      </c>
      <c r="R171" s="124">
        <f>'Entering 1'!R325</f>
        <v>0</v>
      </c>
    </row>
    <row r="172" spans="1:18" ht="12" customHeight="1">
      <c r="A172" s="566"/>
      <c r="B172" s="184" t="str">
        <f>'Entering 1'!B326</f>
        <v>Uber/Lyft People</v>
      </c>
      <c r="C172" s="160">
        <f>'Entering 1'!C326</f>
        <v>0</v>
      </c>
      <c r="D172" s="161">
        <f>'Entering 1'!D326</f>
        <v>0</v>
      </c>
      <c r="E172" s="161">
        <f>'Entering 1'!E326</f>
        <v>0</v>
      </c>
      <c r="F172" s="161">
        <f>'Entering 1'!F326</f>
        <v>0</v>
      </c>
      <c r="G172" s="161">
        <f>'Entering 1'!G326</f>
        <v>0</v>
      </c>
      <c r="H172" s="161">
        <f>'Entering 1'!H326</f>
        <v>0</v>
      </c>
      <c r="I172" s="161">
        <f>'Entering 1'!I326</f>
        <v>0</v>
      </c>
      <c r="J172" s="161">
        <f>'Entering 1'!J326</f>
        <v>0</v>
      </c>
      <c r="K172" s="161">
        <f>'Entering 1'!K326</f>
        <v>0</v>
      </c>
      <c r="L172" s="161">
        <f>'Entering 1'!L326</f>
        <v>0</v>
      </c>
      <c r="M172" s="161">
        <f>'Entering 1'!M326</f>
        <v>0</v>
      </c>
      <c r="N172" s="161">
        <f>'Entering 1'!N326</f>
        <v>0</v>
      </c>
      <c r="O172" s="161">
        <f>'Entering 1'!O326</f>
        <v>0</v>
      </c>
      <c r="P172" s="161">
        <f>'Entering 1'!P326</f>
        <v>0</v>
      </c>
      <c r="Q172" s="161">
        <f>'Entering 1'!Q326</f>
        <v>0</v>
      </c>
      <c r="R172" s="162">
        <f>'Entering 1'!R326</f>
        <v>0</v>
      </c>
    </row>
    <row r="173" spans="1:18" ht="12" customHeight="1">
      <c r="A173" s="566"/>
      <c r="B173" s="145" t="s">
        <v>261</v>
      </c>
      <c r="C173" s="126">
        <f t="shared" ref="C173:R173" si="30">SUM(C161,C163:C167)</f>
        <v>11</v>
      </c>
      <c r="D173" s="101">
        <f t="shared" si="30"/>
        <v>64</v>
      </c>
      <c r="E173" s="101">
        <f t="shared" si="30"/>
        <v>48</v>
      </c>
      <c r="F173" s="101">
        <f t="shared" si="30"/>
        <v>79</v>
      </c>
      <c r="G173" s="101">
        <f t="shared" si="30"/>
        <v>47</v>
      </c>
      <c r="H173" s="101">
        <f t="shared" si="30"/>
        <v>38</v>
      </c>
      <c r="I173" s="101">
        <f t="shared" si="30"/>
        <v>47</v>
      </c>
      <c r="J173" s="101">
        <f t="shared" si="30"/>
        <v>44</v>
      </c>
      <c r="K173" s="101">
        <f t="shared" si="30"/>
        <v>21</v>
      </c>
      <c r="L173" s="101">
        <f t="shared" si="30"/>
        <v>12</v>
      </c>
      <c r="M173" s="101">
        <f t="shared" si="30"/>
        <v>22</v>
      </c>
      <c r="N173" s="101">
        <f t="shared" si="30"/>
        <v>2</v>
      </c>
      <c r="O173" s="101">
        <f t="shared" si="30"/>
        <v>2</v>
      </c>
      <c r="P173" s="101">
        <f t="shared" si="30"/>
        <v>1</v>
      </c>
      <c r="Q173" s="101">
        <f t="shared" si="30"/>
        <v>0</v>
      </c>
      <c r="R173" s="128">
        <f t="shared" si="30"/>
        <v>0</v>
      </c>
    </row>
    <row r="174" spans="1:18" ht="12" customHeight="1">
      <c r="A174" s="566"/>
      <c r="B174" s="145" t="s">
        <v>262</v>
      </c>
      <c r="C174" s="126">
        <f t="shared" ref="C174:R174" si="31">(C162+SUM(C168:C172))</f>
        <v>14</v>
      </c>
      <c r="D174" s="101">
        <f t="shared" si="31"/>
        <v>103</v>
      </c>
      <c r="E174" s="101">
        <f t="shared" si="31"/>
        <v>80</v>
      </c>
      <c r="F174" s="101">
        <f t="shared" si="31"/>
        <v>141</v>
      </c>
      <c r="G174" s="101">
        <f t="shared" si="31"/>
        <v>82</v>
      </c>
      <c r="H174" s="101">
        <f t="shared" si="31"/>
        <v>47</v>
      </c>
      <c r="I174" s="101">
        <f t="shared" si="31"/>
        <v>97</v>
      </c>
      <c r="J174" s="101">
        <f t="shared" si="31"/>
        <v>64</v>
      </c>
      <c r="K174" s="101">
        <f t="shared" si="31"/>
        <v>36</v>
      </c>
      <c r="L174" s="101">
        <f t="shared" si="31"/>
        <v>19</v>
      </c>
      <c r="M174" s="101">
        <f t="shared" si="31"/>
        <v>52</v>
      </c>
      <c r="N174" s="101">
        <f t="shared" si="31"/>
        <v>5</v>
      </c>
      <c r="O174" s="101">
        <f t="shared" si="31"/>
        <v>4</v>
      </c>
      <c r="P174" s="101">
        <f t="shared" si="31"/>
        <v>2</v>
      </c>
      <c r="Q174" s="101">
        <f t="shared" si="31"/>
        <v>0</v>
      </c>
      <c r="R174" s="128">
        <f t="shared" si="31"/>
        <v>0</v>
      </c>
    </row>
    <row r="175" spans="1:18" ht="12" customHeight="1">
      <c r="A175" s="576" t="s">
        <v>116</v>
      </c>
      <c r="B175" s="181" t="str">
        <f>'Entering 1'!B338</f>
        <v>Automobiles (2 People)</v>
      </c>
      <c r="C175" s="182">
        <f>'Entering 1'!C338</f>
        <v>27</v>
      </c>
      <c r="D175" s="117">
        <f>'Entering 1'!D338</f>
        <v>11</v>
      </c>
      <c r="E175" s="117">
        <f>'Entering 1'!E338</f>
        <v>0</v>
      </c>
      <c r="F175" s="117">
        <f>'Entering 1'!F338</f>
        <v>0</v>
      </c>
      <c r="G175" s="117">
        <f>'Entering 1'!G338</f>
        <v>0</v>
      </c>
      <c r="H175" s="117">
        <f>'Entering 1'!H338</f>
        <v>5</v>
      </c>
      <c r="I175" s="117">
        <f>'Entering 1'!I338</f>
        <v>10</v>
      </c>
      <c r="J175" s="117">
        <f>'Entering 1'!J338</f>
        <v>0</v>
      </c>
      <c r="K175" s="117">
        <f>'Entering 1'!K338</f>
        <v>4</v>
      </c>
      <c r="L175" s="117">
        <f>'Entering 1'!L338</f>
        <v>6</v>
      </c>
      <c r="M175" s="117">
        <f>'Entering 1'!M338</f>
        <v>13</v>
      </c>
      <c r="N175" s="117">
        <f>'Entering 1'!N338</f>
        <v>3</v>
      </c>
      <c r="O175" s="117">
        <f>'Entering 1'!O338</f>
        <v>0</v>
      </c>
      <c r="P175" s="117">
        <f>'Entering 1'!P338</f>
        <v>0</v>
      </c>
      <c r="Q175" s="117">
        <f>'Entering 1'!Q338</f>
        <v>0</v>
      </c>
      <c r="R175" s="119">
        <f>'Entering 1'!R338</f>
        <v>0</v>
      </c>
    </row>
    <row r="176" spans="1:18" ht="12" customHeight="1">
      <c r="A176" s="566"/>
      <c r="B176" s="116" t="str">
        <f>'Entering 1'!B339</f>
        <v>Automobiles (3 People)</v>
      </c>
      <c r="C176" s="126">
        <f>'Entering 1'!C339</f>
        <v>0</v>
      </c>
      <c r="D176" s="101">
        <f>'Entering 1'!D339</f>
        <v>2</v>
      </c>
      <c r="E176" s="101">
        <f>'Entering 1'!E339</f>
        <v>0</v>
      </c>
      <c r="F176" s="101">
        <f>'Entering 1'!F339</f>
        <v>0</v>
      </c>
      <c r="G176" s="101">
        <f>'Entering 1'!G339</f>
        <v>0</v>
      </c>
      <c r="H176" s="101">
        <f>'Entering 1'!H339</f>
        <v>1</v>
      </c>
      <c r="I176" s="101">
        <f>'Entering 1'!I339</f>
        <v>1</v>
      </c>
      <c r="J176" s="101">
        <f>'Entering 1'!J339</f>
        <v>0</v>
      </c>
      <c r="K176" s="101">
        <f>'Entering 1'!K339</f>
        <v>0</v>
      </c>
      <c r="L176" s="101">
        <f>'Entering 1'!L339</f>
        <v>1</v>
      </c>
      <c r="M176" s="101">
        <f>'Entering 1'!M339</f>
        <v>1</v>
      </c>
      <c r="N176" s="101">
        <f>'Entering 1'!N339</f>
        <v>0</v>
      </c>
      <c r="O176" s="101">
        <f>'Entering 1'!O339</f>
        <v>0</v>
      </c>
      <c r="P176" s="101">
        <f>'Entering 1'!P339</f>
        <v>0</v>
      </c>
      <c r="Q176" s="101">
        <f>'Entering 1'!Q339</f>
        <v>0</v>
      </c>
      <c r="R176" s="128">
        <f>'Entering 1'!R339</f>
        <v>0</v>
      </c>
    </row>
    <row r="177" spans="1:18" ht="12" customHeight="1">
      <c r="A177" s="566"/>
      <c r="B177" s="116" t="str">
        <f>'Entering 1'!B340</f>
        <v>Automobiles (4 People)</v>
      </c>
      <c r="C177" s="126">
        <f>'Entering 1'!C340</f>
        <v>0</v>
      </c>
      <c r="D177" s="101">
        <f>'Entering 1'!D340</f>
        <v>0</v>
      </c>
      <c r="E177" s="101">
        <f>'Entering 1'!E340</f>
        <v>0</v>
      </c>
      <c r="F177" s="101">
        <f>'Entering 1'!F340</f>
        <v>0</v>
      </c>
      <c r="G177" s="101">
        <f>'Entering 1'!G340</f>
        <v>0</v>
      </c>
      <c r="H177" s="101">
        <f>'Entering 1'!H340</f>
        <v>0</v>
      </c>
      <c r="I177" s="101">
        <f>'Entering 1'!I340</f>
        <v>0</v>
      </c>
      <c r="J177" s="101">
        <f>'Entering 1'!J340</f>
        <v>0</v>
      </c>
      <c r="K177" s="101">
        <f>'Entering 1'!K340</f>
        <v>0</v>
      </c>
      <c r="L177" s="101">
        <f>'Entering 1'!L340</f>
        <v>2</v>
      </c>
      <c r="M177" s="101">
        <f>'Entering 1'!M340</f>
        <v>0</v>
      </c>
      <c r="N177" s="101">
        <f>'Entering 1'!N340</f>
        <v>0</v>
      </c>
      <c r="O177" s="101">
        <f>'Entering 1'!O340</f>
        <v>0</v>
      </c>
      <c r="P177" s="101">
        <f>'Entering 1'!P340</f>
        <v>0</v>
      </c>
      <c r="Q177" s="101">
        <f>'Entering 1'!Q340</f>
        <v>0</v>
      </c>
      <c r="R177" s="128">
        <f>'Entering 1'!R340</f>
        <v>0</v>
      </c>
    </row>
    <row r="178" spans="1:18" ht="12" customHeight="1">
      <c r="A178" s="566"/>
      <c r="B178" s="116" t="str">
        <f>'Entering 1'!B341</f>
        <v>Automobiles (5 People)</v>
      </c>
      <c r="C178" s="126">
        <f>'Entering 1'!C341</f>
        <v>0</v>
      </c>
      <c r="D178" s="101">
        <f>'Entering 1'!D341</f>
        <v>0</v>
      </c>
      <c r="E178" s="101">
        <f>'Entering 1'!E341</f>
        <v>0</v>
      </c>
      <c r="F178" s="101">
        <f>'Entering 1'!F341</f>
        <v>0</v>
      </c>
      <c r="G178" s="101">
        <f>'Entering 1'!G341</f>
        <v>0</v>
      </c>
      <c r="H178" s="101">
        <f>'Entering 1'!H341</f>
        <v>0</v>
      </c>
      <c r="I178" s="101">
        <f>'Entering 1'!I341</f>
        <v>0</v>
      </c>
      <c r="J178" s="101">
        <f>'Entering 1'!J341</f>
        <v>0</v>
      </c>
      <c r="K178" s="101">
        <f>'Entering 1'!K341</f>
        <v>0</v>
      </c>
      <c r="L178" s="101">
        <f>'Entering 1'!L341</f>
        <v>0</v>
      </c>
      <c r="M178" s="101">
        <f>'Entering 1'!M341</f>
        <v>0</v>
      </c>
      <c r="N178" s="101">
        <f>'Entering 1'!N341</f>
        <v>0</v>
      </c>
      <c r="O178" s="101">
        <f>'Entering 1'!O341</f>
        <v>0</v>
      </c>
      <c r="P178" s="101">
        <f>'Entering 1'!P341</f>
        <v>0</v>
      </c>
      <c r="Q178" s="101">
        <f>'Entering 1'!Q341</f>
        <v>0</v>
      </c>
      <c r="R178" s="128">
        <f>'Entering 1'!R341</f>
        <v>0</v>
      </c>
    </row>
    <row r="179" spans="1:18" ht="12" customHeight="1">
      <c r="A179" s="566"/>
      <c r="B179" s="116" t="str">
        <f>'Entering 1'!B342</f>
        <v>Automobiles (6 People)</v>
      </c>
      <c r="C179" s="126">
        <f>'Entering 1'!C342</f>
        <v>0</v>
      </c>
      <c r="D179" s="101">
        <f>'Entering 1'!D342</f>
        <v>0</v>
      </c>
      <c r="E179" s="101">
        <f>'Entering 1'!E342</f>
        <v>0</v>
      </c>
      <c r="F179" s="101">
        <f>'Entering 1'!F342</f>
        <v>0</v>
      </c>
      <c r="G179" s="101">
        <f>'Entering 1'!G342</f>
        <v>0</v>
      </c>
      <c r="H179" s="101">
        <f>'Entering 1'!H342</f>
        <v>0</v>
      </c>
      <c r="I179" s="101">
        <f>'Entering 1'!I342</f>
        <v>0</v>
      </c>
      <c r="J179" s="101">
        <f>'Entering 1'!J342</f>
        <v>0</v>
      </c>
      <c r="K179" s="101">
        <f>'Entering 1'!K342</f>
        <v>0</v>
      </c>
      <c r="L179" s="101">
        <f>'Entering 1'!L342</f>
        <v>0</v>
      </c>
      <c r="M179" s="101">
        <f>'Entering 1'!M342</f>
        <v>0</v>
      </c>
      <c r="N179" s="101">
        <f>'Entering 1'!N342</f>
        <v>0</v>
      </c>
      <c r="O179" s="101">
        <f>'Entering 1'!O342</f>
        <v>0</v>
      </c>
      <c r="P179" s="101">
        <f>'Entering 1'!P342</f>
        <v>0</v>
      </c>
      <c r="Q179" s="101">
        <f>'Entering 1'!Q342</f>
        <v>0</v>
      </c>
      <c r="R179" s="128">
        <f>'Entering 1'!R342</f>
        <v>0</v>
      </c>
    </row>
    <row r="180" spans="1:18" ht="12" customHeight="1">
      <c r="A180" s="566"/>
      <c r="B180" s="116" t="str">
        <f>'Entering 1'!B343</f>
        <v>Automobiles (7 People)</v>
      </c>
      <c r="C180" s="126">
        <f>'Entering 1'!C343</f>
        <v>0</v>
      </c>
      <c r="D180" s="101">
        <f>'Entering 1'!D343</f>
        <v>0</v>
      </c>
      <c r="E180" s="101">
        <f>'Entering 1'!E343</f>
        <v>0</v>
      </c>
      <c r="F180" s="101">
        <f>'Entering 1'!F343</f>
        <v>0</v>
      </c>
      <c r="G180" s="101">
        <f>'Entering 1'!G343</f>
        <v>0</v>
      </c>
      <c r="H180" s="101">
        <f>'Entering 1'!H343</f>
        <v>0</v>
      </c>
      <c r="I180" s="101">
        <f>'Entering 1'!I343</f>
        <v>0</v>
      </c>
      <c r="J180" s="101">
        <f>'Entering 1'!J343</f>
        <v>0</v>
      </c>
      <c r="K180" s="101">
        <f>'Entering 1'!K343</f>
        <v>0</v>
      </c>
      <c r="L180" s="101">
        <f>'Entering 1'!L343</f>
        <v>0</v>
      </c>
      <c r="M180" s="101">
        <f>'Entering 1'!M343</f>
        <v>0</v>
      </c>
      <c r="N180" s="101">
        <f>'Entering 1'!N343</f>
        <v>0</v>
      </c>
      <c r="O180" s="101">
        <f>'Entering 1'!O343</f>
        <v>0</v>
      </c>
      <c r="P180" s="101">
        <f>'Entering 1'!P343</f>
        <v>0</v>
      </c>
      <c r="Q180" s="101">
        <f>'Entering 1'!Q343</f>
        <v>0</v>
      </c>
      <c r="R180" s="128">
        <f>'Entering 1'!R343</f>
        <v>0</v>
      </c>
    </row>
    <row r="181" spans="1:18" ht="12" customHeight="1">
      <c r="A181" s="566"/>
      <c r="B181" s="183" t="str">
        <f>'Entering 1'!B344</f>
        <v>Automobiles (8 People)</v>
      </c>
      <c r="C181" s="168">
        <f>'Entering 1'!C344</f>
        <v>0</v>
      </c>
      <c r="D181" s="169">
        <f>'Entering 1'!D344</f>
        <v>0</v>
      </c>
      <c r="E181" s="169">
        <f>'Entering 1'!E344</f>
        <v>0</v>
      </c>
      <c r="F181" s="169">
        <f>'Entering 1'!F344</f>
        <v>0</v>
      </c>
      <c r="G181" s="169">
        <f>'Entering 1'!G344</f>
        <v>0</v>
      </c>
      <c r="H181" s="169">
        <f>'Entering 1'!H344</f>
        <v>0</v>
      </c>
      <c r="I181" s="169">
        <f>'Entering 1'!I344</f>
        <v>0</v>
      </c>
      <c r="J181" s="169">
        <f>'Entering 1'!J344</f>
        <v>0</v>
      </c>
      <c r="K181" s="169">
        <f>'Entering 1'!K344</f>
        <v>0</v>
      </c>
      <c r="L181" s="169">
        <f>'Entering 1'!L344</f>
        <v>0</v>
      </c>
      <c r="M181" s="169">
        <f>'Entering 1'!M344</f>
        <v>0</v>
      </c>
      <c r="N181" s="169">
        <f>'Entering 1'!N344</f>
        <v>0</v>
      </c>
      <c r="O181" s="169">
        <f>'Entering 1'!O344</f>
        <v>0</v>
      </c>
      <c r="P181" s="169">
        <f>'Entering 1'!P344</f>
        <v>0</v>
      </c>
      <c r="Q181" s="169">
        <f>'Entering 1'!Q344</f>
        <v>0</v>
      </c>
      <c r="R181" s="170">
        <f>'Entering 1'!R344</f>
        <v>0</v>
      </c>
    </row>
    <row r="182" spans="1:18" ht="12" customHeight="1">
      <c r="A182" s="566"/>
      <c r="B182" s="163" t="s">
        <v>257</v>
      </c>
      <c r="C182" s="164">
        <f t="shared" ref="C182:R182" si="32">SUM(C175:C181)</f>
        <v>27</v>
      </c>
      <c r="D182" s="165">
        <f t="shared" si="32"/>
        <v>13</v>
      </c>
      <c r="E182" s="165">
        <f t="shared" si="32"/>
        <v>0</v>
      </c>
      <c r="F182" s="165">
        <f t="shared" si="32"/>
        <v>0</v>
      </c>
      <c r="G182" s="165">
        <f t="shared" si="32"/>
        <v>0</v>
      </c>
      <c r="H182" s="165">
        <f t="shared" si="32"/>
        <v>6</v>
      </c>
      <c r="I182" s="165">
        <f t="shared" si="32"/>
        <v>11</v>
      </c>
      <c r="J182" s="165">
        <f t="shared" si="32"/>
        <v>0</v>
      </c>
      <c r="K182" s="165">
        <f t="shared" si="32"/>
        <v>4</v>
      </c>
      <c r="L182" s="165">
        <f t="shared" si="32"/>
        <v>9</v>
      </c>
      <c r="M182" s="165">
        <f t="shared" si="32"/>
        <v>14</v>
      </c>
      <c r="N182" s="165">
        <f t="shared" si="32"/>
        <v>3</v>
      </c>
      <c r="O182" s="165">
        <f t="shared" si="32"/>
        <v>0</v>
      </c>
      <c r="P182" s="165">
        <f t="shared" si="32"/>
        <v>0</v>
      </c>
      <c r="Q182" s="165">
        <f t="shared" si="32"/>
        <v>0</v>
      </c>
      <c r="R182" s="166">
        <f t="shared" si="32"/>
        <v>0</v>
      </c>
    </row>
    <row r="183" spans="1:18" ht="12" customHeight="1">
      <c r="A183" s="566"/>
      <c r="B183" s="167" t="s">
        <v>258</v>
      </c>
      <c r="C183" s="168">
        <f t="shared" ref="C183:R183" si="33">(C175*2)+(C176*3)+(C177*4)+(C178*5)+(C179*6)+(C180*7)+(C181*8)</f>
        <v>54</v>
      </c>
      <c r="D183" s="169">
        <f t="shared" si="33"/>
        <v>28</v>
      </c>
      <c r="E183" s="169">
        <f t="shared" si="33"/>
        <v>0</v>
      </c>
      <c r="F183" s="169">
        <f t="shared" si="33"/>
        <v>0</v>
      </c>
      <c r="G183" s="169">
        <f t="shared" si="33"/>
        <v>0</v>
      </c>
      <c r="H183" s="169">
        <f t="shared" si="33"/>
        <v>13</v>
      </c>
      <c r="I183" s="169">
        <f t="shared" si="33"/>
        <v>23</v>
      </c>
      <c r="J183" s="169">
        <f t="shared" si="33"/>
        <v>0</v>
      </c>
      <c r="K183" s="169">
        <f t="shared" si="33"/>
        <v>8</v>
      </c>
      <c r="L183" s="169">
        <f t="shared" si="33"/>
        <v>23</v>
      </c>
      <c r="M183" s="169">
        <f t="shared" si="33"/>
        <v>29</v>
      </c>
      <c r="N183" s="169">
        <f t="shared" si="33"/>
        <v>6</v>
      </c>
      <c r="O183" s="169">
        <f t="shared" si="33"/>
        <v>0</v>
      </c>
      <c r="P183" s="169">
        <f t="shared" si="33"/>
        <v>0</v>
      </c>
      <c r="Q183" s="169">
        <f t="shared" si="33"/>
        <v>0</v>
      </c>
      <c r="R183" s="170">
        <f t="shared" si="33"/>
        <v>0</v>
      </c>
    </row>
    <row r="184" spans="1:18" ht="12" customHeight="1">
      <c r="A184" s="566"/>
      <c r="B184" s="116" t="str">
        <f>'Entering 1'!B345</f>
        <v>MTS Shuttles</v>
      </c>
      <c r="C184" s="126">
        <f>'Entering 1'!C345</f>
        <v>0</v>
      </c>
      <c r="D184" s="101">
        <f>'Entering 1'!D345</f>
        <v>0</v>
      </c>
      <c r="E184" s="101">
        <f>'Entering 1'!E345</f>
        <v>0</v>
      </c>
      <c r="F184" s="101">
        <f>'Entering 1'!F345</f>
        <v>0</v>
      </c>
      <c r="G184" s="101">
        <f>'Entering 1'!G345</f>
        <v>0</v>
      </c>
      <c r="H184" s="101">
        <f>'Entering 1'!H345</f>
        <v>0</v>
      </c>
      <c r="I184" s="101">
        <f>'Entering 1'!I345</f>
        <v>0</v>
      </c>
      <c r="J184" s="101">
        <f>'Entering 1'!J345</f>
        <v>0</v>
      </c>
      <c r="K184" s="101">
        <f>'Entering 1'!K345</f>
        <v>0</v>
      </c>
      <c r="L184" s="101">
        <f>'Entering 1'!L345</f>
        <v>0</v>
      </c>
      <c r="M184" s="101">
        <f>'Entering 1'!M345</f>
        <v>1</v>
      </c>
      <c r="N184" s="101">
        <f>'Entering 1'!N345</f>
        <v>0</v>
      </c>
      <c r="O184" s="101">
        <f>'Entering 1'!O345</f>
        <v>0</v>
      </c>
      <c r="P184" s="101">
        <f>'Entering 1'!P345</f>
        <v>0</v>
      </c>
      <c r="Q184" s="101">
        <f>'Entering 1'!Q345</f>
        <v>0</v>
      </c>
      <c r="R184" s="128">
        <f>'Entering 1'!R345</f>
        <v>0</v>
      </c>
    </row>
    <row r="185" spans="1:18" ht="12" customHeight="1">
      <c r="A185" s="566"/>
      <c r="B185" s="145" t="str">
        <f>'Entering 1'!B346</f>
        <v>Private Shuttles</v>
      </c>
      <c r="C185" s="126">
        <f>'Entering 1'!C346</f>
        <v>0</v>
      </c>
      <c r="D185" s="101">
        <f>'Entering 1'!D346</f>
        <v>0</v>
      </c>
      <c r="E185" s="101">
        <f>'Entering 1'!E346</f>
        <v>0</v>
      </c>
      <c r="F185" s="101">
        <f>'Entering 1'!F346</f>
        <v>0</v>
      </c>
      <c r="G185" s="101">
        <f>'Entering 1'!G346</f>
        <v>0</v>
      </c>
      <c r="H185" s="101">
        <f>'Entering 1'!H346</f>
        <v>0</v>
      </c>
      <c r="I185" s="101">
        <f>'Entering 1'!I346</f>
        <v>0</v>
      </c>
      <c r="J185" s="101">
        <f>'Entering 1'!J346</f>
        <v>0</v>
      </c>
      <c r="K185" s="101">
        <f>'Entering 1'!K346</f>
        <v>0</v>
      </c>
      <c r="L185" s="101">
        <f>'Entering 1'!L346</f>
        <v>0</v>
      </c>
      <c r="M185" s="101">
        <f>'Entering 1'!M346</f>
        <v>0</v>
      </c>
      <c r="N185" s="101">
        <f>'Entering 1'!N346</f>
        <v>0</v>
      </c>
      <c r="O185" s="101">
        <f>'Entering 1'!O346</f>
        <v>0</v>
      </c>
      <c r="P185" s="101">
        <f>'Entering 1'!P346</f>
        <v>0</v>
      </c>
      <c r="Q185" s="101">
        <f>'Entering 1'!Q346</f>
        <v>0</v>
      </c>
      <c r="R185" s="128">
        <f>'Entering 1'!R346</f>
        <v>0</v>
      </c>
    </row>
    <row r="186" spans="1:18" ht="12" customHeight="1">
      <c r="A186" s="566"/>
      <c r="B186" s="116" t="str">
        <f>'Entering 1'!B347</f>
        <v>Private Vanpool Vehicles</v>
      </c>
      <c r="C186" s="126">
        <f>'Entering 1'!C347</f>
        <v>0</v>
      </c>
      <c r="D186" s="101">
        <f>'Entering 1'!D347</f>
        <v>0</v>
      </c>
      <c r="E186" s="101">
        <f>'Entering 1'!E347</f>
        <v>0</v>
      </c>
      <c r="F186" s="101">
        <f>'Entering 1'!F347</f>
        <v>0</v>
      </c>
      <c r="G186" s="101">
        <f>'Entering 1'!G347</f>
        <v>0</v>
      </c>
      <c r="H186" s="101">
        <f>'Entering 1'!H347</f>
        <v>0</v>
      </c>
      <c r="I186" s="101">
        <f>'Entering 1'!I347</f>
        <v>1</v>
      </c>
      <c r="J186" s="101">
        <f>'Entering 1'!J347</f>
        <v>0</v>
      </c>
      <c r="K186" s="101">
        <f>'Entering 1'!K347</f>
        <v>0</v>
      </c>
      <c r="L186" s="101">
        <f>'Entering 1'!L347</f>
        <v>0</v>
      </c>
      <c r="M186" s="101">
        <f>'Entering 1'!M347</f>
        <v>0</v>
      </c>
      <c r="N186" s="101">
        <f>'Entering 1'!N347</f>
        <v>0</v>
      </c>
      <c r="O186" s="101">
        <f>'Entering 1'!O347</f>
        <v>0</v>
      </c>
      <c r="P186" s="101">
        <f>'Entering 1'!P347</f>
        <v>0</v>
      </c>
      <c r="Q186" s="101">
        <f>'Entering 1'!Q347</f>
        <v>0</v>
      </c>
      <c r="R186" s="128">
        <f>'Entering 1'!R347</f>
        <v>0</v>
      </c>
    </row>
    <row r="187" spans="1:18" ht="12" customHeight="1">
      <c r="A187" s="566"/>
      <c r="B187" s="116" t="str">
        <f>'Entering 1'!B348</f>
        <v>Taxis</v>
      </c>
      <c r="C187" s="126">
        <f>'Entering 1'!C348</f>
        <v>0</v>
      </c>
      <c r="D187" s="101">
        <f>'Entering 1'!D348</f>
        <v>0</v>
      </c>
      <c r="E187" s="101">
        <f>'Entering 1'!E348</f>
        <v>0</v>
      </c>
      <c r="F187" s="101">
        <f>'Entering 1'!F348</f>
        <v>0</v>
      </c>
      <c r="G187" s="101">
        <f>'Entering 1'!G348</f>
        <v>0</v>
      </c>
      <c r="H187" s="101">
        <f>'Entering 1'!H348</f>
        <v>0</v>
      </c>
      <c r="I187" s="101">
        <f>'Entering 1'!I348</f>
        <v>0</v>
      </c>
      <c r="J187" s="101">
        <f>'Entering 1'!J348</f>
        <v>0</v>
      </c>
      <c r="K187" s="101">
        <f>'Entering 1'!K348</f>
        <v>0</v>
      </c>
      <c r="L187" s="101">
        <f>'Entering 1'!L348</f>
        <v>0</v>
      </c>
      <c r="M187" s="101">
        <f>'Entering 1'!M348</f>
        <v>0</v>
      </c>
      <c r="N187" s="101">
        <f>'Entering 1'!N348</f>
        <v>0</v>
      </c>
      <c r="O187" s="101">
        <f>'Entering 1'!O348</f>
        <v>0</v>
      </c>
      <c r="P187" s="101">
        <f>'Entering 1'!P348</f>
        <v>0</v>
      </c>
      <c r="Q187" s="101">
        <f>'Entering 1'!Q348</f>
        <v>0</v>
      </c>
      <c r="R187" s="128">
        <f>'Entering 1'!R348</f>
        <v>0</v>
      </c>
    </row>
    <row r="188" spans="1:18" ht="12" customHeight="1">
      <c r="A188" s="566"/>
      <c r="B188" s="116" t="str">
        <f>'Entering 1'!B349</f>
        <v>Uber/Lyft Vehicles</v>
      </c>
      <c r="C188" s="126">
        <f>'Entering 1'!C349</f>
        <v>0</v>
      </c>
      <c r="D188" s="101">
        <f>'Entering 1'!D349</f>
        <v>5</v>
      </c>
      <c r="E188" s="101">
        <f>'Entering 1'!E349</f>
        <v>6</v>
      </c>
      <c r="F188" s="101">
        <f>'Entering 1'!F349</f>
        <v>0</v>
      </c>
      <c r="G188" s="101">
        <f>'Entering 1'!G349</f>
        <v>0</v>
      </c>
      <c r="H188" s="101">
        <f>'Entering 1'!H349</f>
        <v>0</v>
      </c>
      <c r="I188" s="101">
        <f>'Entering 1'!I349</f>
        <v>0</v>
      </c>
      <c r="J188" s="101">
        <f>'Entering 1'!J349</f>
        <v>1</v>
      </c>
      <c r="K188" s="101">
        <f>'Entering 1'!K349</f>
        <v>0</v>
      </c>
      <c r="L188" s="101">
        <f>'Entering 1'!L349</f>
        <v>0</v>
      </c>
      <c r="M188" s="101">
        <f>'Entering 1'!M349</f>
        <v>0</v>
      </c>
      <c r="N188" s="101">
        <f>'Entering 1'!N349</f>
        <v>1</v>
      </c>
      <c r="O188" s="101">
        <f>'Entering 1'!O349</f>
        <v>0</v>
      </c>
      <c r="P188" s="101">
        <f>'Entering 1'!P349</f>
        <v>0</v>
      </c>
      <c r="Q188" s="101">
        <f>'Entering 1'!Q349</f>
        <v>0</v>
      </c>
      <c r="R188" s="128">
        <f>'Entering 1'!R349</f>
        <v>0</v>
      </c>
    </row>
    <row r="189" spans="1:18" ht="12" customHeight="1">
      <c r="A189" s="566"/>
      <c r="B189" s="121" t="str">
        <f>'Entering 1'!B363</f>
        <v>MTS Shuttle People</v>
      </c>
      <c r="C189" s="122">
        <f>'Entering 1'!C363</f>
        <v>0</v>
      </c>
      <c r="D189" s="123">
        <f>'Entering 1'!D363</f>
        <v>0</v>
      </c>
      <c r="E189" s="123">
        <f>'Entering 1'!E363</f>
        <v>0</v>
      </c>
      <c r="F189" s="123">
        <f>'Entering 1'!F363</f>
        <v>0</v>
      </c>
      <c r="G189" s="123">
        <f>'Entering 1'!G363</f>
        <v>0</v>
      </c>
      <c r="H189" s="123">
        <f>'Entering 1'!H363</f>
        <v>0</v>
      </c>
      <c r="I189" s="123">
        <f>'Entering 1'!I363</f>
        <v>0</v>
      </c>
      <c r="J189" s="123">
        <f>'Entering 1'!J363</f>
        <v>0</v>
      </c>
      <c r="K189" s="123">
        <f>'Entering 1'!K363</f>
        <v>0</v>
      </c>
      <c r="L189" s="123">
        <f>'Entering 1'!L363</f>
        <v>0</v>
      </c>
      <c r="M189" s="123">
        <f>'Entering 1'!M363</f>
        <v>0</v>
      </c>
      <c r="N189" s="123">
        <f>'Entering 1'!N363</f>
        <v>0</v>
      </c>
      <c r="O189" s="123">
        <f>'Entering 1'!O363</f>
        <v>0</v>
      </c>
      <c r="P189" s="123">
        <f>'Entering 1'!P363</f>
        <v>0</v>
      </c>
      <c r="Q189" s="123">
        <f>'Entering 1'!Q363</f>
        <v>0</v>
      </c>
      <c r="R189" s="124">
        <f>'Entering 1'!R363</f>
        <v>0</v>
      </c>
    </row>
    <row r="190" spans="1:18" ht="12" customHeight="1">
      <c r="A190" s="566"/>
      <c r="B190" s="121" t="str">
        <f>'Entering 1'!B364</f>
        <v>Private Vanpools People</v>
      </c>
      <c r="C190" s="122">
        <f>'Entering 1'!C364</f>
        <v>0</v>
      </c>
      <c r="D190" s="123">
        <f>'Entering 1'!D364</f>
        <v>0</v>
      </c>
      <c r="E190" s="123">
        <f>'Entering 1'!E364</f>
        <v>0</v>
      </c>
      <c r="F190" s="123">
        <f>'Entering 1'!F364</f>
        <v>0</v>
      </c>
      <c r="G190" s="123">
        <f>'Entering 1'!G364</f>
        <v>0</v>
      </c>
      <c r="H190" s="123">
        <f>'Entering 1'!H364</f>
        <v>0</v>
      </c>
      <c r="I190" s="123">
        <f>'Entering 1'!I364</f>
        <v>0</v>
      </c>
      <c r="J190" s="123">
        <f>'Entering 1'!J364</f>
        <v>0</v>
      </c>
      <c r="K190" s="123">
        <f>'Entering 1'!K364</f>
        <v>0</v>
      </c>
      <c r="L190" s="123">
        <f>'Entering 1'!L364</f>
        <v>0</v>
      </c>
      <c r="M190" s="123">
        <f>'Entering 1'!M364</f>
        <v>0</v>
      </c>
      <c r="N190" s="123">
        <f>'Entering 1'!N364</f>
        <v>0</v>
      </c>
      <c r="O190" s="123">
        <f>'Entering 1'!O364</f>
        <v>0</v>
      </c>
      <c r="P190" s="123">
        <f>'Entering 1'!P364</f>
        <v>0</v>
      </c>
      <c r="Q190" s="123">
        <f>'Entering 1'!Q364</f>
        <v>0</v>
      </c>
      <c r="R190" s="124">
        <f>'Entering 1'!R364</f>
        <v>0</v>
      </c>
    </row>
    <row r="191" spans="1:18" ht="12" customHeight="1">
      <c r="A191" s="566"/>
      <c r="B191" s="121" t="str">
        <f>'Entering 1'!B365</f>
        <v>School Bus People</v>
      </c>
      <c r="C191" s="122">
        <f>'Entering 1'!C365</f>
        <v>0</v>
      </c>
      <c r="D191" s="123">
        <f>'Entering 1'!D365</f>
        <v>0</v>
      </c>
      <c r="E191" s="123">
        <f>'Entering 1'!E365</f>
        <v>0</v>
      </c>
      <c r="F191" s="123">
        <f>'Entering 1'!F365</f>
        <v>0</v>
      </c>
      <c r="G191" s="123">
        <f>'Entering 1'!G365</f>
        <v>0</v>
      </c>
      <c r="H191" s="123">
        <f>'Entering 1'!H365</f>
        <v>0</v>
      </c>
      <c r="I191" s="123">
        <f>'Entering 1'!I365</f>
        <v>0</v>
      </c>
      <c r="J191" s="123">
        <f>'Entering 1'!J365</f>
        <v>0</v>
      </c>
      <c r="K191" s="123">
        <f>'Entering 1'!K365</f>
        <v>0</v>
      </c>
      <c r="L191" s="123">
        <f>'Entering 1'!L365</f>
        <v>0</v>
      </c>
      <c r="M191" s="123">
        <f>'Entering 1'!M365</f>
        <v>0</v>
      </c>
      <c r="N191" s="123">
        <f>'Entering 1'!N365</f>
        <v>0</v>
      </c>
      <c r="O191" s="123">
        <f>'Entering 1'!O365</f>
        <v>0</v>
      </c>
      <c r="P191" s="123">
        <f>'Entering 1'!P365</f>
        <v>0</v>
      </c>
      <c r="Q191" s="123">
        <f>'Entering 1'!Q365</f>
        <v>0</v>
      </c>
      <c r="R191" s="124">
        <f>'Entering 1'!R365</f>
        <v>0</v>
      </c>
    </row>
    <row r="192" spans="1:18" ht="12" customHeight="1">
      <c r="A192" s="566"/>
      <c r="B192" s="121" t="str">
        <f>'Entering 1'!B366</f>
        <v>Taxi People</v>
      </c>
      <c r="C192" s="122">
        <f>'Entering 1'!C366</f>
        <v>0</v>
      </c>
      <c r="D192" s="123">
        <f>'Entering 1'!D366</f>
        <v>0</v>
      </c>
      <c r="E192" s="123">
        <f>'Entering 1'!E366</f>
        <v>0</v>
      </c>
      <c r="F192" s="123">
        <f>'Entering 1'!F366</f>
        <v>0</v>
      </c>
      <c r="G192" s="123">
        <f>'Entering 1'!G366</f>
        <v>0</v>
      </c>
      <c r="H192" s="123">
        <f>'Entering 1'!H366</f>
        <v>0</v>
      </c>
      <c r="I192" s="123">
        <f>'Entering 1'!I366</f>
        <v>0</v>
      </c>
      <c r="J192" s="123">
        <f>'Entering 1'!J366</f>
        <v>0</v>
      </c>
      <c r="K192" s="123">
        <f>'Entering 1'!K366</f>
        <v>0</v>
      </c>
      <c r="L192" s="123">
        <f>'Entering 1'!L366</f>
        <v>0</v>
      </c>
      <c r="M192" s="123">
        <f>'Entering 1'!M366</f>
        <v>0</v>
      </c>
      <c r="N192" s="123">
        <f>'Entering 1'!N366</f>
        <v>0</v>
      </c>
      <c r="O192" s="123">
        <f>'Entering 1'!O366</f>
        <v>0</v>
      </c>
      <c r="P192" s="123">
        <f>'Entering 1'!P366</f>
        <v>0</v>
      </c>
      <c r="Q192" s="123">
        <f>'Entering 1'!Q366</f>
        <v>0</v>
      </c>
      <c r="R192" s="124">
        <f>'Entering 1'!R366</f>
        <v>0</v>
      </c>
    </row>
    <row r="193" spans="1:18" ht="12" customHeight="1">
      <c r="A193" s="566"/>
      <c r="B193" s="184" t="str">
        <f>'Entering 1'!B367</f>
        <v>Uber/Lyft People</v>
      </c>
      <c r="C193" s="160">
        <f>'Entering 1'!C367</f>
        <v>0</v>
      </c>
      <c r="D193" s="161">
        <f>'Entering 1'!D367</f>
        <v>0</v>
      </c>
      <c r="E193" s="161">
        <f>'Entering 1'!E367</f>
        <v>0</v>
      </c>
      <c r="F193" s="161">
        <f>'Entering 1'!F367</f>
        <v>0</v>
      </c>
      <c r="G193" s="161">
        <f>'Entering 1'!G367</f>
        <v>0</v>
      </c>
      <c r="H193" s="161">
        <f>'Entering 1'!H367</f>
        <v>0</v>
      </c>
      <c r="I193" s="161">
        <f>'Entering 1'!I367</f>
        <v>0</v>
      </c>
      <c r="J193" s="161">
        <f>'Entering 1'!J367</f>
        <v>0</v>
      </c>
      <c r="K193" s="161">
        <f>'Entering 1'!K367</f>
        <v>0</v>
      </c>
      <c r="L193" s="161">
        <f>'Entering 1'!L367</f>
        <v>0</v>
      </c>
      <c r="M193" s="161">
        <f>'Entering 1'!M367</f>
        <v>0</v>
      </c>
      <c r="N193" s="161">
        <f>'Entering 1'!N367</f>
        <v>0</v>
      </c>
      <c r="O193" s="161">
        <f>'Entering 1'!O367</f>
        <v>0</v>
      </c>
      <c r="P193" s="161">
        <f>'Entering 1'!P367</f>
        <v>0</v>
      </c>
      <c r="Q193" s="161">
        <f>'Entering 1'!Q367</f>
        <v>0</v>
      </c>
      <c r="R193" s="162">
        <f>'Entering 1'!R367</f>
        <v>0</v>
      </c>
    </row>
    <row r="194" spans="1:18" ht="12" customHeight="1">
      <c r="A194" s="566"/>
      <c r="B194" s="145" t="s">
        <v>261</v>
      </c>
      <c r="C194" s="126">
        <f t="shared" ref="C194:R194" si="34">SUM(C182,C184:C188)</f>
        <v>27</v>
      </c>
      <c r="D194" s="101">
        <f t="shared" si="34"/>
        <v>18</v>
      </c>
      <c r="E194" s="101">
        <f t="shared" si="34"/>
        <v>6</v>
      </c>
      <c r="F194" s="101">
        <f t="shared" si="34"/>
        <v>0</v>
      </c>
      <c r="G194" s="101">
        <f t="shared" si="34"/>
        <v>0</v>
      </c>
      <c r="H194" s="101">
        <f t="shared" si="34"/>
        <v>6</v>
      </c>
      <c r="I194" s="101">
        <f t="shared" si="34"/>
        <v>12</v>
      </c>
      <c r="J194" s="101">
        <f t="shared" si="34"/>
        <v>1</v>
      </c>
      <c r="K194" s="101">
        <f t="shared" si="34"/>
        <v>4</v>
      </c>
      <c r="L194" s="101">
        <f t="shared" si="34"/>
        <v>9</v>
      </c>
      <c r="M194" s="101">
        <f t="shared" si="34"/>
        <v>15</v>
      </c>
      <c r="N194" s="101">
        <f t="shared" si="34"/>
        <v>4</v>
      </c>
      <c r="O194" s="101">
        <f t="shared" si="34"/>
        <v>0</v>
      </c>
      <c r="P194" s="101">
        <f t="shared" si="34"/>
        <v>0</v>
      </c>
      <c r="Q194" s="101">
        <f t="shared" si="34"/>
        <v>0</v>
      </c>
      <c r="R194" s="128">
        <f t="shared" si="34"/>
        <v>0</v>
      </c>
    </row>
    <row r="195" spans="1:18" ht="12" customHeight="1">
      <c r="A195" s="566"/>
      <c r="B195" s="145" t="s">
        <v>262</v>
      </c>
      <c r="C195" s="126">
        <f t="shared" ref="C195:R195" si="35">(C183+SUM(C189:C193))</f>
        <v>54</v>
      </c>
      <c r="D195" s="101">
        <f t="shared" si="35"/>
        <v>28</v>
      </c>
      <c r="E195" s="101">
        <f t="shared" si="35"/>
        <v>0</v>
      </c>
      <c r="F195" s="101">
        <f t="shared" si="35"/>
        <v>0</v>
      </c>
      <c r="G195" s="101">
        <f t="shared" si="35"/>
        <v>0</v>
      </c>
      <c r="H195" s="101">
        <f t="shared" si="35"/>
        <v>13</v>
      </c>
      <c r="I195" s="101">
        <f t="shared" si="35"/>
        <v>23</v>
      </c>
      <c r="J195" s="101">
        <f t="shared" si="35"/>
        <v>0</v>
      </c>
      <c r="K195" s="101">
        <f t="shared" si="35"/>
        <v>8</v>
      </c>
      <c r="L195" s="101">
        <f t="shared" si="35"/>
        <v>23</v>
      </c>
      <c r="M195" s="101">
        <f t="shared" si="35"/>
        <v>29</v>
      </c>
      <c r="N195" s="101">
        <f t="shared" si="35"/>
        <v>6</v>
      </c>
      <c r="O195" s="101">
        <f t="shared" si="35"/>
        <v>0</v>
      </c>
      <c r="P195" s="101">
        <f t="shared" si="35"/>
        <v>0</v>
      </c>
      <c r="Q195" s="101">
        <f t="shared" si="35"/>
        <v>0</v>
      </c>
      <c r="R195" s="128">
        <f t="shared" si="35"/>
        <v>0</v>
      </c>
    </row>
    <row r="196" spans="1:18" ht="12" customHeight="1">
      <c r="A196" s="576" t="s">
        <v>222</v>
      </c>
      <c r="B196" s="181" t="str">
        <f>'Entering 1'!B379</f>
        <v>Automobiles (2 People)</v>
      </c>
      <c r="C196" s="182">
        <f>'Entering 1'!C379</f>
        <v>2</v>
      </c>
      <c r="D196" s="117">
        <f>'Entering 1'!D379</f>
        <v>20</v>
      </c>
      <c r="E196" s="117">
        <f>'Entering 1'!E379</f>
        <v>22</v>
      </c>
      <c r="F196" s="117">
        <f>'Entering 1'!F379</f>
        <v>28</v>
      </c>
      <c r="G196" s="117">
        <f>'Entering 1'!G379</f>
        <v>5</v>
      </c>
      <c r="H196" s="117">
        <f>'Entering 1'!H379</f>
        <v>12</v>
      </c>
      <c r="I196" s="117">
        <f>'Entering 1'!I379</f>
        <v>20</v>
      </c>
      <c r="J196" s="117">
        <f>'Entering 1'!J379</f>
        <v>13</v>
      </c>
      <c r="K196" s="117">
        <f>'Entering 1'!K379</f>
        <v>9</v>
      </c>
      <c r="L196" s="117">
        <f>'Entering 1'!L379</f>
        <v>8</v>
      </c>
      <c r="M196" s="117">
        <f>'Entering 1'!M379</f>
        <v>9</v>
      </c>
      <c r="N196" s="117">
        <f>'Entering 1'!N379</f>
        <v>6</v>
      </c>
      <c r="O196" s="117">
        <f>'Entering 1'!O379</f>
        <v>0</v>
      </c>
      <c r="P196" s="117">
        <f>'Entering 1'!P379</f>
        <v>0</v>
      </c>
      <c r="Q196" s="117">
        <f>'Entering 1'!Q379</f>
        <v>0</v>
      </c>
      <c r="R196" s="119">
        <f>'Entering 1'!R379</f>
        <v>0</v>
      </c>
    </row>
    <row r="197" spans="1:18" ht="12" customHeight="1">
      <c r="A197" s="566"/>
      <c r="B197" s="116" t="str">
        <f>'Entering 1'!B380</f>
        <v>Automobiles (3 People)</v>
      </c>
      <c r="C197" s="126">
        <f>'Entering 1'!C380</f>
        <v>0</v>
      </c>
      <c r="D197" s="101">
        <f>'Entering 1'!D380</f>
        <v>1</v>
      </c>
      <c r="E197" s="101">
        <f>'Entering 1'!E380</f>
        <v>0</v>
      </c>
      <c r="F197" s="101">
        <f>'Entering 1'!F380</f>
        <v>1</v>
      </c>
      <c r="G197" s="101">
        <f>'Entering 1'!G380</f>
        <v>0</v>
      </c>
      <c r="H197" s="101">
        <f>'Entering 1'!H380</f>
        <v>0</v>
      </c>
      <c r="I197" s="101">
        <f>'Entering 1'!I380</f>
        <v>0</v>
      </c>
      <c r="J197" s="101">
        <f>'Entering 1'!J380</f>
        <v>0</v>
      </c>
      <c r="K197" s="101">
        <f>'Entering 1'!K380</f>
        <v>0</v>
      </c>
      <c r="L197" s="101">
        <f>'Entering 1'!L380</f>
        <v>0</v>
      </c>
      <c r="M197" s="101">
        <f>'Entering 1'!M380</f>
        <v>0</v>
      </c>
      <c r="N197" s="101">
        <f>'Entering 1'!N380</f>
        <v>0</v>
      </c>
      <c r="O197" s="101">
        <f>'Entering 1'!O380</f>
        <v>0</v>
      </c>
      <c r="P197" s="101">
        <f>'Entering 1'!P380</f>
        <v>0</v>
      </c>
      <c r="Q197" s="101">
        <f>'Entering 1'!Q380</f>
        <v>0</v>
      </c>
      <c r="R197" s="128">
        <f>'Entering 1'!R380</f>
        <v>0</v>
      </c>
    </row>
    <row r="198" spans="1:18" ht="12" customHeight="1">
      <c r="A198" s="566"/>
      <c r="B198" s="116" t="str">
        <f>'Entering 1'!B381</f>
        <v>Automobiles (4 People)</v>
      </c>
      <c r="C198" s="126">
        <f>'Entering 1'!C381</f>
        <v>0</v>
      </c>
      <c r="D198" s="101">
        <f>'Entering 1'!D381</f>
        <v>0</v>
      </c>
      <c r="E198" s="101">
        <f>'Entering 1'!E381</f>
        <v>0</v>
      </c>
      <c r="F198" s="101">
        <f>'Entering 1'!F381</f>
        <v>0</v>
      </c>
      <c r="G198" s="101">
        <f>'Entering 1'!G381</f>
        <v>0</v>
      </c>
      <c r="H198" s="101">
        <f>'Entering 1'!H381</f>
        <v>0</v>
      </c>
      <c r="I198" s="101">
        <f>'Entering 1'!I381</f>
        <v>0</v>
      </c>
      <c r="J198" s="101">
        <f>'Entering 1'!J381</f>
        <v>0</v>
      </c>
      <c r="K198" s="101">
        <f>'Entering 1'!K381</f>
        <v>0</v>
      </c>
      <c r="L198" s="101">
        <f>'Entering 1'!L381</f>
        <v>0</v>
      </c>
      <c r="M198" s="101">
        <f>'Entering 1'!M381</f>
        <v>0</v>
      </c>
      <c r="N198" s="101">
        <f>'Entering 1'!N381</f>
        <v>0</v>
      </c>
      <c r="O198" s="101">
        <f>'Entering 1'!O381</f>
        <v>0</v>
      </c>
      <c r="P198" s="101">
        <f>'Entering 1'!P381</f>
        <v>0</v>
      </c>
      <c r="Q198" s="101">
        <f>'Entering 1'!Q381</f>
        <v>0</v>
      </c>
      <c r="R198" s="128">
        <f>'Entering 1'!R381</f>
        <v>0</v>
      </c>
    </row>
    <row r="199" spans="1:18" ht="12" customHeight="1">
      <c r="A199" s="566"/>
      <c r="B199" s="116" t="str">
        <f>'Entering 1'!B382</f>
        <v>Automobiles (5 People)</v>
      </c>
      <c r="C199" s="126">
        <f>'Entering 1'!C382</f>
        <v>0</v>
      </c>
      <c r="D199" s="101">
        <f>'Entering 1'!D382</f>
        <v>0</v>
      </c>
      <c r="E199" s="101">
        <f>'Entering 1'!E382</f>
        <v>0</v>
      </c>
      <c r="F199" s="101">
        <f>'Entering 1'!F382</f>
        <v>0</v>
      </c>
      <c r="G199" s="101">
        <f>'Entering 1'!G382</f>
        <v>0</v>
      </c>
      <c r="H199" s="101">
        <f>'Entering 1'!H382</f>
        <v>0</v>
      </c>
      <c r="I199" s="101">
        <f>'Entering 1'!I382</f>
        <v>0</v>
      </c>
      <c r="J199" s="101">
        <f>'Entering 1'!J382</f>
        <v>0</v>
      </c>
      <c r="K199" s="101">
        <f>'Entering 1'!K382</f>
        <v>0</v>
      </c>
      <c r="L199" s="101">
        <f>'Entering 1'!L382</f>
        <v>0</v>
      </c>
      <c r="M199" s="101">
        <f>'Entering 1'!M382</f>
        <v>0</v>
      </c>
      <c r="N199" s="101">
        <f>'Entering 1'!N382</f>
        <v>0</v>
      </c>
      <c r="O199" s="101">
        <f>'Entering 1'!O382</f>
        <v>0</v>
      </c>
      <c r="P199" s="101">
        <f>'Entering 1'!P382</f>
        <v>0</v>
      </c>
      <c r="Q199" s="101">
        <f>'Entering 1'!Q382</f>
        <v>0</v>
      </c>
      <c r="R199" s="128">
        <f>'Entering 1'!R382</f>
        <v>0</v>
      </c>
    </row>
    <row r="200" spans="1:18" ht="12" customHeight="1">
      <c r="A200" s="566"/>
      <c r="B200" s="116" t="str">
        <f>'Entering 1'!B383</f>
        <v>Automobiles (6 People)</v>
      </c>
      <c r="C200" s="126">
        <f>'Entering 1'!C383</f>
        <v>0</v>
      </c>
      <c r="D200" s="101">
        <f>'Entering 1'!D383</f>
        <v>0</v>
      </c>
      <c r="E200" s="101">
        <f>'Entering 1'!E383</f>
        <v>0</v>
      </c>
      <c r="F200" s="101">
        <f>'Entering 1'!F383</f>
        <v>0</v>
      </c>
      <c r="G200" s="101">
        <f>'Entering 1'!G383</f>
        <v>0</v>
      </c>
      <c r="H200" s="101">
        <f>'Entering 1'!H383</f>
        <v>0</v>
      </c>
      <c r="I200" s="101">
        <f>'Entering 1'!I383</f>
        <v>0</v>
      </c>
      <c r="J200" s="101">
        <f>'Entering 1'!J383</f>
        <v>0</v>
      </c>
      <c r="K200" s="101">
        <f>'Entering 1'!K383</f>
        <v>0</v>
      </c>
      <c r="L200" s="101">
        <f>'Entering 1'!L383</f>
        <v>0</v>
      </c>
      <c r="M200" s="101">
        <f>'Entering 1'!M383</f>
        <v>0</v>
      </c>
      <c r="N200" s="101">
        <f>'Entering 1'!N383</f>
        <v>0</v>
      </c>
      <c r="O200" s="101">
        <f>'Entering 1'!O383</f>
        <v>0</v>
      </c>
      <c r="P200" s="101">
        <f>'Entering 1'!P383</f>
        <v>0</v>
      </c>
      <c r="Q200" s="101">
        <f>'Entering 1'!Q383</f>
        <v>0</v>
      </c>
      <c r="R200" s="128">
        <f>'Entering 1'!R383</f>
        <v>0</v>
      </c>
    </row>
    <row r="201" spans="1:18" ht="12" customHeight="1">
      <c r="A201" s="566"/>
      <c r="B201" s="116" t="str">
        <f>'Entering 1'!B384</f>
        <v>Automobiles (7 People)</v>
      </c>
      <c r="C201" s="126">
        <f>'Entering 1'!C384</f>
        <v>0</v>
      </c>
      <c r="D201" s="101">
        <f>'Entering 1'!D384</f>
        <v>0</v>
      </c>
      <c r="E201" s="101">
        <f>'Entering 1'!E384</f>
        <v>0</v>
      </c>
      <c r="F201" s="101">
        <f>'Entering 1'!F384</f>
        <v>0</v>
      </c>
      <c r="G201" s="101">
        <f>'Entering 1'!G384</f>
        <v>0</v>
      </c>
      <c r="H201" s="101">
        <f>'Entering 1'!H384</f>
        <v>0</v>
      </c>
      <c r="I201" s="101">
        <f>'Entering 1'!I384</f>
        <v>0</v>
      </c>
      <c r="J201" s="101">
        <f>'Entering 1'!J384</f>
        <v>0</v>
      </c>
      <c r="K201" s="101">
        <f>'Entering 1'!K384</f>
        <v>0</v>
      </c>
      <c r="L201" s="101">
        <f>'Entering 1'!L384</f>
        <v>0</v>
      </c>
      <c r="M201" s="101">
        <f>'Entering 1'!M384</f>
        <v>0</v>
      </c>
      <c r="N201" s="101">
        <f>'Entering 1'!N384</f>
        <v>0</v>
      </c>
      <c r="O201" s="101">
        <f>'Entering 1'!O384</f>
        <v>0</v>
      </c>
      <c r="P201" s="101">
        <f>'Entering 1'!P384</f>
        <v>0</v>
      </c>
      <c r="Q201" s="101">
        <f>'Entering 1'!Q384</f>
        <v>0</v>
      </c>
      <c r="R201" s="128">
        <f>'Entering 1'!R384</f>
        <v>0</v>
      </c>
    </row>
    <row r="202" spans="1:18" ht="12" customHeight="1">
      <c r="A202" s="566"/>
      <c r="B202" s="183" t="str">
        <f>'Entering 1'!B385</f>
        <v>Automobiles (8 People)</v>
      </c>
      <c r="C202" s="168">
        <f>'Entering 1'!C385</f>
        <v>0</v>
      </c>
      <c r="D202" s="169">
        <f>'Entering 1'!D385</f>
        <v>0</v>
      </c>
      <c r="E202" s="169">
        <f>'Entering 1'!E385</f>
        <v>0</v>
      </c>
      <c r="F202" s="169">
        <f>'Entering 1'!F385</f>
        <v>0</v>
      </c>
      <c r="G202" s="169">
        <f>'Entering 1'!G385</f>
        <v>0</v>
      </c>
      <c r="H202" s="169">
        <f>'Entering 1'!H385</f>
        <v>0</v>
      </c>
      <c r="I202" s="169">
        <f>'Entering 1'!I385</f>
        <v>0</v>
      </c>
      <c r="J202" s="169">
        <f>'Entering 1'!J385</f>
        <v>0</v>
      </c>
      <c r="K202" s="169">
        <f>'Entering 1'!K385</f>
        <v>0</v>
      </c>
      <c r="L202" s="169">
        <f>'Entering 1'!L385</f>
        <v>0</v>
      </c>
      <c r="M202" s="169">
        <f>'Entering 1'!M385</f>
        <v>0</v>
      </c>
      <c r="N202" s="169">
        <f>'Entering 1'!N385</f>
        <v>0</v>
      </c>
      <c r="O202" s="169">
        <f>'Entering 1'!O385</f>
        <v>0</v>
      </c>
      <c r="P202" s="169">
        <f>'Entering 1'!P385</f>
        <v>0</v>
      </c>
      <c r="Q202" s="169">
        <f>'Entering 1'!Q385</f>
        <v>0</v>
      </c>
      <c r="R202" s="170">
        <f>'Entering 1'!R385</f>
        <v>0</v>
      </c>
    </row>
    <row r="203" spans="1:18" ht="12" customHeight="1">
      <c r="A203" s="566"/>
      <c r="B203" s="163" t="s">
        <v>257</v>
      </c>
      <c r="C203" s="164">
        <f t="shared" ref="C203:R203" si="36">SUM(C196:C202)</f>
        <v>2</v>
      </c>
      <c r="D203" s="165">
        <f t="shared" si="36"/>
        <v>21</v>
      </c>
      <c r="E203" s="165">
        <f t="shared" si="36"/>
        <v>22</v>
      </c>
      <c r="F203" s="165">
        <f t="shared" si="36"/>
        <v>29</v>
      </c>
      <c r="G203" s="165">
        <f t="shared" si="36"/>
        <v>5</v>
      </c>
      <c r="H203" s="165">
        <f t="shared" si="36"/>
        <v>12</v>
      </c>
      <c r="I203" s="165">
        <f t="shared" si="36"/>
        <v>20</v>
      </c>
      <c r="J203" s="165">
        <f t="shared" si="36"/>
        <v>13</v>
      </c>
      <c r="K203" s="165">
        <f t="shared" si="36"/>
        <v>9</v>
      </c>
      <c r="L203" s="165">
        <f t="shared" si="36"/>
        <v>8</v>
      </c>
      <c r="M203" s="165">
        <f t="shared" si="36"/>
        <v>9</v>
      </c>
      <c r="N203" s="165">
        <f t="shared" si="36"/>
        <v>6</v>
      </c>
      <c r="O203" s="165">
        <f t="shared" si="36"/>
        <v>0</v>
      </c>
      <c r="P203" s="165">
        <f t="shared" si="36"/>
        <v>0</v>
      </c>
      <c r="Q203" s="165">
        <f t="shared" si="36"/>
        <v>0</v>
      </c>
      <c r="R203" s="166">
        <f t="shared" si="36"/>
        <v>0</v>
      </c>
    </row>
    <row r="204" spans="1:18" ht="12" customHeight="1">
      <c r="A204" s="566"/>
      <c r="B204" s="167" t="s">
        <v>258</v>
      </c>
      <c r="C204" s="168">
        <f t="shared" ref="C204:R204" si="37">(C196*2)+(C197*3)+(C198*4)+(C199*5)+(C200*6)+(C201*7)+(C202*8)</f>
        <v>4</v>
      </c>
      <c r="D204" s="169">
        <f t="shared" si="37"/>
        <v>43</v>
      </c>
      <c r="E204" s="169">
        <f t="shared" si="37"/>
        <v>44</v>
      </c>
      <c r="F204" s="169">
        <f t="shared" si="37"/>
        <v>59</v>
      </c>
      <c r="G204" s="169">
        <f t="shared" si="37"/>
        <v>10</v>
      </c>
      <c r="H204" s="169">
        <f t="shared" si="37"/>
        <v>24</v>
      </c>
      <c r="I204" s="169">
        <f t="shared" si="37"/>
        <v>40</v>
      </c>
      <c r="J204" s="169">
        <f t="shared" si="37"/>
        <v>26</v>
      </c>
      <c r="K204" s="169">
        <f t="shared" si="37"/>
        <v>18</v>
      </c>
      <c r="L204" s="169">
        <f t="shared" si="37"/>
        <v>16</v>
      </c>
      <c r="M204" s="169">
        <f t="shared" si="37"/>
        <v>18</v>
      </c>
      <c r="N204" s="169">
        <f t="shared" si="37"/>
        <v>12</v>
      </c>
      <c r="O204" s="169">
        <f t="shared" si="37"/>
        <v>0</v>
      </c>
      <c r="P204" s="169">
        <f t="shared" si="37"/>
        <v>0</v>
      </c>
      <c r="Q204" s="169">
        <f t="shared" si="37"/>
        <v>0</v>
      </c>
      <c r="R204" s="170">
        <f t="shared" si="37"/>
        <v>0</v>
      </c>
    </row>
    <row r="205" spans="1:18" ht="12" customHeight="1">
      <c r="A205" s="566"/>
      <c r="B205" s="116" t="str">
        <f>'Entering 1'!B386</f>
        <v>MTS Shuttles</v>
      </c>
      <c r="C205" s="126">
        <f>'Entering 1'!C386</f>
        <v>0</v>
      </c>
      <c r="D205" s="101">
        <f>'Entering 1'!D386</f>
        <v>0</v>
      </c>
      <c r="E205" s="101">
        <f>'Entering 1'!E386</f>
        <v>0</v>
      </c>
      <c r="F205" s="101">
        <f>'Entering 1'!F386</f>
        <v>0</v>
      </c>
      <c r="G205" s="101">
        <f>'Entering 1'!G386</f>
        <v>0</v>
      </c>
      <c r="H205" s="101">
        <f>'Entering 1'!H386</f>
        <v>0</v>
      </c>
      <c r="I205" s="101">
        <f>'Entering 1'!I386</f>
        <v>0</v>
      </c>
      <c r="J205" s="101">
        <f>'Entering 1'!J386</f>
        <v>0</v>
      </c>
      <c r="K205" s="101">
        <f>'Entering 1'!K386</f>
        <v>0</v>
      </c>
      <c r="L205" s="101">
        <f>'Entering 1'!L386</f>
        <v>0</v>
      </c>
      <c r="M205" s="101">
        <f>'Entering 1'!M386</f>
        <v>0</v>
      </c>
      <c r="N205" s="101">
        <f>'Entering 1'!N386</f>
        <v>0</v>
      </c>
      <c r="O205" s="101">
        <f>'Entering 1'!O386</f>
        <v>0</v>
      </c>
      <c r="P205" s="101">
        <f>'Entering 1'!P386</f>
        <v>0</v>
      </c>
      <c r="Q205" s="101">
        <f>'Entering 1'!Q386</f>
        <v>0</v>
      </c>
      <c r="R205" s="128">
        <f>'Entering 1'!R386</f>
        <v>0</v>
      </c>
    </row>
    <row r="206" spans="1:18" ht="12" customHeight="1">
      <c r="A206" s="566"/>
      <c r="B206" s="116" t="str">
        <f>'Entering 1'!B387</f>
        <v>Private Shuttles</v>
      </c>
      <c r="C206" s="126">
        <f>'Entering 1'!C387</f>
        <v>0</v>
      </c>
      <c r="D206" s="101">
        <f>'Entering 1'!D387</f>
        <v>0</v>
      </c>
      <c r="E206" s="101">
        <f>'Entering 1'!E387</f>
        <v>0</v>
      </c>
      <c r="F206" s="101">
        <f>'Entering 1'!F387</f>
        <v>0</v>
      </c>
      <c r="G206" s="101">
        <f>'Entering 1'!G387</f>
        <v>0</v>
      </c>
      <c r="H206" s="101">
        <f>'Entering 1'!H387</f>
        <v>0</v>
      </c>
      <c r="I206" s="101">
        <f>'Entering 1'!I387</f>
        <v>0</v>
      </c>
      <c r="J206" s="101">
        <f>'Entering 1'!J387</f>
        <v>0</v>
      </c>
      <c r="K206" s="101">
        <f>'Entering 1'!K387</f>
        <v>0</v>
      </c>
      <c r="L206" s="101">
        <f>'Entering 1'!L387</f>
        <v>0</v>
      </c>
      <c r="M206" s="101">
        <f>'Entering 1'!M387</f>
        <v>0</v>
      </c>
      <c r="N206" s="101">
        <f>'Entering 1'!N387</f>
        <v>0</v>
      </c>
      <c r="O206" s="101">
        <f>'Entering 1'!O387</f>
        <v>0</v>
      </c>
      <c r="P206" s="101">
        <f>'Entering 1'!P387</f>
        <v>1</v>
      </c>
      <c r="Q206" s="101">
        <f>'Entering 1'!Q387</f>
        <v>0</v>
      </c>
      <c r="R206" s="128">
        <f>'Entering 1'!R387</f>
        <v>0</v>
      </c>
    </row>
    <row r="207" spans="1:18" ht="12" customHeight="1">
      <c r="A207" s="566"/>
      <c r="B207" s="116" t="str">
        <f>'Entering 1'!B388</f>
        <v>Private Vanpool Vehicles</v>
      </c>
      <c r="C207" s="126">
        <f>'Entering 1'!C388</f>
        <v>0</v>
      </c>
      <c r="D207" s="101">
        <f>'Entering 1'!D388</f>
        <v>0</v>
      </c>
      <c r="E207" s="101">
        <f>'Entering 1'!E388</f>
        <v>0</v>
      </c>
      <c r="F207" s="101">
        <f>'Entering 1'!F388</f>
        <v>0</v>
      </c>
      <c r="G207" s="101">
        <f>'Entering 1'!G388</f>
        <v>0</v>
      </c>
      <c r="H207" s="101">
        <f>'Entering 1'!H388</f>
        <v>0</v>
      </c>
      <c r="I207" s="101">
        <f>'Entering 1'!I388</f>
        <v>0</v>
      </c>
      <c r="J207" s="101">
        <f>'Entering 1'!J388</f>
        <v>0</v>
      </c>
      <c r="K207" s="101">
        <f>'Entering 1'!K388</f>
        <v>0</v>
      </c>
      <c r="L207" s="101">
        <f>'Entering 1'!L388</f>
        <v>0</v>
      </c>
      <c r="M207" s="101">
        <f>'Entering 1'!M388</f>
        <v>0</v>
      </c>
      <c r="N207" s="101">
        <f>'Entering 1'!N388</f>
        <v>0</v>
      </c>
      <c r="O207" s="101">
        <f>'Entering 1'!O388</f>
        <v>0</v>
      </c>
      <c r="P207" s="101">
        <f>'Entering 1'!P388</f>
        <v>0</v>
      </c>
      <c r="Q207" s="101">
        <f>'Entering 1'!Q388</f>
        <v>0</v>
      </c>
      <c r="R207" s="128">
        <f>'Entering 1'!R388</f>
        <v>0</v>
      </c>
    </row>
    <row r="208" spans="1:18" ht="12" customHeight="1">
      <c r="A208" s="566"/>
      <c r="B208" s="116" t="str">
        <f>'Entering 1'!B389</f>
        <v>Taxis</v>
      </c>
      <c r="C208" s="126">
        <f>'Entering 1'!C389</f>
        <v>0</v>
      </c>
      <c r="D208" s="101">
        <f>'Entering 1'!D389</f>
        <v>0</v>
      </c>
      <c r="E208" s="101">
        <f>'Entering 1'!E389</f>
        <v>1</v>
      </c>
      <c r="F208" s="101">
        <f>'Entering 1'!F389</f>
        <v>1</v>
      </c>
      <c r="G208" s="101">
        <f>'Entering 1'!G389</f>
        <v>0</v>
      </c>
      <c r="H208" s="101">
        <f>'Entering 1'!H389</f>
        <v>0</v>
      </c>
      <c r="I208" s="101">
        <f>'Entering 1'!I389</f>
        <v>0</v>
      </c>
      <c r="J208" s="101">
        <f>'Entering 1'!J389</f>
        <v>0</v>
      </c>
      <c r="K208" s="101">
        <f>'Entering 1'!K389</f>
        <v>0</v>
      </c>
      <c r="L208" s="101">
        <f>'Entering 1'!L389</f>
        <v>0</v>
      </c>
      <c r="M208" s="101">
        <f>'Entering 1'!M389</f>
        <v>0</v>
      </c>
      <c r="N208" s="101">
        <f>'Entering 1'!N389</f>
        <v>0</v>
      </c>
      <c r="O208" s="101">
        <f>'Entering 1'!O389</f>
        <v>0</v>
      </c>
      <c r="P208" s="101">
        <f>'Entering 1'!P389</f>
        <v>0</v>
      </c>
      <c r="Q208" s="101">
        <f>'Entering 1'!Q389</f>
        <v>0</v>
      </c>
      <c r="R208" s="128">
        <f>'Entering 1'!R389</f>
        <v>0</v>
      </c>
    </row>
    <row r="209" spans="1:18" ht="12" customHeight="1">
      <c r="A209" s="566"/>
      <c r="B209" s="116" t="str">
        <f>'Entering 1'!B390</f>
        <v>Uber/Lyft Vehicles</v>
      </c>
      <c r="C209" s="126">
        <f>'Entering 1'!C390</f>
        <v>0</v>
      </c>
      <c r="D209" s="101">
        <f>'Entering 1'!D390</f>
        <v>1</v>
      </c>
      <c r="E209" s="101">
        <f>'Entering 1'!E390</f>
        <v>1</v>
      </c>
      <c r="F209" s="101">
        <f>'Entering 1'!F390</f>
        <v>6</v>
      </c>
      <c r="G209" s="101">
        <f>'Entering 1'!G390</f>
        <v>5</v>
      </c>
      <c r="H209" s="101">
        <f>'Entering 1'!H390</f>
        <v>1</v>
      </c>
      <c r="I209" s="101">
        <f>'Entering 1'!I390</f>
        <v>0</v>
      </c>
      <c r="J209" s="101">
        <f>'Entering 1'!J390</f>
        <v>0</v>
      </c>
      <c r="K209" s="101">
        <f>'Entering 1'!K390</f>
        <v>0</v>
      </c>
      <c r="L209" s="101">
        <f>'Entering 1'!L390</f>
        <v>0</v>
      </c>
      <c r="M209" s="101">
        <f>'Entering 1'!M390</f>
        <v>0</v>
      </c>
      <c r="N209" s="101">
        <f>'Entering 1'!N390</f>
        <v>0</v>
      </c>
      <c r="O209" s="101">
        <f>'Entering 1'!O390</f>
        <v>0</v>
      </c>
      <c r="P209" s="101">
        <f>'Entering 1'!P390</f>
        <v>0</v>
      </c>
      <c r="Q209" s="101">
        <f>'Entering 1'!Q390</f>
        <v>0</v>
      </c>
      <c r="R209" s="128">
        <f>'Entering 1'!R390</f>
        <v>0</v>
      </c>
    </row>
    <row r="210" spans="1:18" ht="12" customHeight="1">
      <c r="A210" s="566"/>
      <c r="B210" s="121" t="str">
        <f>'Entering 1'!B404</f>
        <v>MTS Shuttle People</v>
      </c>
      <c r="C210" s="122">
        <f>'Entering 1'!C404</f>
        <v>0</v>
      </c>
      <c r="D210" s="123">
        <f>'Entering 1'!D404</f>
        <v>0</v>
      </c>
      <c r="E210" s="123">
        <f>'Entering 1'!E404</f>
        <v>0</v>
      </c>
      <c r="F210" s="123">
        <f>'Entering 1'!F404</f>
        <v>0</v>
      </c>
      <c r="G210" s="123">
        <f>'Entering 1'!G404</f>
        <v>0</v>
      </c>
      <c r="H210" s="123">
        <f>'Entering 1'!H404</f>
        <v>0</v>
      </c>
      <c r="I210" s="123">
        <f>'Entering 1'!I404</f>
        <v>0</v>
      </c>
      <c r="J210" s="123">
        <f>'Entering 1'!J404</f>
        <v>0</v>
      </c>
      <c r="K210" s="123">
        <f>'Entering 1'!K404</f>
        <v>0</v>
      </c>
      <c r="L210" s="123">
        <f>'Entering 1'!L404</f>
        <v>0</v>
      </c>
      <c r="M210" s="123">
        <f>'Entering 1'!M404</f>
        <v>0</v>
      </c>
      <c r="N210" s="123">
        <f>'Entering 1'!N404</f>
        <v>0</v>
      </c>
      <c r="O210" s="123">
        <f>'Entering 1'!O404</f>
        <v>0</v>
      </c>
      <c r="P210" s="123">
        <f>'Entering 1'!P404</f>
        <v>0</v>
      </c>
      <c r="Q210" s="123">
        <f>'Entering 1'!Q404</f>
        <v>0</v>
      </c>
      <c r="R210" s="124">
        <f>'Entering 1'!R404</f>
        <v>0</v>
      </c>
    </row>
    <row r="211" spans="1:18" ht="12" customHeight="1">
      <c r="A211" s="566"/>
      <c r="B211" s="121" t="str">
        <f>'Entering 1'!B405</f>
        <v>Private Shuttle People</v>
      </c>
      <c r="C211" s="122">
        <f>'Entering 1'!C405</f>
        <v>0</v>
      </c>
      <c r="D211" s="123">
        <f>'Entering 1'!D405</f>
        <v>0</v>
      </c>
      <c r="E211" s="123">
        <f>'Entering 1'!E405</f>
        <v>0</v>
      </c>
      <c r="F211" s="123">
        <f>'Entering 1'!F405</f>
        <v>0</v>
      </c>
      <c r="G211" s="123">
        <f>'Entering 1'!G405</f>
        <v>0</v>
      </c>
      <c r="H211" s="123">
        <f>'Entering 1'!H405</f>
        <v>0</v>
      </c>
      <c r="I211" s="123">
        <f>'Entering 1'!I405</f>
        <v>0</v>
      </c>
      <c r="J211" s="123">
        <f>'Entering 1'!J405</f>
        <v>0</v>
      </c>
      <c r="K211" s="123">
        <f>'Entering 1'!K405</f>
        <v>0</v>
      </c>
      <c r="L211" s="123">
        <f>'Entering 1'!L405</f>
        <v>0</v>
      </c>
      <c r="M211" s="123">
        <f>'Entering 1'!M405</f>
        <v>0</v>
      </c>
      <c r="N211" s="123">
        <f>'Entering 1'!N405</f>
        <v>0</v>
      </c>
      <c r="O211" s="123">
        <f>'Entering 1'!O405</f>
        <v>0</v>
      </c>
      <c r="P211" s="123">
        <f>'Entering 1'!P405</f>
        <v>0</v>
      </c>
      <c r="Q211" s="123">
        <f>'Entering 1'!Q405</f>
        <v>0</v>
      </c>
      <c r="R211" s="124">
        <f>'Entering 1'!R405</f>
        <v>0</v>
      </c>
    </row>
    <row r="212" spans="1:18" ht="12" customHeight="1">
      <c r="A212" s="566"/>
      <c r="B212" s="121" t="str">
        <f>'Entering 1'!B406</f>
        <v>Private Vanpool People</v>
      </c>
      <c r="C212" s="122">
        <f>'Entering 1'!C406</f>
        <v>0</v>
      </c>
      <c r="D212" s="123">
        <f>'Entering 1'!D406</f>
        <v>0</v>
      </c>
      <c r="E212" s="123">
        <f>'Entering 1'!E406</f>
        <v>0</v>
      </c>
      <c r="F212" s="123">
        <f>'Entering 1'!F406</f>
        <v>0</v>
      </c>
      <c r="G212" s="123">
        <f>'Entering 1'!G406</f>
        <v>0</v>
      </c>
      <c r="H212" s="123">
        <f>'Entering 1'!H406</f>
        <v>0</v>
      </c>
      <c r="I212" s="123">
        <f>'Entering 1'!I406</f>
        <v>0</v>
      </c>
      <c r="J212" s="123">
        <f>'Entering 1'!J406</f>
        <v>0</v>
      </c>
      <c r="K212" s="123">
        <f>'Entering 1'!K406</f>
        <v>0</v>
      </c>
      <c r="L212" s="123">
        <f>'Entering 1'!L406</f>
        <v>0</v>
      </c>
      <c r="M212" s="123">
        <f>'Entering 1'!M406</f>
        <v>0</v>
      </c>
      <c r="N212" s="123">
        <f>'Entering 1'!N406</f>
        <v>0</v>
      </c>
      <c r="O212" s="123">
        <f>'Entering 1'!O406</f>
        <v>0</v>
      </c>
      <c r="P212" s="123">
        <f>'Entering 1'!P406</f>
        <v>0</v>
      </c>
      <c r="Q212" s="123">
        <f>'Entering 1'!Q406</f>
        <v>0</v>
      </c>
      <c r="R212" s="124">
        <f>'Entering 1'!R406</f>
        <v>0</v>
      </c>
    </row>
    <row r="213" spans="1:18" ht="12" customHeight="1">
      <c r="A213" s="566"/>
      <c r="B213" s="121" t="str">
        <f>'Entering 1'!B407</f>
        <v>Taxi People</v>
      </c>
      <c r="C213" s="122">
        <f>'Entering 1'!C407</f>
        <v>0</v>
      </c>
      <c r="D213" s="123">
        <f>'Entering 1'!D407</f>
        <v>0</v>
      </c>
      <c r="E213" s="123">
        <f>'Entering 1'!E407</f>
        <v>0</v>
      </c>
      <c r="F213" s="123">
        <f>'Entering 1'!F407</f>
        <v>0</v>
      </c>
      <c r="G213" s="123">
        <f>'Entering 1'!G407</f>
        <v>0</v>
      </c>
      <c r="H213" s="123">
        <f>'Entering 1'!H407</f>
        <v>0</v>
      </c>
      <c r="I213" s="123">
        <f>'Entering 1'!I407</f>
        <v>0</v>
      </c>
      <c r="J213" s="123">
        <f>'Entering 1'!J407</f>
        <v>0</v>
      </c>
      <c r="K213" s="123">
        <f>'Entering 1'!K407</f>
        <v>0</v>
      </c>
      <c r="L213" s="123">
        <f>'Entering 1'!L407</f>
        <v>0</v>
      </c>
      <c r="M213" s="123">
        <f>'Entering 1'!M407</f>
        <v>0</v>
      </c>
      <c r="N213" s="123">
        <f>'Entering 1'!N407</f>
        <v>0</v>
      </c>
      <c r="O213" s="123">
        <f>'Entering 1'!O407</f>
        <v>0</v>
      </c>
      <c r="P213" s="123">
        <f>'Entering 1'!P407</f>
        <v>0</v>
      </c>
      <c r="Q213" s="123">
        <f>'Entering 1'!Q407</f>
        <v>0</v>
      </c>
      <c r="R213" s="124">
        <f>'Entering 1'!R407</f>
        <v>0</v>
      </c>
    </row>
    <row r="214" spans="1:18" ht="12" customHeight="1">
      <c r="A214" s="566"/>
      <c r="B214" s="184" t="str">
        <f>'Entering 1'!B408</f>
        <v>Uber/Lyft People</v>
      </c>
      <c r="C214" s="160">
        <f>'Entering 1'!C408</f>
        <v>0</v>
      </c>
      <c r="D214" s="161">
        <f>'Entering 1'!D408</f>
        <v>2</v>
      </c>
      <c r="E214" s="161">
        <f>'Entering 1'!E408</f>
        <v>2</v>
      </c>
      <c r="F214" s="161">
        <f>'Entering 1'!F408</f>
        <v>12</v>
      </c>
      <c r="G214" s="161">
        <f>'Entering 1'!G408</f>
        <v>10</v>
      </c>
      <c r="H214" s="161">
        <f>'Entering 1'!H408</f>
        <v>2</v>
      </c>
      <c r="I214" s="161">
        <f>'Entering 1'!I408</f>
        <v>0</v>
      </c>
      <c r="J214" s="161">
        <f>'Entering 1'!J408</f>
        <v>0</v>
      </c>
      <c r="K214" s="161">
        <f>'Entering 1'!K408</f>
        <v>0</v>
      </c>
      <c r="L214" s="161">
        <f>'Entering 1'!L408</f>
        <v>0</v>
      </c>
      <c r="M214" s="161">
        <f>'Entering 1'!M408</f>
        <v>0</v>
      </c>
      <c r="N214" s="161">
        <f>'Entering 1'!N408</f>
        <v>0</v>
      </c>
      <c r="O214" s="161">
        <f>'Entering 1'!O408</f>
        <v>0</v>
      </c>
      <c r="P214" s="161">
        <f>'Entering 1'!P408</f>
        <v>0</v>
      </c>
      <c r="Q214" s="161">
        <f>'Entering 1'!Q408</f>
        <v>0</v>
      </c>
      <c r="R214" s="162">
        <f>'Entering 1'!R408</f>
        <v>0</v>
      </c>
    </row>
    <row r="215" spans="1:18" ht="12" customHeight="1">
      <c r="A215" s="566"/>
      <c r="B215" s="145" t="s">
        <v>261</v>
      </c>
      <c r="C215" s="126">
        <f t="shared" ref="C215:R215" si="38">SUM(C203,C205:C209)</f>
        <v>2</v>
      </c>
      <c r="D215" s="101">
        <f t="shared" si="38"/>
        <v>22</v>
      </c>
      <c r="E215" s="101">
        <f t="shared" si="38"/>
        <v>24</v>
      </c>
      <c r="F215" s="101">
        <f t="shared" si="38"/>
        <v>36</v>
      </c>
      <c r="G215" s="101">
        <f t="shared" si="38"/>
        <v>10</v>
      </c>
      <c r="H215" s="101">
        <f t="shared" si="38"/>
        <v>13</v>
      </c>
      <c r="I215" s="101">
        <f t="shared" si="38"/>
        <v>20</v>
      </c>
      <c r="J215" s="101">
        <f t="shared" si="38"/>
        <v>13</v>
      </c>
      <c r="K215" s="101">
        <f t="shared" si="38"/>
        <v>9</v>
      </c>
      <c r="L215" s="101">
        <f t="shared" si="38"/>
        <v>8</v>
      </c>
      <c r="M215" s="101">
        <f t="shared" si="38"/>
        <v>9</v>
      </c>
      <c r="N215" s="101">
        <f t="shared" si="38"/>
        <v>6</v>
      </c>
      <c r="O215" s="101">
        <f t="shared" si="38"/>
        <v>0</v>
      </c>
      <c r="P215" s="101">
        <f t="shared" si="38"/>
        <v>1</v>
      </c>
      <c r="Q215" s="101">
        <f t="shared" si="38"/>
        <v>0</v>
      </c>
      <c r="R215" s="128">
        <f t="shared" si="38"/>
        <v>0</v>
      </c>
    </row>
    <row r="216" spans="1:18" ht="12" customHeight="1">
      <c r="A216" s="566"/>
      <c r="B216" s="145" t="s">
        <v>262</v>
      </c>
      <c r="C216" s="126">
        <f t="shared" ref="C216:R216" si="39">(C204+SUM(C210:C214))</f>
        <v>4</v>
      </c>
      <c r="D216" s="101">
        <f t="shared" si="39"/>
        <v>45</v>
      </c>
      <c r="E216" s="101">
        <f t="shared" si="39"/>
        <v>46</v>
      </c>
      <c r="F216" s="101">
        <f t="shared" si="39"/>
        <v>71</v>
      </c>
      <c r="G216" s="101">
        <f t="shared" si="39"/>
        <v>20</v>
      </c>
      <c r="H216" s="101">
        <f t="shared" si="39"/>
        <v>26</v>
      </c>
      <c r="I216" s="101">
        <f t="shared" si="39"/>
        <v>40</v>
      </c>
      <c r="J216" s="101">
        <f t="shared" si="39"/>
        <v>26</v>
      </c>
      <c r="K216" s="101">
        <f t="shared" si="39"/>
        <v>18</v>
      </c>
      <c r="L216" s="101">
        <f t="shared" si="39"/>
        <v>16</v>
      </c>
      <c r="M216" s="101">
        <f t="shared" si="39"/>
        <v>18</v>
      </c>
      <c r="N216" s="101">
        <f t="shared" si="39"/>
        <v>12</v>
      </c>
      <c r="O216" s="101">
        <f t="shared" si="39"/>
        <v>0</v>
      </c>
      <c r="P216" s="101">
        <f t="shared" si="39"/>
        <v>0</v>
      </c>
      <c r="Q216" s="101">
        <f t="shared" si="39"/>
        <v>0</v>
      </c>
      <c r="R216" s="128">
        <f t="shared" si="39"/>
        <v>0</v>
      </c>
    </row>
    <row r="217" spans="1:18" ht="12" customHeight="1">
      <c r="A217" s="576" t="s">
        <v>223</v>
      </c>
      <c r="B217" s="181" t="str">
        <f>'Entering 1'!B420</f>
        <v>Automobiles (2 People)</v>
      </c>
      <c r="C217" s="182">
        <f>'Entering 1'!C420</f>
        <v>0</v>
      </c>
      <c r="D217" s="117">
        <f>'Entering 1'!D420</f>
        <v>0</v>
      </c>
      <c r="E217" s="117">
        <f>'Entering 1'!E420</f>
        <v>0</v>
      </c>
      <c r="F217" s="117">
        <f>'Entering 1'!F420</f>
        <v>14</v>
      </c>
      <c r="G217" s="117">
        <f>'Entering 1'!G420</f>
        <v>18</v>
      </c>
      <c r="H217" s="117">
        <f>'Entering 1'!H420</f>
        <v>10</v>
      </c>
      <c r="I217" s="117">
        <f>'Entering 1'!I420</f>
        <v>22</v>
      </c>
      <c r="J217" s="117">
        <f>'Entering 1'!J420</f>
        <v>22</v>
      </c>
      <c r="K217" s="117">
        <f>'Entering 1'!K420</f>
        <v>8</v>
      </c>
      <c r="L217" s="117">
        <f>'Entering 1'!L420</f>
        <v>4</v>
      </c>
      <c r="M217" s="117">
        <f>'Entering 1'!M420</f>
        <v>0</v>
      </c>
      <c r="N217" s="117">
        <f>'Entering 1'!N420</f>
        <v>0</v>
      </c>
      <c r="O217" s="117">
        <f>'Entering 1'!O420</f>
        <v>0</v>
      </c>
      <c r="P217" s="117">
        <f>'Entering 1'!P420</f>
        <v>0</v>
      </c>
      <c r="Q217" s="117">
        <f>'Entering 1'!Q420</f>
        <v>0</v>
      </c>
      <c r="R217" s="119">
        <f>'Entering 1'!R420</f>
        <v>0</v>
      </c>
    </row>
    <row r="218" spans="1:18" ht="12" customHeight="1">
      <c r="A218" s="566"/>
      <c r="B218" s="116" t="str">
        <f>'Entering 1'!B421</f>
        <v>Automobiles (3 People)</v>
      </c>
      <c r="C218" s="126">
        <f>'Entering 1'!C421</f>
        <v>0</v>
      </c>
      <c r="D218" s="101">
        <f>'Entering 1'!D421</f>
        <v>0</v>
      </c>
      <c r="E218" s="101">
        <f>'Entering 1'!E421</f>
        <v>0</v>
      </c>
      <c r="F218" s="101">
        <f>'Entering 1'!F421</f>
        <v>2</v>
      </c>
      <c r="G218" s="101">
        <f>'Entering 1'!G421</f>
        <v>4</v>
      </c>
      <c r="H218" s="101">
        <f>'Entering 1'!H421</f>
        <v>2</v>
      </c>
      <c r="I218" s="101">
        <f>'Entering 1'!I421</f>
        <v>0</v>
      </c>
      <c r="J218" s="101">
        <f>'Entering 1'!J421</f>
        <v>1</v>
      </c>
      <c r="K218" s="101">
        <f>'Entering 1'!K421</f>
        <v>0</v>
      </c>
      <c r="L218" s="101">
        <f>'Entering 1'!L421</f>
        <v>0</v>
      </c>
      <c r="M218" s="101">
        <f>'Entering 1'!M421</f>
        <v>0</v>
      </c>
      <c r="N218" s="101">
        <f>'Entering 1'!N421</f>
        <v>0</v>
      </c>
      <c r="O218" s="101">
        <f>'Entering 1'!O421</f>
        <v>0</v>
      </c>
      <c r="P218" s="101">
        <f>'Entering 1'!P421</f>
        <v>0</v>
      </c>
      <c r="Q218" s="101">
        <f>'Entering 1'!Q421</f>
        <v>0</v>
      </c>
      <c r="R218" s="128">
        <f>'Entering 1'!R421</f>
        <v>0</v>
      </c>
    </row>
    <row r="219" spans="1:18" ht="12" customHeight="1">
      <c r="A219" s="566"/>
      <c r="B219" s="116" t="str">
        <f>'Entering 1'!B422</f>
        <v>Automobiles (4 People)</v>
      </c>
      <c r="C219" s="126">
        <f>'Entering 1'!C422</f>
        <v>0</v>
      </c>
      <c r="D219" s="101">
        <f>'Entering 1'!D422</f>
        <v>0</v>
      </c>
      <c r="E219" s="101">
        <f>'Entering 1'!E422</f>
        <v>0</v>
      </c>
      <c r="F219" s="101">
        <f>'Entering 1'!F422</f>
        <v>0</v>
      </c>
      <c r="G219" s="101">
        <f>'Entering 1'!G422</f>
        <v>0</v>
      </c>
      <c r="H219" s="101">
        <f>'Entering 1'!H422</f>
        <v>0</v>
      </c>
      <c r="I219" s="101">
        <f>'Entering 1'!I422</f>
        <v>0</v>
      </c>
      <c r="J219" s="101">
        <f>'Entering 1'!J422</f>
        <v>0</v>
      </c>
      <c r="K219" s="101">
        <f>'Entering 1'!K422</f>
        <v>0</v>
      </c>
      <c r="L219" s="101">
        <f>'Entering 1'!L422</f>
        <v>0</v>
      </c>
      <c r="M219" s="101">
        <f>'Entering 1'!M422</f>
        <v>0</v>
      </c>
      <c r="N219" s="101">
        <f>'Entering 1'!N422</f>
        <v>0</v>
      </c>
      <c r="O219" s="101">
        <f>'Entering 1'!O422</f>
        <v>0</v>
      </c>
      <c r="P219" s="101">
        <f>'Entering 1'!P422</f>
        <v>0</v>
      </c>
      <c r="Q219" s="101">
        <f>'Entering 1'!Q422</f>
        <v>0</v>
      </c>
      <c r="R219" s="128">
        <f>'Entering 1'!R422</f>
        <v>0</v>
      </c>
    </row>
    <row r="220" spans="1:18" ht="12" customHeight="1">
      <c r="A220" s="566"/>
      <c r="B220" s="116" t="str">
        <f>'Entering 1'!B423</f>
        <v>Automobiles (5 People)</v>
      </c>
      <c r="C220" s="126">
        <f>'Entering 1'!C423</f>
        <v>0</v>
      </c>
      <c r="D220" s="101">
        <f>'Entering 1'!D423</f>
        <v>0</v>
      </c>
      <c r="E220" s="101">
        <f>'Entering 1'!E423</f>
        <v>0</v>
      </c>
      <c r="F220" s="101">
        <f>'Entering 1'!F423</f>
        <v>0</v>
      </c>
      <c r="G220" s="101">
        <f>'Entering 1'!G423</f>
        <v>0</v>
      </c>
      <c r="H220" s="101">
        <f>'Entering 1'!H423</f>
        <v>0</v>
      </c>
      <c r="I220" s="101">
        <f>'Entering 1'!I423</f>
        <v>0</v>
      </c>
      <c r="J220" s="101">
        <f>'Entering 1'!J423</f>
        <v>0</v>
      </c>
      <c r="K220" s="101">
        <f>'Entering 1'!K423</f>
        <v>0</v>
      </c>
      <c r="L220" s="101">
        <f>'Entering 1'!L423</f>
        <v>0</v>
      </c>
      <c r="M220" s="101">
        <f>'Entering 1'!M423</f>
        <v>0</v>
      </c>
      <c r="N220" s="101">
        <f>'Entering 1'!N423</f>
        <v>0</v>
      </c>
      <c r="O220" s="101">
        <f>'Entering 1'!O423</f>
        <v>0</v>
      </c>
      <c r="P220" s="101">
        <f>'Entering 1'!P423</f>
        <v>0</v>
      </c>
      <c r="Q220" s="101">
        <f>'Entering 1'!Q423</f>
        <v>0</v>
      </c>
      <c r="R220" s="128">
        <f>'Entering 1'!R423</f>
        <v>0</v>
      </c>
    </row>
    <row r="221" spans="1:18" ht="12" customHeight="1">
      <c r="A221" s="566"/>
      <c r="B221" s="116" t="str">
        <f>'Entering 1'!B424</f>
        <v>Automobiles (6 People)</v>
      </c>
      <c r="C221" s="126">
        <f>'Entering 1'!C424</f>
        <v>0</v>
      </c>
      <c r="D221" s="101">
        <f>'Entering 1'!D424</f>
        <v>0</v>
      </c>
      <c r="E221" s="101">
        <f>'Entering 1'!E424</f>
        <v>0</v>
      </c>
      <c r="F221" s="101">
        <f>'Entering 1'!F424</f>
        <v>0</v>
      </c>
      <c r="G221" s="101">
        <f>'Entering 1'!G424</f>
        <v>0</v>
      </c>
      <c r="H221" s="101">
        <f>'Entering 1'!H424</f>
        <v>0</v>
      </c>
      <c r="I221" s="101">
        <f>'Entering 1'!I424</f>
        <v>0</v>
      </c>
      <c r="J221" s="101">
        <f>'Entering 1'!J424</f>
        <v>0</v>
      </c>
      <c r="K221" s="101">
        <f>'Entering 1'!K424</f>
        <v>0</v>
      </c>
      <c r="L221" s="101">
        <f>'Entering 1'!L424</f>
        <v>0</v>
      </c>
      <c r="M221" s="101">
        <f>'Entering 1'!M424</f>
        <v>0</v>
      </c>
      <c r="N221" s="101">
        <f>'Entering 1'!N424</f>
        <v>0</v>
      </c>
      <c r="O221" s="101">
        <f>'Entering 1'!O424</f>
        <v>0</v>
      </c>
      <c r="P221" s="101">
        <f>'Entering 1'!P424</f>
        <v>0</v>
      </c>
      <c r="Q221" s="101">
        <f>'Entering 1'!Q424</f>
        <v>0</v>
      </c>
      <c r="R221" s="128">
        <f>'Entering 1'!R424</f>
        <v>0</v>
      </c>
    </row>
    <row r="222" spans="1:18" ht="12" customHeight="1">
      <c r="A222" s="566"/>
      <c r="B222" s="116" t="str">
        <f>'Entering 1'!B425</f>
        <v>Automobiles (7 People)</v>
      </c>
      <c r="C222" s="126">
        <f>'Entering 1'!C425</f>
        <v>0</v>
      </c>
      <c r="D222" s="101">
        <f>'Entering 1'!D425</f>
        <v>0</v>
      </c>
      <c r="E222" s="101">
        <f>'Entering 1'!E425</f>
        <v>0</v>
      </c>
      <c r="F222" s="101">
        <f>'Entering 1'!F425</f>
        <v>0</v>
      </c>
      <c r="G222" s="101">
        <f>'Entering 1'!G425</f>
        <v>0</v>
      </c>
      <c r="H222" s="101">
        <f>'Entering 1'!H425</f>
        <v>0</v>
      </c>
      <c r="I222" s="101">
        <f>'Entering 1'!I425</f>
        <v>0</v>
      </c>
      <c r="J222" s="101">
        <f>'Entering 1'!J425</f>
        <v>0</v>
      </c>
      <c r="K222" s="101">
        <f>'Entering 1'!K425</f>
        <v>0</v>
      </c>
      <c r="L222" s="101">
        <f>'Entering 1'!L425</f>
        <v>0</v>
      </c>
      <c r="M222" s="101">
        <f>'Entering 1'!M425</f>
        <v>0</v>
      </c>
      <c r="N222" s="101">
        <f>'Entering 1'!N425</f>
        <v>0</v>
      </c>
      <c r="O222" s="101">
        <f>'Entering 1'!O425</f>
        <v>0</v>
      </c>
      <c r="P222" s="101">
        <f>'Entering 1'!P425</f>
        <v>0</v>
      </c>
      <c r="Q222" s="101">
        <f>'Entering 1'!Q425</f>
        <v>0</v>
      </c>
      <c r="R222" s="128">
        <f>'Entering 1'!R425</f>
        <v>0</v>
      </c>
    </row>
    <row r="223" spans="1:18" ht="12" customHeight="1">
      <c r="A223" s="566"/>
      <c r="B223" s="183" t="str">
        <f>'Entering 1'!B426</f>
        <v>Automobiles (8 People)</v>
      </c>
      <c r="C223" s="168">
        <f>'Entering 1'!C426</f>
        <v>0</v>
      </c>
      <c r="D223" s="169">
        <f>'Entering 1'!D426</f>
        <v>0</v>
      </c>
      <c r="E223" s="169">
        <f>'Entering 1'!E426</f>
        <v>0</v>
      </c>
      <c r="F223" s="169">
        <f>'Entering 1'!F426</f>
        <v>0</v>
      </c>
      <c r="G223" s="169">
        <f>'Entering 1'!G426</f>
        <v>0</v>
      </c>
      <c r="H223" s="169">
        <f>'Entering 1'!H426</f>
        <v>0</v>
      </c>
      <c r="I223" s="169">
        <f>'Entering 1'!I426</f>
        <v>0</v>
      </c>
      <c r="J223" s="169">
        <f>'Entering 1'!J426</f>
        <v>0</v>
      </c>
      <c r="K223" s="169">
        <f>'Entering 1'!K426</f>
        <v>0</v>
      </c>
      <c r="L223" s="169">
        <f>'Entering 1'!L426</f>
        <v>0</v>
      </c>
      <c r="M223" s="169">
        <f>'Entering 1'!M426</f>
        <v>0</v>
      </c>
      <c r="N223" s="169">
        <f>'Entering 1'!N426</f>
        <v>0</v>
      </c>
      <c r="O223" s="169">
        <f>'Entering 1'!O426</f>
        <v>0</v>
      </c>
      <c r="P223" s="169">
        <f>'Entering 1'!P426</f>
        <v>0</v>
      </c>
      <c r="Q223" s="169">
        <f>'Entering 1'!Q426</f>
        <v>0</v>
      </c>
      <c r="R223" s="170">
        <f>'Entering 1'!R426</f>
        <v>0</v>
      </c>
    </row>
    <row r="224" spans="1:18" ht="12" customHeight="1">
      <c r="A224" s="566"/>
      <c r="B224" s="163" t="s">
        <v>257</v>
      </c>
      <c r="C224" s="164">
        <f t="shared" ref="C224:R224" si="40">SUM(C217:C223)</f>
        <v>0</v>
      </c>
      <c r="D224" s="165">
        <f t="shared" si="40"/>
        <v>0</v>
      </c>
      <c r="E224" s="165">
        <f t="shared" si="40"/>
        <v>0</v>
      </c>
      <c r="F224" s="165">
        <f t="shared" si="40"/>
        <v>16</v>
      </c>
      <c r="G224" s="165">
        <f t="shared" si="40"/>
        <v>22</v>
      </c>
      <c r="H224" s="165">
        <f t="shared" si="40"/>
        <v>12</v>
      </c>
      <c r="I224" s="165">
        <f t="shared" si="40"/>
        <v>22</v>
      </c>
      <c r="J224" s="165">
        <f t="shared" si="40"/>
        <v>23</v>
      </c>
      <c r="K224" s="165">
        <f t="shared" si="40"/>
        <v>8</v>
      </c>
      <c r="L224" s="165">
        <f t="shared" si="40"/>
        <v>4</v>
      </c>
      <c r="M224" s="165">
        <f t="shared" si="40"/>
        <v>0</v>
      </c>
      <c r="N224" s="165">
        <f t="shared" si="40"/>
        <v>0</v>
      </c>
      <c r="O224" s="165">
        <f t="shared" si="40"/>
        <v>0</v>
      </c>
      <c r="P224" s="165">
        <f t="shared" si="40"/>
        <v>0</v>
      </c>
      <c r="Q224" s="165">
        <f t="shared" si="40"/>
        <v>0</v>
      </c>
      <c r="R224" s="166">
        <f t="shared" si="40"/>
        <v>0</v>
      </c>
    </row>
    <row r="225" spans="1:18" ht="12" customHeight="1">
      <c r="A225" s="566"/>
      <c r="B225" s="167" t="s">
        <v>258</v>
      </c>
      <c r="C225" s="168">
        <f t="shared" ref="C225:R225" si="41">(C217*2)+(C218*3)+(C219*4)+(C220*5)+(C221*6)+(C222*7)+(C223*8)</f>
        <v>0</v>
      </c>
      <c r="D225" s="169">
        <f t="shared" si="41"/>
        <v>0</v>
      </c>
      <c r="E225" s="169">
        <f t="shared" si="41"/>
        <v>0</v>
      </c>
      <c r="F225" s="169">
        <f t="shared" si="41"/>
        <v>34</v>
      </c>
      <c r="G225" s="169">
        <f t="shared" si="41"/>
        <v>48</v>
      </c>
      <c r="H225" s="169">
        <f t="shared" si="41"/>
        <v>26</v>
      </c>
      <c r="I225" s="169">
        <f t="shared" si="41"/>
        <v>44</v>
      </c>
      <c r="J225" s="169">
        <f t="shared" si="41"/>
        <v>47</v>
      </c>
      <c r="K225" s="169">
        <f t="shared" si="41"/>
        <v>16</v>
      </c>
      <c r="L225" s="169">
        <f t="shared" si="41"/>
        <v>8</v>
      </c>
      <c r="M225" s="169">
        <f t="shared" si="41"/>
        <v>0</v>
      </c>
      <c r="N225" s="169">
        <f t="shared" si="41"/>
        <v>0</v>
      </c>
      <c r="O225" s="169">
        <f t="shared" si="41"/>
        <v>0</v>
      </c>
      <c r="P225" s="169">
        <f t="shared" si="41"/>
        <v>0</v>
      </c>
      <c r="Q225" s="169">
        <f t="shared" si="41"/>
        <v>0</v>
      </c>
      <c r="R225" s="170">
        <f t="shared" si="41"/>
        <v>0</v>
      </c>
    </row>
    <row r="226" spans="1:18" ht="12" customHeight="1">
      <c r="A226" s="566"/>
      <c r="B226" s="116" t="str">
        <f>'Entering 1'!B427</f>
        <v>MTS Shuttles</v>
      </c>
      <c r="C226" s="126">
        <f>'Entering 1'!C427</f>
        <v>0</v>
      </c>
      <c r="D226" s="101">
        <f>'Entering 1'!D427</f>
        <v>7</v>
      </c>
      <c r="E226" s="101">
        <f>'Entering 1'!E427</f>
        <v>3</v>
      </c>
      <c r="F226" s="101">
        <f>'Entering 1'!F427</f>
        <v>0</v>
      </c>
      <c r="G226" s="101">
        <f>'Entering 1'!G427</f>
        <v>5</v>
      </c>
      <c r="H226" s="101">
        <f>'Entering 1'!H427</f>
        <v>5</v>
      </c>
      <c r="I226" s="101">
        <f>'Entering 1'!I427</f>
        <v>6</v>
      </c>
      <c r="J226" s="101">
        <f>'Entering 1'!J427</f>
        <v>6</v>
      </c>
      <c r="K226" s="101">
        <f>'Entering 1'!K427</f>
        <v>7</v>
      </c>
      <c r="L226" s="101">
        <f>'Entering 1'!L427</f>
        <v>3</v>
      </c>
      <c r="M226" s="101">
        <f>'Entering 1'!M427</f>
        <v>4</v>
      </c>
      <c r="N226" s="101">
        <f>'Entering 1'!N427</f>
        <v>5</v>
      </c>
      <c r="O226" s="101">
        <f>'Entering 1'!O427</f>
        <v>5</v>
      </c>
      <c r="P226" s="101">
        <f>'Entering 1'!P427</f>
        <v>5</v>
      </c>
      <c r="Q226" s="101">
        <f>'Entering 1'!Q427</f>
        <v>3</v>
      </c>
      <c r="R226" s="128">
        <f>'Entering 1'!R427</f>
        <v>0</v>
      </c>
    </row>
    <row r="227" spans="1:18" ht="12" customHeight="1">
      <c r="A227" s="566"/>
      <c r="B227" s="116" t="str">
        <f>'Entering 1'!B428</f>
        <v>Private Shuttles</v>
      </c>
      <c r="C227" s="126">
        <f>'Entering 1'!C428</f>
        <v>0</v>
      </c>
      <c r="D227" s="101">
        <f>'Entering 1'!D428</f>
        <v>0</v>
      </c>
      <c r="E227" s="101">
        <f>'Entering 1'!E428</f>
        <v>0</v>
      </c>
      <c r="F227" s="101">
        <f>'Entering 1'!F428</f>
        <v>0</v>
      </c>
      <c r="G227" s="101">
        <f>'Entering 1'!G428</f>
        <v>0</v>
      </c>
      <c r="H227" s="101">
        <f>'Entering 1'!H428</f>
        <v>0</v>
      </c>
      <c r="I227" s="101">
        <f>'Entering 1'!I428</f>
        <v>0</v>
      </c>
      <c r="J227" s="101">
        <f>'Entering 1'!J428</f>
        <v>1</v>
      </c>
      <c r="K227" s="101">
        <f>'Entering 1'!K428</f>
        <v>0</v>
      </c>
      <c r="L227" s="101">
        <f>'Entering 1'!L428</f>
        <v>0</v>
      </c>
      <c r="M227" s="101">
        <f>'Entering 1'!M428</f>
        <v>0</v>
      </c>
      <c r="N227" s="101">
        <f>'Entering 1'!N428</f>
        <v>0</v>
      </c>
      <c r="O227" s="101">
        <f>'Entering 1'!O428</f>
        <v>0</v>
      </c>
      <c r="P227" s="101">
        <f>'Entering 1'!P428</f>
        <v>0</v>
      </c>
      <c r="Q227" s="101">
        <f>'Entering 1'!Q428</f>
        <v>0</v>
      </c>
      <c r="R227" s="128">
        <f>'Entering 1'!R428</f>
        <v>0</v>
      </c>
    </row>
    <row r="228" spans="1:18" ht="12" customHeight="1">
      <c r="A228" s="566"/>
      <c r="B228" s="116" t="str">
        <f>'Entering 1'!B429</f>
        <v>Private Vanpool Vehicles</v>
      </c>
      <c r="C228" s="126">
        <f>'Entering 1'!C429</f>
        <v>0</v>
      </c>
      <c r="D228" s="101">
        <f>'Entering 1'!D429</f>
        <v>0</v>
      </c>
      <c r="E228" s="101">
        <f>'Entering 1'!E429</f>
        <v>0</v>
      </c>
      <c r="F228" s="101">
        <f>'Entering 1'!F429</f>
        <v>0</v>
      </c>
      <c r="G228" s="101">
        <f>'Entering 1'!G429</f>
        <v>0</v>
      </c>
      <c r="H228" s="101">
        <f>'Entering 1'!H429</f>
        <v>0</v>
      </c>
      <c r="I228" s="101">
        <f>'Entering 1'!I429</f>
        <v>0</v>
      </c>
      <c r="J228" s="101">
        <f>'Entering 1'!J429</f>
        <v>0</v>
      </c>
      <c r="K228" s="101">
        <f>'Entering 1'!K429</f>
        <v>0</v>
      </c>
      <c r="L228" s="101">
        <f>'Entering 1'!L429</f>
        <v>0</v>
      </c>
      <c r="M228" s="101">
        <f>'Entering 1'!M429</f>
        <v>0</v>
      </c>
      <c r="N228" s="101">
        <f>'Entering 1'!N429</f>
        <v>0</v>
      </c>
      <c r="O228" s="101">
        <f>'Entering 1'!O429</f>
        <v>0</v>
      </c>
      <c r="P228" s="101">
        <f>'Entering 1'!P429</f>
        <v>0</v>
      </c>
      <c r="Q228" s="101">
        <f>'Entering 1'!Q429</f>
        <v>0</v>
      </c>
      <c r="R228" s="128">
        <f>'Entering 1'!R429</f>
        <v>0</v>
      </c>
    </row>
    <row r="229" spans="1:18" ht="12" customHeight="1">
      <c r="A229" s="566"/>
      <c r="B229" s="116" t="str">
        <f>'Entering 1'!B430</f>
        <v>Taxis</v>
      </c>
      <c r="C229" s="126">
        <f>'Entering 1'!C430</f>
        <v>0</v>
      </c>
      <c r="D229" s="101">
        <f>'Entering 1'!D430</f>
        <v>0</v>
      </c>
      <c r="E229" s="101">
        <f>'Entering 1'!E430</f>
        <v>0</v>
      </c>
      <c r="F229" s="101">
        <f>'Entering 1'!F430</f>
        <v>0</v>
      </c>
      <c r="G229" s="101">
        <f>'Entering 1'!G430</f>
        <v>0</v>
      </c>
      <c r="H229" s="101">
        <f>'Entering 1'!H430</f>
        <v>0</v>
      </c>
      <c r="I229" s="101">
        <f>'Entering 1'!I430</f>
        <v>0</v>
      </c>
      <c r="J229" s="101">
        <f>'Entering 1'!J430</f>
        <v>0</v>
      </c>
      <c r="K229" s="101">
        <f>'Entering 1'!K430</f>
        <v>0</v>
      </c>
      <c r="L229" s="101">
        <f>'Entering 1'!L430</f>
        <v>0</v>
      </c>
      <c r="M229" s="101">
        <f>'Entering 1'!M430</f>
        <v>0</v>
      </c>
      <c r="N229" s="101">
        <f>'Entering 1'!N430</f>
        <v>0</v>
      </c>
      <c r="O229" s="101">
        <f>'Entering 1'!O430</f>
        <v>0</v>
      </c>
      <c r="P229" s="101">
        <f>'Entering 1'!P430</f>
        <v>0</v>
      </c>
      <c r="Q229" s="101">
        <f>'Entering 1'!Q430</f>
        <v>0</v>
      </c>
      <c r="R229" s="128">
        <f>'Entering 1'!R430</f>
        <v>0</v>
      </c>
    </row>
    <row r="230" spans="1:18" ht="12" customHeight="1">
      <c r="A230" s="566"/>
      <c r="B230" s="116" t="str">
        <f>'Entering 1'!B431</f>
        <v>Uber/Lyft Vehicles</v>
      </c>
      <c r="C230" s="126">
        <f>'Entering 1'!C431</f>
        <v>2</v>
      </c>
      <c r="D230" s="101">
        <f>'Entering 1'!D431</f>
        <v>0</v>
      </c>
      <c r="E230" s="101">
        <f>'Entering 1'!E431</f>
        <v>0</v>
      </c>
      <c r="F230" s="101">
        <f>'Entering 1'!F431</f>
        <v>7</v>
      </c>
      <c r="G230" s="101">
        <f>'Entering 1'!G431</f>
        <v>6</v>
      </c>
      <c r="H230" s="101">
        <f>'Entering 1'!H431</f>
        <v>4</v>
      </c>
      <c r="I230" s="101">
        <f>'Entering 1'!I431</f>
        <v>0</v>
      </c>
      <c r="J230" s="101">
        <f>'Entering 1'!J431</f>
        <v>1</v>
      </c>
      <c r="K230" s="101">
        <f>'Entering 1'!K431</f>
        <v>0</v>
      </c>
      <c r="L230" s="101">
        <f>'Entering 1'!L431</f>
        <v>2</v>
      </c>
      <c r="M230" s="101">
        <f>'Entering 1'!M431</f>
        <v>0</v>
      </c>
      <c r="N230" s="101">
        <f>'Entering 1'!N431</f>
        <v>0</v>
      </c>
      <c r="O230" s="101">
        <f>'Entering 1'!O431</f>
        <v>0</v>
      </c>
      <c r="P230" s="101">
        <f>'Entering 1'!P431</f>
        <v>0</v>
      </c>
      <c r="Q230" s="101">
        <f>'Entering 1'!Q431</f>
        <v>0</v>
      </c>
      <c r="R230" s="128">
        <f>'Entering 1'!R431</f>
        <v>0</v>
      </c>
    </row>
    <row r="231" spans="1:18" ht="12" customHeight="1">
      <c r="A231" s="566"/>
      <c r="B231" s="121" t="str">
        <f>'Entering 1'!B444</f>
        <v>MTS Shuttle People</v>
      </c>
      <c r="C231" s="122">
        <f>'Entering 1'!C444</f>
        <v>0</v>
      </c>
      <c r="D231" s="123">
        <f>'Entering 1'!D444</f>
        <v>0</v>
      </c>
      <c r="E231" s="123">
        <f>'Entering 1'!E444</f>
        <v>0</v>
      </c>
      <c r="F231" s="123">
        <f>'Entering 1'!F444</f>
        <v>0</v>
      </c>
      <c r="G231" s="123">
        <f>'Entering 1'!G444</f>
        <v>0</v>
      </c>
      <c r="H231" s="123">
        <f>'Entering 1'!H444</f>
        <v>0</v>
      </c>
      <c r="I231" s="123">
        <f>'Entering 1'!I444</f>
        <v>0</v>
      </c>
      <c r="J231" s="123">
        <f>'Entering 1'!J444</f>
        <v>0</v>
      </c>
      <c r="K231" s="123">
        <f>'Entering 1'!K444</f>
        <v>0</v>
      </c>
      <c r="L231" s="123">
        <f>'Entering 1'!L444</f>
        <v>0</v>
      </c>
      <c r="M231" s="123">
        <f>'Entering 1'!M444</f>
        <v>0</v>
      </c>
      <c r="N231" s="123">
        <f>'Entering 1'!N444</f>
        <v>0</v>
      </c>
      <c r="O231" s="123">
        <f>'Entering 1'!O444</f>
        <v>0</v>
      </c>
      <c r="P231" s="123">
        <f>'Entering 1'!P444</f>
        <v>0</v>
      </c>
      <c r="Q231" s="123">
        <f>'Entering 1'!Q444</f>
        <v>0</v>
      </c>
      <c r="R231" s="124">
        <f>'Entering 1'!R444</f>
        <v>0</v>
      </c>
    </row>
    <row r="232" spans="1:18" ht="12" customHeight="1">
      <c r="A232" s="566"/>
      <c r="B232" s="184" t="str">
        <f>'Entering 1'!B445</f>
        <v>Private Shuttle People</v>
      </c>
      <c r="C232" s="160">
        <f>'Entering 1'!C445</f>
        <v>0</v>
      </c>
      <c r="D232" s="161">
        <f>'Entering 1'!D445</f>
        <v>0</v>
      </c>
      <c r="E232" s="161">
        <f>'Entering 1'!E445</f>
        <v>0</v>
      </c>
      <c r="F232" s="161">
        <f>'Entering 1'!F445</f>
        <v>0</v>
      </c>
      <c r="G232" s="161">
        <f>'Entering 1'!G445</f>
        <v>0</v>
      </c>
      <c r="H232" s="161">
        <f>'Entering 1'!H445</f>
        <v>0</v>
      </c>
      <c r="I232" s="161">
        <f>'Entering 1'!I445</f>
        <v>0</v>
      </c>
      <c r="J232" s="161">
        <f>'Entering 1'!J445</f>
        <v>0</v>
      </c>
      <c r="K232" s="161">
        <f>'Entering 1'!K445</f>
        <v>0</v>
      </c>
      <c r="L232" s="161">
        <f>'Entering 1'!L445</f>
        <v>0</v>
      </c>
      <c r="M232" s="161">
        <f>'Entering 1'!M445</f>
        <v>0</v>
      </c>
      <c r="N232" s="161">
        <f>'Entering 1'!N445</f>
        <v>0</v>
      </c>
      <c r="O232" s="161">
        <f>'Entering 1'!O445</f>
        <v>0</v>
      </c>
      <c r="P232" s="161">
        <f>'Entering 1'!P445</f>
        <v>0</v>
      </c>
      <c r="Q232" s="161">
        <f>'Entering 1'!Q445</f>
        <v>0</v>
      </c>
      <c r="R232" s="162">
        <f>'Entering 1'!R445</f>
        <v>0</v>
      </c>
    </row>
    <row r="233" spans="1:18" ht="12" customHeight="1">
      <c r="A233" s="566"/>
      <c r="B233" s="180" t="str">
        <f>'Entering 1'!B446</f>
        <v>Private Vanpool People</v>
      </c>
      <c r="C233" s="186">
        <f>'Entering 1'!C446</f>
        <v>0</v>
      </c>
      <c r="D233" s="187">
        <f>'Entering 1'!D446</f>
        <v>0</v>
      </c>
      <c r="E233" s="187">
        <f>'Entering 1'!E446</f>
        <v>0</v>
      </c>
      <c r="F233" s="187">
        <f>'Entering 1'!F446</f>
        <v>0</v>
      </c>
      <c r="G233" s="187">
        <f>'Entering 1'!G446</f>
        <v>0</v>
      </c>
      <c r="H233" s="187">
        <f>'Entering 1'!H446</f>
        <v>0</v>
      </c>
      <c r="I233" s="187">
        <f>'Entering 1'!I446</f>
        <v>0</v>
      </c>
      <c r="J233" s="187">
        <f>'Entering 1'!J446</f>
        <v>0</v>
      </c>
      <c r="K233" s="187">
        <f>'Entering 1'!K446</f>
        <v>0</v>
      </c>
      <c r="L233" s="187">
        <f>'Entering 1'!L446</f>
        <v>0</v>
      </c>
      <c r="M233" s="187">
        <f>'Entering 1'!M446</f>
        <v>0</v>
      </c>
      <c r="N233" s="187">
        <f>'Entering 1'!N446</f>
        <v>0</v>
      </c>
      <c r="O233" s="187">
        <f>'Entering 1'!O446</f>
        <v>0</v>
      </c>
      <c r="P233" s="187">
        <f>'Entering 1'!P446</f>
        <v>0</v>
      </c>
      <c r="Q233" s="187">
        <f>'Entering 1'!Q446</f>
        <v>0</v>
      </c>
      <c r="R233" s="188">
        <f>'Entering 1'!R446</f>
        <v>0</v>
      </c>
    </row>
    <row r="234" spans="1:18" ht="12" customHeight="1">
      <c r="A234" s="566"/>
      <c r="B234" s="189" t="str">
        <f>'Entering 1'!B447</f>
        <v>Taxi People</v>
      </c>
      <c r="C234" s="190">
        <f>'Entering 1'!C447</f>
        <v>0</v>
      </c>
      <c r="D234" s="191">
        <f>'Entering 1'!D447</f>
        <v>0</v>
      </c>
      <c r="E234" s="191">
        <f>'Entering 1'!E447</f>
        <v>0</v>
      </c>
      <c r="F234" s="191">
        <f>'Entering 1'!F447</f>
        <v>0</v>
      </c>
      <c r="G234" s="191">
        <f>'Entering 1'!G447</f>
        <v>0</v>
      </c>
      <c r="H234" s="191">
        <f>'Entering 1'!H447</f>
        <v>0</v>
      </c>
      <c r="I234" s="191">
        <f>'Entering 1'!I447</f>
        <v>0</v>
      </c>
      <c r="J234" s="191">
        <f>'Entering 1'!J447</f>
        <v>0</v>
      </c>
      <c r="K234" s="191">
        <f>'Entering 1'!K447</f>
        <v>0</v>
      </c>
      <c r="L234" s="191">
        <f>'Entering 1'!L447</f>
        <v>0</v>
      </c>
      <c r="M234" s="191">
        <f>'Entering 1'!M447</f>
        <v>0</v>
      </c>
      <c r="N234" s="191">
        <f>'Entering 1'!N447</f>
        <v>0</v>
      </c>
      <c r="O234" s="191">
        <f>'Entering 1'!O447</f>
        <v>0</v>
      </c>
      <c r="P234" s="191">
        <f>'Entering 1'!P447</f>
        <v>0</v>
      </c>
      <c r="Q234" s="191">
        <f>'Entering 1'!Q447</f>
        <v>0</v>
      </c>
      <c r="R234" s="192">
        <f>'Entering 1'!R447</f>
        <v>0</v>
      </c>
    </row>
    <row r="235" spans="1:18" ht="12" customHeight="1">
      <c r="A235" s="566"/>
      <c r="B235" s="184" t="str">
        <f>'Entering 1'!B448</f>
        <v>Uber/Lyft People</v>
      </c>
      <c r="C235" s="160">
        <f>'Entering 1'!C448</f>
        <v>0</v>
      </c>
      <c r="D235" s="161">
        <f>'Entering 1'!D448</f>
        <v>0</v>
      </c>
      <c r="E235" s="161">
        <f>'Entering 1'!E448</f>
        <v>0</v>
      </c>
      <c r="F235" s="161">
        <f>'Entering 1'!F448</f>
        <v>0</v>
      </c>
      <c r="G235" s="161">
        <f>'Entering 1'!G448</f>
        <v>0</v>
      </c>
      <c r="H235" s="161">
        <f>'Entering 1'!H448</f>
        <v>0</v>
      </c>
      <c r="I235" s="161">
        <f>'Entering 1'!I448</f>
        <v>0</v>
      </c>
      <c r="J235" s="161">
        <f>'Entering 1'!J448</f>
        <v>0</v>
      </c>
      <c r="K235" s="161">
        <f>'Entering 1'!K448</f>
        <v>0</v>
      </c>
      <c r="L235" s="161">
        <f>'Entering 1'!L448</f>
        <v>0</v>
      </c>
      <c r="M235" s="161">
        <f>'Entering 1'!M448</f>
        <v>0</v>
      </c>
      <c r="N235" s="161">
        <f>'Entering 1'!N448</f>
        <v>0</v>
      </c>
      <c r="O235" s="161">
        <f>'Entering 1'!O448</f>
        <v>0</v>
      </c>
      <c r="P235" s="161">
        <f>'Entering 1'!P448</f>
        <v>0</v>
      </c>
      <c r="Q235" s="161">
        <f>'Entering 1'!Q448</f>
        <v>0</v>
      </c>
      <c r="R235" s="162">
        <f>'Entering 1'!R448</f>
        <v>0</v>
      </c>
    </row>
    <row r="236" spans="1:18" ht="12" customHeight="1">
      <c r="A236" s="566"/>
      <c r="B236" s="145" t="s">
        <v>261</v>
      </c>
      <c r="C236" s="126">
        <f t="shared" ref="C236:R236" si="42">SUM(C224,C226:C230)</f>
        <v>2</v>
      </c>
      <c r="D236" s="101">
        <f t="shared" si="42"/>
        <v>7</v>
      </c>
      <c r="E236" s="101">
        <f t="shared" si="42"/>
        <v>3</v>
      </c>
      <c r="F236" s="101">
        <f t="shared" si="42"/>
        <v>23</v>
      </c>
      <c r="G236" s="101">
        <f t="shared" si="42"/>
        <v>33</v>
      </c>
      <c r="H236" s="101">
        <f t="shared" si="42"/>
        <v>21</v>
      </c>
      <c r="I236" s="101">
        <f t="shared" si="42"/>
        <v>28</v>
      </c>
      <c r="J236" s="101">
        <f t="shared" si="42"/>
        <v>31</v>
      </c>
      <c r="K236" s="101">
        <f t="shared" si="42"/>
        <v>15</v>
      </c>
      <c r="L236" s="101">
        <f t="shared" si="42"/>
        <v>9</v>
      </c>
      <c r="M236" s="101">
        <f t="shared" si="42"/>
        <v>4</v>
      </c>
      <c r="N236" s="101">
        <f t="shared" si="42"/>
        <v>5</v>
      </c>
      <c r="O236" s="101">
        <f t="shared" si="42"/>
        <v>5</v>
      </c>
      <c r="P236" s="101">
        <f t="shared" si="42"/>
        <v>5</v>
      </c>
      <c r="Q236" s="101">
        <f t="shared" si="42"/>
        <v>3</v>
      </c>
      <c r="R236" s="128">
        <f t="shared" si="42"/>
        <v>0</v>
      </c>
    </row>
    <row r="237" spans="1:18" ht="12" customHeight="1">
      <c r="A237" s="566"/>
      <c r="B237" s="145" t="s">
        <v>262</v>
      </c>
      <c r="C237" s="126">
        <f t="shared" ref="C237:R237" si="43">(C225+SUM(C231:C235))</f>
        <v>0</v>
      </c>
      <c r="D237" s="101">
        <f t="shared" si="43"/>
        <v>0</v>
      </c>
      <c r="E237" s="101">
        <f t="shared" si="43"/>
        <v>0</v>
      </c>
      <c r="F237" s="101">
        <f t="shared" si="43"/>
        <v>34</v>
      </c>
      <c r="G237" s="101">
        <f t="shared" si="43"/>
        <v>48</v>
      </c>
      <c r="H237" s="101">
        <f t="shared" si="43"/>
        <v>26</v>
      </c>
      <c r="I237" s="101">
        <f t="shared" si="43"/>
        <v>44</v>
      </c>
      <c r="J237" s="101">
        <f t="shared" si="43"/>
        <v>47</v>
      </c>
      <c r="K237" s="101">
        <f t="shared" si="43"/>
        <v>16</v>
      </c>
      <c r="L237" s="101">
        <f t="shared" si="43"/>
        <v>8</v>
      </c>
      <c r="M237" s="101">
        <f t="shared" si="43"/>
        <v>0</v>
      </c>
      <c r="N237" s="101">
        <f t="shared" si="43"/>
        <v>0</v>
      </c>
      <c r="O237" s="101">
        <f t="shared" si="43"/>
        <v>0</v>
      </c>
      <c r="P237" s="101">
        <f t="shared" si="43"/>
        <v>0</v>
      </c>
      <c r="Q237" s="101">
        <f t="shared" si="43"/>
        <v>0</v>
      </c>
      <c r="R237" s="128">
        <f t="shared" si="43"/>
        <v>0</v>
      </c>
    </row>
    <row r="238" spans="1:18" ht="12" customHeight="1">
      <c r="A238" s="576" t="s">
        <v>224</v>
      </c>
      <c r="B238" s="181" t="str">
        <f>'Entering 1'!B460</f>
        <v>Automobiles (2 People)</v>
      </c>
      <c r="C238" s="182">
        <f>'Entering 1'!C460</f>
        <v>12</v>
      </c>
      <c r="D238" s="117">
        <f>'Entering 1'!D460</f>
        <v>20</v>
      </c>
      <c r="E238" s="117">
        <f>'Entering 1'!E460</f>
        <v>30</v>
      </c>
      <c r="F238" s="117">
        <f>'Entering 1'!F460</f>
        <v>23</v>
      </c>
      <c r="G238" s="117">
        <f>'Entering 1'!G460</f>
        <v>17</v>
      </c>
      <c r="H238" s="117">
        <f>'Entering 1'!H460</f>
        <v>1</v>
      </c>
      <c r="I238" s="117">
        <f>'Entering 1'!I460</f>
        <v>13</v>
      </c>
      <c r="J238" s="117">
        <f>'Entering 1'!J460</f>
        <v>3</v>
      </c>
      <c r="K238" s="117">
        <f>'Entering 1'!K460</f>
        <v>1</v>
      </c>
      <c r="L238" s="117">
        <f>'Entering 1'!L460</f>
        <v>6</v>
      </c>
      <c r="M238" s="117">
        <f>'Entering 1'!M460</f>
        <v>2</v>
      </c>
      <c r="N238" s="117">
        <f>'Entering 1'!N460</f>
        <v>7</v>
      </c>
      <c r="O238" s="117">
        <f>'Entering 1'!O460</f>
        <v>1</v>
      </c>
      <c r="P238" s="117">
        <f>'Entering 1'!P460</f>
        <v>0</v>
      </c>
      <c r="Q238" s="117">
        <f>'Entering 1'!Q460</f>
        <v>0</v>
      </c>
      <c r="R238" s="119">
        <f>'Entering 1'!R460</f>
        <v>0</v>
      </c>
    </row>
    <row r="239" spans="1:18" ht="12" customHeight="1">
      <c r="A239" s="566"/>
      <c r="B239" s="116" t="str">
        <f>'Entering 1'!B461</f>
        <v>Automobiles (3 People)</v>
      </c>
      <c r="C239" s="126">
        <f>'Entering 1'!C461</f>
        <v>0</v>
      </c>
      <c r="D239" s="101">
        <f>'Entering 1'!D461</f>
        <v>0</v>
      </c>
      <c r="E239" s="101">
        <f>'Entering 1'!E461</f>
        <v>0</v>
      </c>
      <c r="F239" s="101">
        <f>'Entering 1'!F461</f>
        <v>0</v>
      </c>
      <c r="G239" s="101">
        <f>'Entering 1'!G461</f>
        <v>0</v>
      </c>
      <c r="H239" s="101">
        <f>'Entering 1'!H461</f>
        <v>0</v>
      </c>
      <c r="I239" s="101">
        <f>'Entering 1'!I461</f>
        <v>0</v>
      </c>
      <c r="J239" s="101">
        <f>'Entering 1'!J461</f>
        <v>0</v>
      </c>
      <c r="K239" s="101">
        <f>'Entering 1'!K461</f>
        <v>0</v>
      </c>
      <c r="L239" s="101">
        <f>'Entering 1'!L461</f>
        <v>0</v>
      </c>
      <c r="M239" s="101">
        <f>'Entering 1'!M461</f>
        <v>0</v>
      </c>
      <c r="N239" s="101">
        <f>'Entering 1'!N461</f>
        <v>1</v>
      </c>
      <c r="O239" s="101">
        <f>'Entering 1'!O461</f>
        <v>0</v>
      </c>
      <c r="P239" s="101">
        <f>'Entering 1'!P461</f>
        <v>0</v>
      </c>
      <c r="Q239" s="101">
        <f>'Entering 1'!Q461</f>
        <v>0</v>
      </c>
      <c r="R239" s="128">
        <f>'Entering 1'!R461</f>
        <v>0</v>
      </c>
    </row>
    <row r="240" spans="1:18" ht="12" customHeight="1">
      <c r="A240" s="566"/>
      <c r="B240" s="116" t="str">
        <f>'Entering 1'!B462</f>
        <v>Automobiles (4 People)</v>
      </c>
      <c r="C240" s="126">
        <f>'Entering 1'!C462</f>
        <v>0</v>
      </c>
      <c r="D240" s="101">
        <f>'Entering 1'!D462</f>
        <v>0</v>
      </c>
      <c r="E240" s="101">
        <f>'Entering 1'!E462</f>
        <v>0</v>
      </c>
      <c r="F240" s="101">
        <f>'Entering 1'!F462</f>
        <v>0</v>
      </c>
      <c r="G240" s="101">
        <f>'Entering 1'!G462</f>
        <v>0</v>
      </c>
      <c r="H240" s="101">
        <f>'Entering 1'!H462</f>
        <v>0</v>
      </c>
      <c r="I240" s="101">
        <f>'Entering 1'!I462</f>
        <v>0</v>
      </c>
      <c r="J240" s="101">
        <f>'Entering 1'!J462</f>
        <v>0</v>
      </c>
      <c r="K240" s="101">
        <f>'Entering 1'!K462</f>
        <v>0</v>
      </c>
      <c r="L240" s="101">
        <f>'Entering 1'!L462</f>
        <v>0</v>
      </c>
      <c r="M240" s="101">
        <f>'Entering 1'!M462</f>
        <v>0</v>
      </c>
      <c r="N240" s="101">
        <f>'Entering 1'!N462</f>
        <v>0</v>
      </c>
      <c r="O240" s="101">
        <f>'Entering 1'!O462</f>
        <v>0</v>
      </c>
      <c r="P240" s="101">
        <f>'Entering 1'!P462</f>
        <v>0</v>
      </c>
      <c r="Q240" s="101">
        <f>'Entering 1'!Q462</f>
        <v>0</v>
      </c>
      <c r="R240" s="128">
        <f>'Entering 1'!R462</f>
        <v>0</v>
      </c>
    </row>
    <row r="241" spans="1:18" ht="12" customHeight="1">
      <c r="A241" s="566"/>
      <c r="B241" s="116" t="str">
        <f>'Entering 1'!B463</f>
        <v>Automobiles (5 People)</v>
      </c>
      <c r="C241" s="126">
        <f>'Entering 1'!C463</f>
        <v>0</v>
      </c>
      <c r="D241" s="101">
        <f>'Entering 1'!D463</f>
        <v>0</v>
      </c>
      <c r="E241" s="101">
        <f>'Entering 1'!E463</f>
        <v>0</v>
      </c>
      <c r="F241" s="101">
        <f>'Entering 1'!F463</f>
        <v>0</v>
      </c>
      <c r="G241" s="101">
        <f>'Entering 1'!G463</f>
        <v>0</v>
      </c>
      <c r="H241" s="101">
        <f>'Entering 1'!H463</f>
        <v>0</v>
      </c>
      <c r="I241" s="101">
        <f>'Entering 1'!I463</f>
        <v>0</v>
      </c>
      <c r="J241" s="101">
        <f>'Entering 1'!J463</f>
        <v>0</v>
      </c>
      <c r="K241" s="101">
        <f>'Entering 1'!K463</f>
        <v>0</v>
      </c>
      <c r="L241" s="101">
        <f>'Entering 1'!L463</f>
        <v>0</v>
      </c>
      <c r="M241" s="101">
        <f>'Entering 1'!M463</f>
        <v>0</v>
      </c>
      <c r="N241" s="101">
        <f>'Entering 1'!N463</f>
        <v>0</v>
      </c>
      <c r="O241" s="101">
        <f>'Entering 1'!O463</f>
        <v>0</v>
      </c>
      <c r="P241" s="101">
        <f>'Entering 1'!P463</f>
        <v>0</v>
      </c>
      <c r="Q241" s="101">
        <f>'Entering 1'!Q463</f>
        <v>0</v>
      </c>
      <c r="R241" s="128">
        <f>'Entering 1'!R463</f>
        <v>0</v>
      </c>
    </row>
    <row r="242" spans="1:18" ht="12" customHeight="1">
      <c r="A242" s="566"/>
      <c r="B242" s="116" t="str">
        <f>'Entering 1'!B464</f>
        <v>Automobiles (6 People)</v>
      </c>
      <c r="C242" s="126">
        <f>'Entering 1'!C464</f>
        <v>0</v>
      </c>
      <c r="D242" s="101">
        <f>'Entering 1'!D464</f>
        <v>0</v>
      </c>
      <c r="E242" s="101">
        <f>'Entering 1'!E464</f>
        <v>0</v>
      </c>
      <c r="F242" s="101">
        <f>'Entering 1'!F464</f>
        <v>0</v>
      </c>
      <c r="G242" s="101">
        <f>'Entering 1'!G464</f>
        <v>0</v>
      </c>
      <c r="H242" s="101">
        <f>'Entering 1'!H464</f>
        <v>0</v>
      </c>
      <c r="I242" s="101">
        <f>'Entering 1'!I464</f>
        <v>0</v>
      </c>
      <c r="J242" s="101">
        <f>'Entering 1'!J464</f>
        <v>0</v>
      </c>
      <c r="K242" s="101">
        <f>'Entering 1'!K464</f>
        <v>0</v>
      </c>
      <c r="L242" s="101">
        <f>'Entering 1'!L464</f>
        <v>0</v>
      </c>
      <c r="M242" s="101">
        <f>'Entering 1'!M464</f>
        <v>0</v>
      </c>
      <c r="N242" s="101">
        <f>'Entering 1'!N464</f>
        <v>0</v>
      </c>
      <c r="O242" s="101">
        <f>'Entering 1'!O464</f>
        <v>0</v>
      </c>
      <c r="P242" s="101">
        <f>'Entering 1'!P464</f>
        <v>0</v>
      </c>
      <c r="Q242" s="101">
        <f>'Entering 1'!Q464</f>
        <v>0</v>
      </c>
      <c r="R242" s="128">
        <f>'Entering 1'!R464</f>
        <v>0</v>
      </c>
    </row>
    <row r="243" spans="1:18" ht="12" customHeight="1">
      <c r="A243" s="566"/>
      <c r="B243" s="116" t="str">
        <f>'Entering 1'!B465</f>
        <v>Automobiles (7 People)</v>
      </c>
      <c r="C243" s="126">
        <f>'Entering 1'!C465</f>
        <v>0</v>
      </c>
      <c r="D243" s="101">
        <f>'Entering 1'!D465</f>
        <v>0</v>
      </c>
      <c r="E243" s="101">
        <f>'Entering 1'!E465</f>
        <v>0</v>
      </c>
      <c r="F243" s="101">
        <f>'Entering 1'!F465</f>
        <v>0</v>
      </c>
      <c r="G243" s="101">
        <f>'Entering 1'!G465</f>
        <v>0</v>
      </c>
      <c r="H243" s="101">
        <f>'Entering 1'!H465</f>
        <v>0</v>
      </c>
      <c r="I243" s="101">
        <f>'Entering 1'!I465</f>
        <v>0</v>
      </c>
      <c r="J243" s="101">
        <f>'Entering 1'!J465</f>
        <v>0</v>
      </c>
      <c r="K243" s="101">
        <f>'Entering 1'!K465</f>
        <v>0</v>
      </c>
      <c r="L243" s="101">
        <f>'Entering 1'!L465</f>
        <v>0</v>
      </c>
      <c r="M243" s="101">
        <f>'Entering 1'!M465</f>
        <v>0</v>
      </c>
      <c r="N243" s="101">
        <f>'Entering 1'!N465</f>
        <v>0</v>
      </c>
      <c r="O243" s="101">
        <f>'Entering 1'!O465</f>
        <v>0</v>
      </c>
      <c r="P243" s="101">
        <f>'Entering 1'!P465</f>
        <v>0</v>
      </c>
      <c r="Q243" s="101">
        <f>'Entering 1'!Q465</f>
        <v>0</v>
      </c>
      <c r="R243" s="128">
        <f>'Entering 1'!R465</f>
        <v>0</v>
      </c>
    </row>
    <row r="244" spans="1:18" ht="12" customHeight="1">
      <c r="A244" s="566"/>
      <c r="B244" s="183" t="str">
        <f>'Entering 1'!B466</f>
        <v>Automobiles (8 People)</v>
      </c>
      <c r="C244" s="168">
        <f>'Entering 1'!C466</f>
        <v>0</v>
      </c>
      <c r="D244" s="169">
        <f>'Entering 1'!D466</f>
        <v>0</v>
      </c>
      <c r="E244" s="169">
        <f>'Entering 1'!E466</f>
        <v>0</v>
      </c>
      <c r="F244" s="169">
        <f>'Entering 1'!F466</f>
        <v>0</v>
      </c>
      <c r="G244" s="169">
        <f>'Entering 1'!G466</f>
        <v>0</v>
      </c>
      <c r="H244" s="169">
        <f>'Entering 1'!H466</f>
        <v>0</v>
      </c>
      <c r="I244" s="169">
        <f>'Entering 1'!I466</f>
        <v>0</v>
      </c>
      <c r="J244" s="169">
        <f>'Entering 1'!J466</f>
        <v>0</v>
      </c>
      <c r="K244" s="169">
        <f>'Entering 1'!K466</f>
        <v>0</v>
      </c>
      <c r="L244" s="169">
        <f>'Entering 1'!L466</f>
        <v>0</v>
      </c>
      <c r="M244" s="169">
        <f>'Entering 1'!M466</f>
        <v>0</v>
      </c>
      <c r="N244" s="169">
        <f>'Entering 1'!N466</f>
        <v>0</v>
      </c>
      <c r="O244" s="169">
        <f>'Entering 1'!O466</f>
        <v>0</v>
      </c>
      <c r="P244" s="169">
        <f>'Entering 1'!P466</f>
        <v>0</v>
      </c>
      <c r="Q244" s="169">
        <f>'Entering 1'!Q466</f>
        <v>0</v>
      </c>
      <c r="R244" s="170">
        <f>'Entering 1'!R466</f>
        <v>0</v>
      </c>
    </row>
    <row r="245" spans="1:18" ht="12" customHeight="1">
      <c r="A245" s="566"/>
      <c r="B245" s="163" t="s">
        <v>257</v>
      </c>
      <c r="C245" s="164">
        <f t="shared" ref="C245:R245" si="44">SUM(C238:C244)</f>
        <v>12</v>
      </c>
      <c r="D245" s="165">
        <f t="shared" si="44"/>
        <v>20</v>
      </c>
      <c r="E245" s="165">
        <f t="shared" si="44"/>
        <v>30</v>
      </c>
      <c r="F245" s="165">
        <f t="shared" si="44"/>
        <v>23</v>
      </c>
      <c r="G245" s="165">
        <f t="shared" si="44"/>
        <v>17</v>
      </c>
      <c r="H245" s="165">
        <f t="shared" si="44"/>
        <v>1</v>
      </c>
      <c r="I245" s="165">
        <f t="shared" si="44"/>
        <v>13</v>
      </c>
      <c r="J245" s="165">
        <f t="shared" si="44"/>
        <v>3</v>
      </c>
      <c r="K245" s="165">
        <f t="shared" si="44"/>
        <v>1</v>
      </c>
      <c r="L245" s="165">
        <f t="shared" si="44"/>
        <v>6</v>
      </c>
      <c r="M245" s="165">
        <f t="shared" si="44"/>
        <v>2</v>
      </c>
      <c r="N245" s="165">
        <f t="shared" si="44"/>
        <v>8</v>
      </c>
      <c r="O245" s="165">
        <f t="shared" si="44"/>
        <v>1</v>
      </c>
      <c r="P245" s="165">
        <f t="shared" si="44"/>
        <v>0</v>
      </c>
      <c r="Q245" s="165">
        <f t="shared" si="44"/>
        <v>0</v>
      </c>
      <c r="R245" s="166">
        <f t="shared" si="44"/>
        <v>0</v>
      </c>
    </row>
    <row r="246" spans="1:18" ht="12" customHeight="1">
      <c r="A246" s="566"/>
      <c r="B246" s="167" t="s">
        <v>258</v>
      </c>
      <c r="C246" s="168">
        <f t="shared" ref="C246:R246" si="45">(C238*2)+(C239*3)+(C240*4)+(C241*5)+(C242*6)+(C243*7)+(C244*8)</f>
        <v>24</v>
      </c>
      <c r="D246" s="169">
        <f t="shared" si="45"/>
        <v>40</v>
      </c>
      <c r="E246" s="169">
        <f t="shared" si="45"/>
        <v>60</v>
      </c>
      <c r="F246" s="169">
        <f t="shared" si="45"/>
        <v>46</v>
      </c>
      <c r="G246" s="169">
        <f t="shared" si="45"/>
        <v>34</v>
      </c>
      <c r="H246" s="169">
        <f t="shared" si="45"/>
        <v>2</v>
      </c>
      <c r="I246" s="169">
        <f t="shared" si="45"/>
        <v>26</v>
      </c>
      <c r="J246" s="169">
        <f t="shared" si="45"/>
        <v>6</v>
      </c>
      <c r="K246" s="169">
        <f t="shared" si="45"/>
        <v>2</v>
      </c>
      <c r="L246" s="169">
        <f t="shared" si="45"/>
        <v>12</v>
      </c>
      <c r="M246" s="169">
        <f t="shared" si="45"/>
        <v>4</v>
      </c>
      <c r="N246" s="169">
        <f t="shared" si="45"/>
        <v>17</v>
      </c>
      <c r="O246" s="169">
        <f t="shared" si="45"/>
        <v>2</v>
      </c>
      <c r="P246" s="169">
        <f t="shared" si="45"/>
        <v>0</v>
      </c>
      <c r="Q246" s="169">
        <f t="shared" si="45"/>
        <v>0</v>
      </c>
      <c r="R246" s="170">
        <f t="shared" si="45"/>
        <v>0</v>
      </c>
    </row>
    <row r="247" spans="1:18" ht="12" customHeight="1">
      <c r="A247" s="566"/>
      <c r="B247" s="116" t="str">
        <f>'Entering 1'!B467</f>
        <v>MTS Shuttles</v>
      </c>
      <c r="C247" s="126">
        <f>'Entering 1'!C467</f>
        <v>0</v>
      </c>
      <c r="D247" s="101">
        <f>'Entering 1'!D467</f>
        <v>0</v>
      </c>
      <c r="E247" s="101">
        <f>'Entering 1'!E467</f>
        <v>0</v>
      </c>
      <c r="F247" s="101">
        <f>'Entering 1'!F467</f>
        <v>0</v>
      </c>
      <c r="G247" s="101">
        <f>'Entering 1'!G467</f>
        <v>0</v>
      </c>
      <c r="H247" s="101">
        <f>'Entering 1'!H467</f>
        <v>0</v>
      </c>
      <c r="I247" s="101">
        <f>'Entering 1'!I467</f>
        <v>0</v>
      </c>
      <c r="J247" s="101">
        <f>'Entering 1'!J467</f>
        <v>0</v>
      </c>
      <c r="K247" s="101">
        <f>'Entering 1'!K467</f>
        <v>0</v>
      </c>
      <c r="L247" s="101">
        <f>'Entering 1'!L467</f>
        <v>0</v>
      </c>
      <c r="M247" s="101">
        <f>'Entering 1'!M467</f>
        <v>0</v>
      </c>
      <c r="N247" s="101">
        <f>'Entering 1'!N467</f>
        <v>0</v>
      </c>
      <c r="O247" s="101">
        <f>'Entering 1'!O467</f>
        <v>0</v>
      </c>
      <c r="P247" s="101">
        <f>'Entering 1'!P467</f>
        <v>0</v>
      </c>
      <c r="Q247" s="101">
        <f>'Entering 1'!Q467</f>
        <v>0</v>
      </c>
      <c r="R247" s="128">
        <f>'Entering 1'!R467</f>
        <v>0</v>
      </c>
    </row>
    <row r="248" spans="1:18" ht="12" customHeight="1">
      <c r="A248" s="566"/>
      <c r="B248" s="116" t="str">
        <f>'Entering 1'!B468</f>
        <v>Private Shuttle Vehicles</v>
      </c>
      <c r="C248" s="126">
        <f>'Entering 1'!C468</f>
        <v>0</v>
      </c>
      <c r="D248" s="101">
        <f>'Entering 1'!D468</f>
        <v>1</v>
      </c>
      <c r="E248" s="101">
        <f>'Entering 1'!E468</f>
        <v>1</v>
      </c>
      <c r="F248" s="101">
        <f>'Entering 1'!F468</f>
        <v>0</v>
      </c>
      <c r="G248" s="101">
        <f>'Entering 1'!G468</f>
        <v>0</v>
      </c>
      <c r="H248" s="101">
        <f>'Entering 1'!H468</f>
        <v>0</v>
      </c>
      <c r="I248" s="101">
        <f>'Entering 1'!I468</f>
        <v>0</v>
      </c>
      <c r="J248" s="101">
        <f>'Entering 1'!J468</f>
        <v>0</v>
      </c>
      <c r="K248" s="101">
        <f>'Entering 1'!K468</f>
        <v>0</v>
      </c>
      <c r="L248" s="101">
        <f>'Entering 1'!L468</f>
        <v>0</v>
      </c>
      <c r="M248" s="101">
        <f>'Entering 1'!M468</f>
        <v>0</v>
      </c>
      <c r="N248" s="101">
        <f>'Entering 1'!N468</f>
        <v>1</v>
      </c>
      <c r="O248" s="101">
        <f>'Entering 1'!O468</f>
        <v>0</v>
      </c>
      <c r="P248" s="101">
        <f>'Entering 1'!P468</f>
        <v>0</v>
      </c>
      <c r="Q248" s="101">
        <f>'Entering 1'!Q468</f>
        <v>0</v>
      </c>
      <c r="R248" s="128">
        <f>'Entering 1'!R468</f>
        <v>0</v>
      </c>
    </row>
    <row r="249" spans="1:18" ht="12" customHeight="1">
      <c r="A249" s="566"/>
      <c r="B249" s="116" t="str">
        <f>'Entering 1'!B469</f>
        <v>Private Vanpool Vehicles</v>
      </c>
      <c r="C249" s="126">
        <f>'Entering 1'!C469</f>
        <v>0</v>
      </c>
      <c r="D249" s="101">
        <f>'Entering 1'!D469</f>
        <v>0</v>
      </c>
      <c r="E249" s="101">
        <f>'Entering 1'!E469</f>
        <v>0</v>
      </c>
      <c r="F249" s="101">
        <f>'Entering 1'!F469</f>
        <v>0</v>
      </c>
      <c r="G249" s="101">
        <f>'Entering 1'!G469</f>
        <v>0</v>
      </c>
      <c r="H249" s="101">
        <f>'Entering 1'!H469</f>
        <v>0</v>
      </c>
      <c r="I249" s="101">
        <f>'Entering 1'!I469</f>
        <v>0</v>
      </c>
      <c r="J249" s="101">
        <f>'Entering 1'!J469</f>
        <v>0</v>
      </c>
      <c r="K249" s="101">
        <f>'Entering 1'!K469</f>
        <v>0</v>
      </c>
      <c r="L249" s="101">
        <f>'Entering 1'!L469</f>
        <v>0</v>
      </c>
      <c r="M249" s="101">
        <f>'Entering 1'!M469</f>
        <v>0</v>
      </c>
      <c r="N249" s="101">
        <f>'Entering 1'!N469</f>
        <v>0</v>
      </c>
      <c r="O249" s="101">
        <f>'Entering 1'!O469</f>
        <v>0</v>
      </c>
      <c r="P249" s="101">
        <f>'Entering 1'!P469</f>
        <v>0</v>
      </c>
      <c r="Q249" s="101">
        <f>'Entering 1'!Q469</f>
        <v>0</v>
      </c>
      <c r="R249" s="128">
        <f>'Entering 1'!R469</f>
        <v>0</v>
      </c>
    </row>
    <row r="250" spans="1:18" ht="12" customHeight="1">
      <c r="A250" s="566"/>
      <c r="B250" s="116" t="str">
        <f>'Entering 1'!B470</f>
        <v>Taxis</v>
      </c>
      <c r="C250" s="126">
        <f>'Entering 1'!C470</f>
        <v>0</v>
      </c>
      <c r="D250" s="101">
        <f>'Entering 1'!D470</f>
        <v>1</v>
      </c>
      <c r="E250" s="101">
        <f>'Entering 1'!E470</f>
        <v>0</v>
      </c>
      <c r="F250" s="101">
        <f>'Entering 1'!F470</f>
        <v>0</v>
      </c>
      <c r="G250" s="101">
        <f>'Entering 1'!G470</f>
        <v>0</v>
      </c>
      <c r="H250" s="101">
        <f>'Entering 1'!H470</f>
        <v>0</v>
      </c>
      <c r="I250" s="101">
        <f>'Entering 1'!I470</f>
        <v>0</v>
      </c>
      <c r="J250" s="101">
        <f>'Entering 1'!J470</f>
        <v>0</v>
      </c>
      <c r="K250" s="101">
        <f>'Entering 1'!K470</f>
        <v>0</v>
      </c>
      <c r="L250" s="101">
        <f>'Entering 1'!L470</f>
        <v>0</v>
      </c>
      <c r="M250" s="101">
        <f>'Entering 1'!M470</f>
        <v>0</v>
      </c>
      <c r="N250" s="101">
        <f>'Entering 1'!N470</f>
        <v>0</v>
      </c>
      <c r="O250" s="101">
        <f>'Entering 1'!O470</f>
        <v>0</v>
      </c>
      <c r="P250" s="101">
        <f>'Entering 1'!P470</f>
        <v>0</v>
      </c>
      <c r="Q250" s="101">
        <f>'Entering 1'!Q470</f>
        <v>0</v>
      </c>
      <c r="R250" s="128">
        <f>'Entering 1'!R470</f>
        <v>0</v>
      </c>
    </row>
    <row r="251" spans="1:18" ht="12" customHeight="1">
      <c r="A251" s="566"/>
      <c r="B251" s="116" t="str">
        <f>'Entering 1'!B471</f>
        <v>Uber/Lyft Vehicles</v>
      </c>
      <c r="C251" s="126">
        <f>'Entering 1'!C471</f>
        <v>0</v>
      </c>
      <c r="D251" s="101">
        <f>'Entering 1'!D471</f>
        <v>2</v>
      </c>
      <c r="E251" s="101">
        <f>'Entering 1'!E471</f>
        <v>3</v>
      </c>
      <c r="F251" s="101">
        <f>'Entering 1'!F471</f>
        <v>4</v>
      </c>
      <c r="G251" s="101">
        <f>'Entering 1'!G471</f>
        <v>0</v>
      </c>
      <c r="H251" s="101">
        <f>'Entering 1'!H471</f>
        <v>1</v>
      </c>
      <c r="I251" s="101">
        <f>'Entering 1'!I471</f>
        <v>0</v>
      </c>
      <c r="J251" s="101">
        <f>'Entering 1'!J471</f>
        <v>0</v>
      </c>
      <c r="K251" s="101">
        <f>'Entering 1'!K471</f>
        <v>0</v>
      </c>
      <c r="L251" s="101">
        <f>'Entering 1'!L471</f>
        <v>0</v>
      </c>
      <c r="M251" s="101">
        <f>'Entering 1'!M471</f>
        <v>0</v>
      </c>
      <c r="N251" s="101">
        <f>'Entering 1'!N471</f>
        <v>0</v>
      </c>
      <c r="O251" s="101">
        <f>'Entering 1'!O471</f>
        <v>0</v>
      </c>
      <c r="P251" s="101">
        <f>'Entering 1'!P471</f>
        <v>0</v>
      </c>
      <c r="Q251" s="101">
        <f>'Entering 1'!Q471</f>
        <v>0</v>
      </c>
      <c r="R251" s="128">
        <f>'Entering 1'!R471</f>
        <v>0</v>
      </c>
    </row>
    <row r="252" spans="1:18" ht="12" customHeight="1">
      <c r="A252" s="566"/>
      <c r="B252" s="193" t="str">
        <f>'Entering 1'!B485</f>
        <v>MTS Shuttle People</v>
      </c>
      <c r="C252" s="194">
        <f>'Entering 1'!C485</f>
        <v>0</v>
      </c>
      <c r="D252" s="195">
        <f>'Entering 1'!D485</f>
        <v>0</v>
      </c>
      <c r="E252" s="195">
        <f>'Entering 1'!E485</f>
        <v>0</v>
      </c>
      <c r="F252" s="195">
        <f>'Entering 1'!F485</f>
        <v>0</v>
      </c>
      <c r="G252" s="195">
        <f>'Entering 1'!G485</f>
        <v>0</v>
      </c>
      <c r="H252" s="195">
        <f>'Entering 1'!H485</f>
        <v>0</v>
      </c>
      <c r="I252" s="195">
        <f>'Entering 1'!I485</f>
        <v>0</v>
      </c>
      <c r="J252" s="195">
        <f>'Entering 1'!J485</f>
        <v>0</v>
      </c>
      <c r="K252" s="195">
        <f>'Entering 1'!K485</f>
        <v>0</v>
      </c>
      <c r="L252" s="195">
        <f>'Entering 1'!L485</f>
        <v>0</v>
      </c>
      <c r="M252" s="195">
        <f>'Entering 1'!M485</f>
        <v>0</v>
      </c>
      <c r="N252" s="195">
        <f>'Entering 1'!N485</f>
        <v>0</v>
      </c>
      <c r="O252" s="195">
        <f>'Entering 1'!O485</f>
        <v>0</v>
      </c>
      <c r="P252" s="195">
        <f>'Entering 1'!P485</f>
        <v>0</v>
      </c>
      <c r="Q252" s="195">
        <f>'Entering 1'!Q485</f>
        <v>0</v>
      </c>
      <c r="R252" s="196">
        <f>'Entering 1'!R485</f>
        <v>0</v>
      </c>
    </row>
    <row r="253" spans="1:18" ht="12" customHeight="1">
      <c r="A253" s="566"/>
      <c r="B253" s="193" t="str">
        <f>'Entering 1'!B486</f>
        <v>Private Shuttle People</v>
      </c>
      <c r="C253" s="194">
        <f>'Entering 1'!C486</f>
        <v>0</v>
      </c>
      <c r="D253" s="195">
        <f>'Entering 1'!D486</f>
        <v>0</v>
      </c>
      <c r="E253" s="195">
        <f>'Entering 1'!E486</f>
        <v>0</v>
      </c>
      <c r="F253" s="195">
        <f>'Entering 1'!F486</f>
        <v>0</v>
      </c>
      <c r="G253" s="195">
        <f>'Entering 1'!G486</f>
        <v>0</v>
      </c>
      <c r="H253" s="195">
        <f>'Entering 1'!H486</f>
        <v>0</v>
      </c>
      <c r="I253" s="195">
        <f>'Entering 1'!I486</f>
        <v>0</v>
      </c>
      <c r="J253" s="195">
        <f>'Entering 1'!J486</f>
        <v>0</v>
      </c>
      <c r="K253" s="195">
        <f>'Entering 1'!K486</f>
        <v>0</v>
      </c>
      <c r="L253" s="195">
        <f>'Entering 1'!L486</f>
        <v>0</v>
      </c>
      <c r="M253" s="195">
        <f>'Entering 1'!M486</f>
        <v>0</v>
      </c>
      <c r="N253" s="195">
        <f>'Entering 1'!N486</f>
        <v>0</v>
      </c>
      <c r="O253" s="195">
        <f>'Entering 1'!O486</f>
        <v>0</v>
      </c>
      <c r="P253" s="195">
        <f>'Entering 1'!P486</f>
        <v>0</v>
      </c>
      <c r="Q253" s="195">
        <f>'Entering 1'!Q486</f>
        <v>0</v>
      </c>
      <c r="R253" s="196">
        <f>'Entering 1'!R486</f>
        <v>0</v>
      </c>
    </row>
    <row r="254" spans="1:18" ht="12" customHeight="1">
      <c r="A254" s="566"/>
      <c r="B254" s="193" t="str">
        <f>'Entering 1'!B487</f>
        <v>Private Vanpool People</v>
      </c>
      <c r="C254" s="194">
        <f>'Entering 1'!C487</f>
        <v>0</v>
      </c>
      <c r="D254" s="195">
        <f>'Entering 1'!D487</f>
        <v>0</v>
      </c>
      <c r="E254" s="195">
        <f>'Entering 1'!E487</f>
        <v>0</v>
      </c>
      <c r="F254" s="195">
        <f>'Entering 1'!F487</f>
        <v>0</v>
      </c>
      <c r="G254" s="195">
        <f>'Entering 1'!G487</f>
        <v>0</v>
      </c>
      <c r="H254" s="195">
        <f>'Entering 1'!H487</f>
        <v>0</v>
      </c>
      <c r="I254" s="195">
        <f>'Entering 1'!I487</f>
        <v>0</v>
      </c>
      <c r="J254" s="195">
        <f>'Entering 1'!J487</f>
        <v>0</v>
      </c>
      <c r="K254" s="195">
        <f>'Entering 1'!K487</f>
        <v>0</v>
      </c>
      <c r="L254" s="195">
        <f>'Entering 1'!L487</f>
        <v>0</v>
      </c>
      <c r="M254" s="195">
        <f>'Entering 1'!M487</f>
        <v>0</v>
      </c>
      <c r="N254" s="195">
        <f>'Entering 1'!N487</f>
        <v>0</v>
      </c>
      <c r="O254" s="195">
        <f>'Entering 1'!O487</f>
        <v>0</v>
      </c>
      <c r="P254" s="195">
        <f>'Entering 1'!P487</f>
        <v>0</v>
      </c>
      <c r="Q254" s="195">
        <f>'Entering 1'!Q487</f>
        <v>0</v>
      </c>
      <c r="R254" s="196">
        <f>'Entering 1'!R487</f>
        <v>0</v>
      </c>
    </row>
    <row r="255" spans="1:18" ht="12" customHeight="1">
      <c r="A255" s="566"/>
      <c r="B255" s="193" t="str">
        <f>'Entering 1'!B488</f>
        <v>Taxi People</v>
      </c>
      <c r="C255" s="194">
        <f>'Entering 1'!C488</f>
        <v>0</v>
      </c>
      <c r="D255" s="195">
        <f>'Entering 1'!D488</f>
        <v>0</v>
      </c>
      <c r="E255" s="195">
        <f>'Entering 1'!E488</f>
        <v>0</v>
      </c>
      <c r="F255" s="195">
        <f>'Entering 1'!F488</f>
        <v>0</v>
      </c>
      <c r="G255" s="195">
        <f>'Entering 1'!G488</f>
        <v>0</v>
      </c>
      <c r="H255" s="195">
        <f>'Entering 1'!H488</f>
        <v>0</v>
      </c>
      <c r="I255" s="195">
        <f>'Entering 1'!I488</f>
        <v>0</v>
      </c>
      <c r="J255" s="195">
        <f>'Entering 1'!J488</f>
        <v>0</v>
      </c>
      <c r="K255" s="195">
        <f>'Entering 1'!K488</f>
        <v>0</v>
      </c>
      <c r="L255" s="195">
        <f>'Entering 1'!L488</f>
        <v>0</v>
      </c>
      <c r="M255" s="195">
        <f>'Entering 1'!M488</f>
        <v>0</v>
      </c>
      <c r="N255" s="195">
        <f>'Entering 1'!N488</f>
        <v>0</v>
      </c>
      <c r="O255" s="195">
        <f>'Entering 1'!O488</f>
        <v>0</v>
      </c>
      <c r="P255" s="195">
        <f>'Entering 1'!P488</f>
        <v>0</v>
      </c>
      <c r="Q255" s="195">
        <f>'Entering 1'!Q488</f>
        <v>0</v>
      </c>
      <c r="R255" s="196">
        <f>'Entering 1'!R488</f>
        <v>0</v>
      </c>
    </row>
    <row r="256" spans="1:18" ht="12" customHeight="1">
      <c r="A256" s="566"/>
      <c r="B256" s="197" t="str">
        <f>'Entering 1'!B489</f>
        <v>Uber/Lyft People</v>
      </c>
      <c r="C256" s="198">
        <f>'Entering 1'!C489</f>
        <v>0</v>
      </c>
      <c r="D256" s="199">
        <f>'Entering 1'!D489</f>
        <v>0</v>
      </c>
      <c r="E256" s="199">
        <f>'Entering 1'!E489</f>
        <v>0</v>
      </c>
      <c r="F256" s="199">
        <f>'Entering 1'!F489</f>
        <v>0</v>
      </c>
      <c r="G256" s="199">
        <f>'Entering 1'!G489</f>
        <v>0</v>
      </c>
      <c r="H256" s="199">
        <f>'Entering 1'!H489</f>
        <v>0</v>
      </c>
      <c r="I256" s="199">
        <f>'Entering 1'!I489</f>
        <v>0</v>
      </c>
      <c r="J256" s="199">
        <f>'Entering 1'!J489</f>
        <v>0</v>
      </c>
      <c r="K256" s="199">
        <f>'Entering 1'!K489</f>
        <v>0</v>
      </c>
      <c r="L256" s="199">
        <f>'Entering 1'!L489</f>
        <v>0</v>
      </c>
      <c r="M256" s="199">
        <f>'Entering 1'!M489</f>
        <v>0</v>
      </c>
      <c r="N256" s="199">
        <f>'Entering 1'!N489</f>
        <v>0</v>
      </c>
      <c r="O256" s="199">
        <f>'Entering 1'!O489</f>
        <v>0</v>
      </c>
      <c r="P256" s="199">
        <f>'Entering 1'!P489</f>
        <v>0</v>
      </c>
      <c r="Q256" s="199">
        <f>'Entering 1'!Q489</f>
        <v>0</v>
      </c>
      <c r="R256" s="200">
        <f>'Entering 1'!R489</f>
        <v>0</v>
      </c>
    </row>
    <row r="257" spans="1:18" ht="12" customHeight="1">
      <c r="A257" s="566"/>
      <c r="B257" s="145" t="s">
        <v>261</v>
      </c>
      <c r="C257" s="126">
        <f t="shared" ref="C257:R257" si="46">SUM(C245,C247:C251)</f>
        <v>12</v>
      </c>
      <c r="D257" s="101">
        <f t="shared" si="46"/>
        <v>24</v>
      </c>
      <c r="E257" s="101">
        <f t="shared" si="46"/>
        <v>34</v>
      </c>
      <c r="F257" s="101">
        <f t="shared" si="46"/>
        <v>27</v>
      </c>
      <c r="G257" s="101">
        <f t="shared" si="46"/>
        <v>17</v>
      </c>
      <c r="H257" s="101">
        <f t="shared" si="46"/>
        <v>2</v>
      </c>
      <c r="I257" s="101">
        <f t="shared" si="46"/>
        <v>13</v>
      </c>
      <c r="J257" s="101">
        <f t="shared" si="46"/>
        <v>3</v>
      </c>
      <c r="K257" s="101">
        <f t="shared" si="46"/>
        <v>1</v>
      </c>
      <c r="L257" s="101">
        <f t="shared" si="46"/>
        <v>6</v>
      </c>
      <c r="M257" s="101">
        <f t="shared" si="46"/>
        <v>2</v>
      </c>
      <c r="N257" s="101">
        <f t="shared" si="46"/>
        <v>9</v>
      </c>
      <c r="O257" s="101">
        <f t="shared" si="46"/>
        <v>1</v>
      </c>
      <c r="P257" s="101">
        <f t="shared" si="46"/>
        <v>0</v>
      </c>
      <c r="Q257" s="101">
        <f t="shared" si="46"/>
        <v>0</v>
      </c>
      <c r="R257" s="128">
        <f t="shared" si="46"/>
        <v>0</v>
      </c>
    </row>
    <row r="258" spans="1:18" ht="12" customHeight="1">
      <c r="A258" s="566"/>
      <c r="B258" s="145" t="s">
        <v>262</v>
      </c>
      <c r="C258" s="126">
        <f t="shared" ref="C258:R258" si="47">(C246+SUM(C252:C256))</f>
        <v>24</v>
      </c>
      <c r="D258" s="101">
        <f t="shared" si="47"/>
        <v>40</v>
      </c>
      <c r="E258" s="101">
        <f t="shared" si="47"/>
        <v>60</v>
      </c>
      <c r="F258" s="101">
        <f t="shared" si="47"/>
        <v>46</v>
      </c>
      <c r="G258" s="101">
        <f t="shared" si="47"/>
        <v>34</v>
      </c>
      <c r="H258" s="101">
        <f t="shared" si="47"/>
        <v>2</v>
      </c>
      <c r="I258" s="101">
        <f t="shared" si="47"/>
        <v>26</v>
      </c>
      <c r="J258" s="101">
        <f t="shared" si="47"/>
        <v>6</v>
      </c>
      <c r="K258" s="101">
        <f t="shared" si="47"/>
        <v>2</v>
      </c>
      <c r="L258" s="101">
        <f t="shared" si="47"/>
        <v>12</v>
      </c>
      <c r="M258" s="101">
        <f t="shared" si="47"/>
        <v>4</v>
      </c>
      <c r="N258" s="101">
        <f t="shared" si="47"/>
        <v>17</v>
      </c>
      <c r="O258" s="101">
        <f t="shared" si="47"/>
        <v>2</v>
      </c>
      <c r="P258" s="101">
        <f t="shared" si="47"/>
        <v>0</v>
      </c>
      <c r="Q258" s="101">
        <f t="shared" si="47"/>
        <v>0</v>
      </c>
      <c r="R258" s="128">
        <f t="shared" si="47"/>
        <v>0</v>
      </c>
    </row>
    <row r="259" spans="1:18" ht="12" customHeight="1">
      <c r="A259" s="576" t="s">
        <v>131</v>
      </c>
      <c r="B259" s="181" t="str">
        <f>'Entering 1'!B502</f>
        <v>Automobiles (2 People)</v>
      </c>
      <c r="C259" s="182">
        <f>'Entering 1'!C502</f>
        <v>0</v>
      </c>
      <c r="D259" s="117">
        <f>'Entering 1'!D502</f>
        <v>0</v>
      </c>
      <c r="E259" s="117">
        <f>'Entering 1'!E502</f>
        <v>97</v>
      </c>
      <c r="F259" s="117">
        <f>'Entering 1'!F502</f>
        <v>7</v>
      </c>
      <c r="G259" s="117">
        <f>'Entering 1'!G502</f>
        <v>0</v>
      </c>
      <c r="H259" s="117">
        <f>'Entering 1'!H502</f>
        <v>0</v>
      </c>
      <c r="I259" s="117">
        <f>'Entering 1'!I502</f>
        <v>28</v>
      </c>
      <c r="J259" s="117">
        <f>'Entering 1'!J502</f>
        <v>19</v>
      </c>
      <c r="K259" s="117">
        <f>'Entering 1'!K502</f>
        <v>5</v>
      </c>
      <c r="L259" s="117">
        <f>'Entering 1'!L502</f>
        <v>3</v>
      </c>
      <c r="M259" s="117">
        <f>'Entering 1'!M502</f>
        <v>6</v>
      </c>
      <c r="N259" s="117">
        <f>'Entering 1'!N502</f>
        <v>11</v>
      </c>
      <c r="O259" s="117">
        <f>'Entering 1'!O502</f>
        <v>0</v>
      </c>
      <c r="P259" s="117">
        <f>'Entering 1'!P502</f>
        <v>0</v>
      </c>
      <c r="Q259" s="117">
        <f>'Entering 1'!Q502</f>
        <v>1</v>
      </c>
      <c r="R259" s="119">
        <f>'Entering 1'!R502</f>
        <v>0</v>
      </c>
    </row>
    <row r="260" spans="1:18" ht="12" customHeight="1">
      <c r="A260" s="566"/>
      <c r="B260" s="116" t="str">
        <f>'Entering 1'!B503</f>
        <v>Automobiles (3 People)</v>
      </c>
      <c r="C260" s="126">
        <f>'Entering 1'!C503</f>
        <v>0</v>
      </c>
      <c r="D260" s="101">
        <f>'Entering 1'!D503</f>
        <v>0</v>
      </c>
      <c r="E260" s="101">
        <f>'Entering 1'!E503</f>
        <v>0</v>
      </c>
      <c r="F260" s="101">
        <f>'Entering 1'!F503</f>
        <v>0</v>
      </c>
      <c r="G260" s="101">
        <f>'Entering 1'!G503</f>
        <v>0</v>
      </c>
      <c r="H260" s="101">
        <f>'Entering 1'!H503</f>
        <v>0</v>
      </c>
      <c r="I260" s="101">
        <f>'Entering 1'!I503</f>
        <v>0</v>
      </c>
      <c r="J260" s="101">
        <f>'Entering 1'!J503</f>
        <v>0</v>
      </c>
      <c r="K260" s="101">
        <f>'Entering 1'!K503</f>
        <v>0</v>
      </c>
      <c r="L260" s="101">
        <f>'Entering 1'!L503</f>
        <v>0</v>
      </c>
      <c r="M260" s="101">
        <f>'Entering 1'!M503</f>
        <v>0</v>
      </c>
      <c r="N260" s="101">
        <f>'Entering 1'!N503</f>
        <v>0</v>
      </c>
      <c r="O260" s="101">
        <f>'Entering 1'!O503</f>
        <v>0</v>
      </c>
      <c r="P260" s="101">
        <f>'Entering 1'!P503</f>
        <v>0</v>
      </c>
      <c r="Q260" s="101">
        <f>'Entering 1'!Q503</f>
        <v>0</v>
      </c>
      <c r="R260" s="128">
        <f>'Entering 1'!R503</f>
        <v>0</v>
      </c>
    </row>
    <row r="261" spans="1:18" ht="12" customHeight="1">
      <c r="A261" s="566"/>
      <c r="B261" s="116" t="str">
        <f>'Entering 1'!B504</f>
        <v>Automobiles (4 People)</v>
      </c>
      <c r="C261" s="126">
        <f>'Entering 1'!C504</f>
        <v>0</v>
      </c>
      <c r="D261" s="101">
        <f>'Entering 1'!D504</f>
        <v>0</v>
      </c>
      <c r="E261" s="101">
        <f>'Entering 1'!E504</f>
        <v>0</v>
      </c>
      <c r="F261" s="101">
        <f>'Entering 1'!F504</f>
        <v>0</v>
      </c>
      <c r="G261" s="101">
        <f>'Entering 1'!G504</f>
        <v>0</v>
      </c>
      <c r="H261" s="101">
        <f>'Entering 1'!H504</f>
        <v>0</v>
      </c>
      <c r="I261" s="101">
        <f>'Entering 1'!I504</f>
        <v>0</v>
      </c>
      <c r="J261" s="101">
        <f>'Entering 1'!J504</f>
        <v>0</v>
      </c>
      <c r="K261" s="101">
        <f>'Entering 1'!K504</f>
        <v>0</v>
      </c>
      <c r="L261" s="101">
        <f>'Entering 1'!L504</f>
        <v>0</v>
      </c>
      <c r="M261" s="101">
        <f>'Entering 1'!M504</f>
        <v>0</v>
      </c>
      <c r="N261" s="101">
        <f>'Entering 1'!N504</f>
        <v>0</v>
      </c>
      <c r="O261" s="101">
        <f>'Entering 1'!O504</f>
        <v>0</v>
      </c>
      <c r="P261" s="101">
        <f>'Entering 1'!P504</f>
        <v>0</v>
      </c>
      <c r="Q261" s="101">
        <f>'Entering 1'!Q504</f>
        <v>0</v>
      </c>
      <c r="R261" s="128">
        <f>'Entering 1'!R504</f>
        <v>0</v>
      </c>
    </row>
    <row r="262" spans="1:18" ht="12" customHeight="1">
      <c r="A262" s="566"/>
      <c r="B262" s="116" t="str">
        <f>'Entering 1'!B505</f>
        <v>Automobiles (5 People)</v>
      </c>
      <c r="C262" s="126">
        <f>'Entering 1'!C505</f>
        <v>0</v>
      </c>
      <c r="D262" s="101">
        <f>'Entering 1'!D505</f>
        <v>0</v>
      </c>
      <c r="E262" s="101">
        <f>'Entering 1'!E505</f>
        <v>0</v>
      </c>
      <c r="F262" s="101">
        <f>'Entering 1'!F505</f>
        <v>0</v>
      </c>
      <c r="G262" s="101">
        <f>'Entering 1'!G505</f>
        <v>0</v>
      </c>
      <c r="H262" s="101">
        <f>'Entering 1'!H505</f>
        <v>0</v>
      </c>
      <c r="I262" s="101">
        <f>'Entering 1'!I505</f>
        <v>0</v>
      </c>
      <c r="J262" s="101">
        <f>'Entering 1'!J505</f>
        <v>0</v>
      </c>
      <c r="K262" s="101">
        <f>'Entering 1'!K505</f>
        <v>0</v>
      </c>
      <c r="L262" s="101">
        <f>'Entering 1'!L505</f>
        <v>0</v>
      </c>
      <c r="M262" s="101">
        <f>'Entering 1'!M505</f>
        <v>0</v>
      </c>
      <c r="N262" s="101">
        <f>'Entering 1'!N505</f>
        <v>0</v>
      </c>
      <c r="O262" s="101">
        <f>'Entering 1'!O505</f>
        <v>0</v>
      </c>
      <c r="P262" s="101">
        <f>'Entering 1'!P505</f>
        <v>0</v>
      </c>
      <c r="Q262" s="101">
        <f>'Entering 1'!Q505</f>
        <v>0</v>
      </c>
      <c r="R262" s="128">
        <f>'Entering 1'!R505</f>
        <v>0</v>
      </c>
    </row>
    <row r="263" spans="1:18" ht="12" customHeight="1">
      <c r="A263" s="566"/>
      <c r="B263" s="116" t="str">
        <f>'Entering 1'!B506</f>
        <v>Automobiles (6 People)</v>
      </c>
      <c r="C263" s="126">
        <f>'Entering 1'!C506</f>
        <v>0</v>
      </c>
      <c r="D263" s="101">
        <f>'Entering 1'!D506</f>
        <v>0</v>
      </c>
      <c r="E263" s="101">
        <f>'Entering 1'!E506</f>
        <v>0</v>
      </c>
      <c r="F263" s="101">
        <f>'Entering 1'!F506</f>
        <v>0</v>
      </c>
      <c r="G263" s="101">
        <f>'Entering 1'!G506</f>
        <v>0</v>
      </c>
      <c r="H263" s="101">
        <f>'Entering 1'!H506</f>
        <v>0</v>
      </c>
      <c r="I263" s="101">
        <f>'Entering 1'!I506</f>
        <v>0</v>
      </c>
      <c r="J263" s="101">
        <f>'Entering 1'!J506</f>
        <v>0</v>
      </c>
      <c r="K263" s="101">
        <f>'Entering 1'!K506</f>
        <v>0</v>
      </c>
      <c r="L263" s="101">
        <f>'Entering 1'!L506</f>
        <v>0</v>
      </c>
      <c r="M263" s="101">
        <f>'Entering 1'!M506</f>
        <v>0</v>
      </c>
      <c r="N263" s="101">
        <f>'Entering 1'!N506</f>
        <v>0</v>
      </c>
      <c r="O263" s="101">
        <f>'Entering 1'!O506</f>
        <v>0</v>
      </c>
      <c r="P263" s="101">
        <f>'Entering 1'!P506</f>
        <v>0</v>
      </c>
      <c r="Q263" s="101">
        <f>'Entering 1'!Q506</f>
        <v>0</v>
      </c>
      <c r="R263" s="128">
        <f>'Entering 1'!R506</f>
        <v>0</v>
      </c>
    </row>
    <row r="264" spans="1:18" ht="12" customHeight="1">
      <c r="A264" s="566"/>
      <c r="B264" s="116" t="str">
        <f>'Entering 1'!B507</f>
        <v>Automobiles (7 People)</v>
      </c>
      <c r="C264" s="126">
        <f>'Entering 1'!C507</f>
        <v>0</v>
      </c>
      <c r="D264" s="101">
        <f>'Entering 1'!D507</f>
        <v>0</v>
      </c>
      <c r="E264" s="101">
        <f>'Entering 1'!E507</f>
        <v>0</v>
      </c>
      <c r="F264" s="101">
        <f>'Entering 1'!F507</f>
        <v>0</v>
      </c>
      <c r="G264" s="101">
        <f>'Entering 1'!G507</f>
        <v>0</v>
      </c>
      <c r="H264" s="101">
        <f>'Entering 1'!H507</f>
        <v>0</v>
      </c>
      <c r="I264" s="101">
        <f>'Entering 1'!I507</f>
        <v>0</v>
      </c>
      <c r="J264" s="101">
        <f>'Entering 1'!J507</f>
        <v>0</v>
      </c>
      <c r="K264" s="101">
        <f>'Entering 1'!K507</f>
        <v>0</v>
      </c>
      <c r="L264" s="101">
        <f>'Entering 1'!L507</f>
        <v>0</v>
      </c>
      <c r="M264" s="101">
        <f>'Entering 1'!M507</f>
        <v>0</v>
      </c>
      <c r="N264" s="101">
        <f>'Entering 1'!N507</f>
        <v>0</v>
      </c>
      <c r="O264" s="101">
        <f>'Entering 1'!O507</f>
        <v>0</v>
      </c>
      <c r="P264" s="101">
        <f>'Entering 1'!P507</f>
        <v>0</v>
      </c>
      <c r="Q264" s="101">
        <f>'Entering 1'!Q507</f>
        <v>0</v>
      </c>
      <c r="R264" s="128">
        <f>'Entering 1'!R507</f>
        <v>0</v>
      </c>
    </row>
    <row r="265" spans="1:18" ht="12" customHeight="1">
      <c r="A265" s="566"/>
      <c r="B265" s="183" t="str">
        <f>'Entering 1'!B508</f>
        <v>Automobiles (8 People)</v>
      </c>
      <c r="C265" s="168">
        <f>'Entering 1'!C508</f>
        <v>0</v>
      </c>
      <c r="D265" s="169">
        <f>'Entering 1'!D508</f>
        <v>0</v>
      </c>
      <c r="E265" s="169">
        <f>'Entering 1'!E508</f>
        <v>0</v>
      </c>
      <c r="F265" s="169">
        <f>'Entering 1'!F508</f>
        <v>0</v>
      </c>
      <c r="G265" s="169">
        <f>'Entering 1'!G508</f>
        <v>0</v>
      </c>
      <c r="H265" s="169">
        <f>'Entering 1'!H508</f>
        <v>0</v>
      </c>
      <c r="I265" s="169">
        <f>'Entering 1'!I508</f>
        <v>0</v>
      </c>
      <c r="J265" s="169">
        <f>'Entering 1'!J508</f>
        <v>0</v>
      </c>
      <c r="K265" s="169">
        <f>'Entering 1'!K508</f>
        <v>0</v>
      </c>
      <c r="L265" s="169">
        <f>'Entering 1'!L508</f>
        <v>0</v>
      </c>
      <c r="M265" s="169">
        <f>'Entering 1'!M508</f>
        <v>0</v>
      </c>
      <c r="N265" s="169">
        <f>'Entering 1'!N508</f>
        <v>0</v>
      </c>
      <c r="O265" s="169">
        <f>'Entering 1'!O508</f>
        <v>0</v>
      </c>
      <c r="P265" s="169">
        <f>'Entering 1'!P508</f>
        <v>0</v>
      </c>
      <c r="Q265" s="169">
        <f>'Entering 1'!Q508</f>
        <v>0</v>
      </c>
      <c r="R265" s="170">
        <f>'Entering 1'!R508</f>
        <v>0</v>
      </c>
    </row>
    <row r="266" spans="1:18" ht="12" customHeight="1">
      <c r="A266" s="566"/>
      <c r="B266" s="163" t="s">
        <v>257</v>
      </c>
      <c r="C266" s="164">
        <f t="shared" ref="C266:R266" si="48">SUM(C259:C265)</f>
        <v>0</v>
      </c>
      <c r="D266" s="165">
        <f t="shared" si="48"/>
        <v>0</v>
      </c>
      <c r="E266" s="165">
        <f t="shared" si="48"/>
        <v>97</v>
      </c>
      <c r="F266" s="165">
        <f t="shared" si="48"/>
        <v>7</v>
      </c>
      <c r="G266" s="165">
        <f t="shared" si="48"/>
        <v>0</v>
      </c>
      <c r="H266" s="165">
        <f t="shared" si="48"/>
        <v>0</v>
      </c>
      <c r="I266" s="165">
        <f t="shared" si="48"/>
        <v>28</v>
      </c>
      <c r="J266" s="165">
        <f t="shared" si="48"/>
        <v>19</v>
      </c>
      <c r="K266" s="165">
        <f t="shared" si="48"/>
        <v>5</v>
      </c>
      <c r="L266" s="165">
        <f t="shared" si="48"/>
        <v>3</v>
      </c>
      <c r="M266" s="165">
        <f t="shared" si="48"/>
        <v>6</v>
      </c>
      <c r="N266" s="165">
        <f t="shared" si="48"/>
        <v>11</v>
      </c>
      <c r="O266" s="165">
        <f t="shared" si="48"/>
        <v>0</v>
      </c>
      <c r="P266" s="165">
        <f t="shared" si="48"/>
        <v>0</v>
      </c>
      <c r="Q266" s="165">
        <f t="shared" si="48"/>
        <v>1</v>
      </c>
      <c r="R266" s="166">
        <f t="shared" si="48"/>
        <v>0</v>
      </c>
    </row>
    <row r="267" spans="1:18" ht="12" customHeight="1">
      <c r="A267" s="566"/>
      <c r="B267" s="167" t="s">
        <v>258</v>
      </c>
      <c r="C267" s="168">
        <f t="shared" ref="C267:R267" si="49">(C259*2)+(C260*3)+(C261*4)+(C262*5)+(C263*6)+(C264*7)+(C265*8)</f>
        <v>0</v>
      </c>
      <c r="D267" s="169">
        <f t="shared" si="49"/>
        <v>0</v>
      </c>
      <c r="E267" s="169">
        <f t="shared" si="49"/>
        <v>194</v>
      </c>
      <c r="F267" s="169">
        <f t="shared" si="49"/>
        <v>14</v>
      </c>
      <c r="G267" s="169">
        <f t="shared" si="49"/>
        <v>0</v>
      </c>
      <c r="H267" s="169">
        <f t="shared" si="49"/>
        <v>0</v>
      </c>
      <c r="I267" s="169">
        <f t="shared" si="49"/>
        <v>56</v>
      </c>
      <c r="J267" s="169">
        <f t="shared" si="49"/>
        <v>38</v>
      </c>
      <c r="K267" s="169">
        <f t="shared" si="49"/>
        <v>10</v>
      </c>
      <c r="L267" s="169">
        <f t="shared" si="49"/>
        <v>6</v>
      </c>
      <c r="M267" s="169">
        <f t="shared" si="49"/>
        <v>12</v>
      </c>
      <c r="N267" s="169">
        <f t="shared" si="49"/>
        <v>22</v>
      </c>
      <c r="O267" s="169">
        <f t="shared" si="49"/>
        <v>0</v>
      </c>
      <c r="P267" s="169">
        <f t="shared" si="49"/>
        <v>0</v>
      </c>
      <c r="Q267" s="169">
        <f t="shared" si="49"/>
        <v>2</v>
      </c>
      <c r="R267" s="170">
        <f t="shared" si="49"/>
        <v>0</v>
      </c>
    </row>
    <row r="268" spans="1:18" ht="12" customHeight="1">
      <c r="A268" s="566"/>
      <c r="B268" s="116" t="str">
        <f>'Entering 1'!B509</f>
        <v>MTS Shuttles</v>
      </c>
      <c r="C268" s="126">
        <f>'Entering 1'!C509</f>
        <v>0</v>
      </c>
      <c r="D268" s="101">
        <f>'Entering 1'!D509</f>
        <v>0</v>
      </c>
      <c r="E268" s="101">
        <f>'Entering 1'!E509</f>
        <v>0</v>
      </c>
      <c r="F268" s="101">
        <f>'Entering 1'!F509</f>
        <v>0</v>
      </c>
      <c r="G268" s="101">
        <f>'Entering 1'!G509</f>
        <v>0</v>
      </c>
      <c r="H268" s="101">
        <f>'Entering 1'!H509</f>
        <v>0</v>
      </c>
      <c r="I268" s="101">
        <f>'Entering 1'!I509</f>
        <v>0</v>
      </c>
      <c r="J268" s="101">
        <f>'Entering 1'!J509</f>
        <v>0</v>
      </c>
      <c r="K268" s="101">
        <f>'Entering 1'!K509</f>
        <v>0</v>
      </c>
      <c r="L268" s="101">
        <f>'Entering 1'!L509</f>
        <v>0</v>
      </c>
      <c r="M268" s="101">
        <f>'Entering 1'!M509</f>
        <v>0</v>
      </c>
      <c r="N268" s="101">
        <f>'Entering 1'!N509</f>
        <v>0</v>
      </c>
      <c r="O268" s="101">
        <f>'Entering 1'!O509</f>
        <v>0</v>
      </c>
      <c r="P268" s="101">
        <f>'Entering 1'!P509</f>
        <v>0</v>
      </c>
      <c r="Q268" s="101">
        <f>'Entering 1'!Q509</f>
        <v>0</v>
      </c>
      <c r="R268" s="128">
        <f>'Entering 1'!R509</f>
        <v>0</v>
      </c>
    </row>
    <row r="269" spans="1:18" ht="12" customHeight="1">
      <c r="A269" s="566"/>
      <c r="B269" s="116" t="str">
        <f>'Entering 1'!B510</f>
        <v>Private Shuttle Vehicles</v>
      </c>
      <c r="C269" s="126">
        <f>'Entering 1'!C510</f>
        <v>0</v>
      </c>
      <c r="D269" s="101">
        <f>'Entering 1'!D510</f>
        <v>0</v>
      </c>
      <c r="E269" s="101">
        <f>'Entering 1'!E510</f>
        <v>0</v>
      </c>
      <c r="F269" s="101">
        <f>'Entering 1'!F510</f>
        <v>0</v>
      </c>
      <c r="G269" s="101">
        <f>'Entering 1'!G510</f>
        <v>0</v>
      </c>
      <c r="H269" s="101">
        <f>'Entering 1'!H510</f>
        <v>0</v>
      </c>
      <c r="I269" s="101">
        <f>'Entering 1'!I510</f>
        <v>0</v>
      </c>
      <c r="J269" s="101">
        <f>'Entering 1'!J510</f>
        <v>0</v>
      </c>
      <c r="K269" s="101">
        <f>'Entering 1'!K510</f>
        <v>0</v>
      </c>
      <c r="L269" s="101">
        <f>'Entering 1'!L510</f>
        <v>0</v>
      </c>
      <c r="M269" s="101">
        <f>'Entering 1'!M510</f>
        <v>0</v>
      </c>
      <c r="N269" s="101">
        <f>'Entering 1'!N510</f>
        <v>0</v>
      </c>
      <c r="O269" s="101">
        <f>'Entering 1'!O510</f>
        <v>0</v>
      </c>
      <c r="P269" s="101">
        <f>'Entering 1'!P510</f>
        <v>0</v>
      </c>
      <c r="Q269" s="101">
        <f>'Entering 1'!Q510</f>
        <v>0</v>
      </c>
      <c r="R269" s="128">
        <f>'Entering 1'!R510</f>
        <v>0</v>
      </c>
    </row>
    <row r="270" spans="1:18" ht="12" customHeight="1">
      <c r="A270" s="566"/>
      <c r="B270" s="116" t="str">
        <f>'Entering 1'!B511</f>
        <v>Private Vanpool Vehicles</v>
      </c>
      <c r="C270" s="126">
        <f>'Entering 1'!C511</f>
        <v>0</v>
      </c>
      <c r="D270" s="101">
        <f>'Entering 1'!D511</f>
        <v>0</v>
      </c>
      <c r="E270" s="101">
        <f>'Entering 1'!E511</f>
        <v>0</v>
      </c>
      <c r="F270" s="101">
        <f>'Entering 1'!F511</f>
        <v>0</v>
      </c>
      <c r="G270" s="101">
        <f>'Entering 1'!G511</f>
        <v>0</v>
      </c>
      <c r="H270" s="101">
        <f>'Entering 1'!H511</f>
        <v>0</v>
      </c>
      <c r="I270" s="101">
        <f>'Entering 1'!I511</f>
        <v>0</v>
      </c>
      <c r="J270" s="101">
        <f>'Entering 1'!J511</f>
        <v>0</v>
      </c>
      <c r="K270" s="101">
        <f>'Entering 1'!K511</f>
        <v>0</v>
      </c>
      <c r="L270" s="101">
        <f>'Entering 1'!L511</f>
        <v>0</v>
      </c>
      <c r="M270" s="101">
        <f>'Entering 1'!M511</f>
        <v>0</v>
      </c>
      <c r="N270" s="101">
        <f>'Entering 1'!N511</f>
        <v>0</v>
      </c>
      <c r="O270" s="101">
        <f>'Entering 1'!O511</f>
        <v>0</v>
      </c>
      <c r="P270" s="101">
        <f>'Entering 1'!P511</f>
        <v>0</v>
      </c>
      <c r="Q270" s="101">
        <f>'Entering 1'!Q511</f>
        <v>0</v>
      </c>
      <c r="R270" s="128">
        <f>'Entering 1'!R511</f>
        <v>0</v>
      </c>
    </row>
    <row r="271" spans="1:18" ht="12" customHeight="1">
      <c r="A271" s="566"/>
      <c r="B271" s="116" t="str">
        <f>'Entering 1'!B512</f>
        <v>Taxis</v>
      </c>
      <c r="C271" s="126">
        <f>'Entering 1'!C512</f>
        <v>0</v>
      </c>
      <c r="D271" s="101">
        <f>'Entering 1'!D512</f>
        <v>0</v>
      </c>
      <c r="E271" s="101">
        <f>'Entering 1'!E512</f>
        <v>0</v>
      </c>
      <c r="F271" s="101">
        <f>'Entering 1'!F512</f>
        <v>0</v>
      </c>
      <c r="G271" s="101">
        <f>'Entering 1'!G512</f>
        <v>0</v>
      </c>
      <c r="H271" s="101">
        <f>'Entering 1'!H512</f>
        <v>0</v>
      </c>
      <c r="I271" s="101">
        <f>'Entering 1'!I512</f>
        <v>0</v>
      </c>
      <c r="J271" s="101">
        <f>'Entering 1'!J512</f>
        <v>0</v>
      </c>
      <c r="K271" s="101">
        <f>'Entering 1'!K512</f>
        <v>0</v>
      </c>
      <c r="L271" s="101">
        <f>'Entering 1'!L512</f>
        <v>0</v>
      </c>
      <c r="M271" s="101">
        <f>'Entering 1'!M512</f>
        <v>0</v>
      </c>
      <c r="N271" s="101">
        <f>'Entering 1'!N512</f>
        <v>0</v>
      </c>
      <c r="O271" s="101">
        <f>'Entering 1'!O512</f>
        <v>0</v>
      </c>
      <c r="P271" s="101">
        <f>'Entering 1'!P512</f>
        <v>0</v>
      </c>
      <c r="Q271" s="101">
        <f>'Entering 1'!Q512</f>
        <v>0</v>
      </c>
      <c r="R271" s="128">
        <f>'Entering 1'!R512</f>
        <v>0</v>
      </c>
    </row>
    <row r="272" spans="1:18" ht="12" customHeight="1">
      <c r="A272" s="566"/>
      <c r="B272" s="116" t="str">
        <f>'Entering 1'!B513</f>
        <v>Uber/Lyft Vehicles</v>
      </c>
      <c r="C272" s="126">
        <f>'Entering 1'!C513</f>
        <v>0</v>
      </c>
      <c r="D272" s="101">
        <f>'Entering 1'!D513</f>
        <v>0</v>
      </c>
      <c r="E272" s="101">
        <f>'Entering 1'!E513</f>
        <v>2</v>
      </c>
      <c r="F272" s="101">
        <f>'Entering 1'!F513</f>
        <v>0</v>
      </c>
      <c r="G272" s="101">
        <f>'Entering 1'!G513</f>
        <v>0</v>
      </c>
      <c r="H272" s="101">
        <f>'Entering 1'!H513</f>
        <v>0</v>
      </c>
      <c r="I272" s="101">
        <f>'Entering 1'!I513</f>
        <v>2</v>
      </c>
      <c r="J272" s="101">
        <f>'Entering 1'!J513</f>
        <v>0</v>
      </c>
      <c r="K272" s="101">
        <f>'Entering 1'!K513</f>
        <v>0</v>
      </c>
      <c r="L272" s="101">
        <f>'Entering 1'!L513</f>
        <v>0</v>
      </c>
      <c r="M272" s="101">
        <f>'Entering 1'!M513</f>
        <v>0</v>
      </c>
      <c r="N272" s="101">
        <f>'Entering 1'!N513</f>
        <v>0</v>
      </c>
      <c r="O272" s="101">
        <f>'Entering 1'!O513</f>
        <v>0</v>
      </c>
      <c r="P272" s="101">
        <f>'Entering 1'!P513</f>
        <v>0</v>
      </c>
      <c r="Q272" s="101">
        <f>'Entering 1'!Q513</f>
        <v>0</v>
      </c>
      <c r="R272" s="128">
        <f>'Entering 1'!R513</f>
        <v>0</v>
      </c>
    </row>
    <row r="273" spans="1:18" ht="12" customHeight="1">
      <c r="A273" s="566"/>
      <c r="B273" s="121" t="str">
        <f>'Entering 1'!B527</f>
        <v>MTS Shuttle People</v>
      </c>
      <c r="C273" s="122">
        <f>'Entering 1'!C527</f>
        <v>0</v>
      </c>
      <c r="D273" s="123">
        <f>'Entering 1'!D527</f>
        <v>0</v>
      </c>
      <c r="E273" s="123">
        <f>'Entering 1'!E527</f>
        <v>0</v>
      </c>
      <c r="F273" s="123">
        <f>'Entering 1'!F527</f>
        <v>0</v>
      </c>
      <c r="G273" s="123">
        <f>'Entering 1'!G527</f>
        <v>0</v>
      </c>
      <c r="H273" s="123">
        <f>'Entering 1'!H527</f>
        <v>0</v>
      </c>
      <c r="I273" s="123">
        <f>'Entering 1'!I527</f>
        <v>0</v>
      </c>
      <c r="J273" s="123">
        <f>'Entering 1'!J527</f>
        <v>0</v>
      </c>
      <c r="K273" s="123">
        <f>'Entering 1'!K527</f>
        <v>0</v>
      </c>
      <c r="L273" s="123">
        <f>'Entering 1'!L527</f>
        <v>0</v>
      </c>
      <c r="M273" s="123">
        <f>'Entering 1'!M527</f>
        <v>0</v>
      </c>
      <c r="N273" s="123">
        <f>'Entering 1'!N527</f>
        <v>0</v>
      </c>
      <c r="O273" s="123">
        <f>'Entering 1'!O527</f>
        <v>0</v>
      </c>
      <c r="P273" s="123">
        <f>'Entering 1'!P527</f>
        <v>0</v>
      </c>
      <c r="Q273" s="123">
        <f>'Entering 1'!Q527</f>
        <v>0</v>
      </c>
      <c r="R273" s="124">
        <f>'Entering 1'!R527</f>
        <v>0</v>
      </c>
    </row>
    <row r="274" spans="1:18" ht="12" customHeight="1">
      <c r="A274" s="566"/>
      <c r="B274" s="121" t="str">
        <f>'Entering 1'!B528</f>
        <v>Private Shuttle People</v>
      </c>
      <c r="C274" s="122">
        <f>'Entering 1'!C528</f>
        <v>0</v>
      </c>
      <c r="D274" s="123">
        <f>'Entering 1'!D528</f>
        <v>0</v>
      </c>
      <c r="E274" s="123">
        <f>'Entering 1'!E528</f>
        <v>0</v>
      </c>
      <c r="F274" s="123">
        <f>'Entering 1'!F528</f>
        <v>0</v>
      </c>
      <c r="G274" s="123">
        <f>'Entering 1'!G528</f>
        <v>0</v>
      </c>
      <c r="H274" s="123">
        <f>'Entering 1'!H528</f>
        <v>0</v>
      </c>
      <c r="I274" s="123">
        <f>'Entering 1'!I528</f>
        <v>0</v>
      </c>
      <c r="J274" s="123">
        <f>'Entering 1'!J528</f>
        <v>0</v>
      </c>
      <c r="K274" s="123">
        <f>'Entering 1'!K528</f>
        <v>0</v>
      </c>
      <c r="L274" s="123">
        <f>'Entering 1'!L528</f>
        <v>0</v>
      </c>
      <c r="M274" s="123">
        <f>'Entering 1'!M528</f>
        <v>0</v>
      </c>
      <c r="N274" s="123">
        <f>'Entering 1'!N528</f>
        <v>0</v>
      </c>
      <c r="O274" s="123">
        <f>'Entering 1'!O528</f>
        <v>0</v>
      </c>
      <c r="P274" s="123">
        <f>'Entering 1'!P528</f>
        <v>0</v>
      </c>
      <c r="Q274" s="123">
        <f>'Entering 1'!Q528</f>
        <v>0</v>
      </c>
      <c r="R274" s="124">
        <f>'Entering 1'!R528</f>
        <v>0</v>
      </c>
    </row>
    <row r="275" spans="1:18" ht="12" customHeight="1">
      <c r="A275" s="566"/>
      <c r="B275" s="121" t="str">
        <f>'Entering 1'!B529</f>
        <v>Private Vanpool People</v>
      </c>
      <c r="C275" s="122">
        <f>'Entering 1'!C529</f>
        <v>0</v>
      </c>
      <c r="D275" s="123">
        <f>'Entering 1'!D529</f>
        <v>0</v>
      </c>
      <c r="E275" s="123">
        <f>'Entering 1'!E529</f>
        <v>0</v>
      </c>
      <c r="F275" s="123">
        <f>'Entering 1'!F529</f>
        <v>0</v>
      </c>
      <c r="G275" s="123">
        <f>'Entering 1'!G529</f>
        <v>0</v>
      </c>
      <c r="H275" s="123">
        <f>'Entering 1'!H529</f>
        <v>0</v>
      </c>
      <c r="I275" s="123">
        <f>'Entering 1'!I529</f>
        <v>0</v>
      </c>
      <c r="J275" s="123">
        <f>'Entering 1'!J529</f>
        <v>0</v>
      </c>
      <c r="K275" s="123">
        <f>'Entering 1'!K529</f>
        <v>0</v>
      </c>
      <c r="L275" s="123">
        <f>'Entering 1'!L529</f>
        <v>0</v>
      </c>
      <c r="M275" s="123">
        <f>'Entering 1'!M529</f>
        <v>0</v>
      </c>
      <c r="N275" s="123">
        <f>'Entering 1'!N529</f>
        <v>0</v>
      </c>
      <c r="O275" s="123">
        <f>'Entering 1'!O529</f>
        <v>0</v>
      </c>
      <c r="P275" s="123">
        <f>'Entering 1'!P529</f>
        <v>0</v>
      </c>
      <c r="Q275" s="123">
        <f>'Entering 1'!Q529</f>
        <v>0</v>
      </c>
      <c r="R275" s="124">
        <f>'Entering 1'!R529</f>
        <v>0</v>
      </c>
    </row>
    <row r="276" spans="1:18" ht="12" customHeight="1">
      <c r="A276" s="566"/>
      <c r="B276" s="121" t="str">
        <f>'Entering 1'!B530</f>
        <v>Taxi People</v>
      </c>
      <c r="C276" s="122">
        <f>'Entering 1'!C530</f>
        <v>0</v>
      </c>
      <c r="D276" s="123">
        <f>'Entering 1'!D530</f>
        <v>0</v>
      </c>
      <c r="E276" s="123">
        <f>'Entering 1'!E530</f>
        <v>0</v>
      </c>
      <c r="F276" s="123">
        <f>'Entering 1'!F530</f>
        <v>0</v>
      </c>
      <c r="G276" s="123">
        <f>'Entering 1'!G530</f>
        <v>0</v>
      </c>
      <c r="H276" s="123">
        <f>'Entering 1'!H530</f>
        <v>0</v>
      </c>
      <c r="I276" s="123">
        <f>'Entering 1'!I530</f>
        <v>0</v>
      </c>
      <c r="J276" s="123">
        <f>'Entering 1'!J530</f>
        <v>0</v>
      </c>
      <c r="K276" s="123">
        <f>'Entering 1'!K530</f>
        <v>0</v>
      </c>
      <c r="L276" s="123">
        <f>'Entering 1'!L530</f>
        <v>0</v>
      </c>
      <c r="M276" s="123">
        <f>'Entering 1'!M530</f>
        <v>0</v>
      </c>
      <c r="N276" s="123">
        <f>'Entering 1'!N530</f>
        <v>0</v>
      </c>
      <c r="O276" s="123">
        <f>'Entering 1'!O530</f>
        <v>0</v>
      </c>
      <c r="P276" s="123">
        <f>'Entering 1'!P530</f>
        <v>0</v>
      </c>
      <c r="Q276" s="123">
        <f>'Entering 1'!Q530</f>
        <v>0</v>
      </c>
      <c r="R276" s="124">
        <f>'Entering 1'!R530</f>
        <v>0</v>
      </c>
    </row>
    <row r="277" spans="1:18" ht="12" customHeight="1">
      <c r="A277" s="566"/>
      <c r="B277" s="184" t="str">
        <f>'Entering 1'!B531</f>
        <v>Uber/Lyft People</v>
      </c>
      <c r="C277" s="160">
        <f>'Entering 1'!C531</f>
        <v>0</v>
      </c>
      <c r="D277" s="161">
        <f>'Entering 1'!D531</f>
        <v>0</v>
      </c>
      <c r="E277" s="161">
        <f>'Entering 1'!E531</f>
        <v>0</v>
      </c>
      <c r="F277" s="161">
        <f>'Entering 1'!F531</f>
        <v>0</v>
      </c>
      <c r="G277" s="161">
        <f>'Entering 1'!G531</f>
        <v>0</v>
      </c>
      <c r="H277" s="161">
        <f>'Entering 1'!H531</f>
        <v>0</v>
      </c>
      <c r="I277" s="161">
        <f>'Entering 1'!I531</f>
        <v>0</v>
      </c>
      <c r="J277" s="161">
        <f>'Entering 1'!J531</f>
        <v>0</v>
      </c>
      <c r="K277" s="161">
        <f>'Entering 1'!K531</f>
        <v>0</v>
      </c>
      <c r="L277" s="161">
        <f>'Entering 1'!L531</f>
        <v>0</v>
      </c>
      <c r="M277" s="161">
        <f>'Entering 1'!M531</f>
        <v>0</v>
      </c>
      <c r="N277" s="161">
        <f>'Entering 1'!N531</f>
        <v>0</v>
      </c>
      <c r="O277" s="161">
        <f>'Entering 1'!O531</f>
        <v>0</v>
      </c>
      <c r="P277" s="161">
        <f>'Entering 1'!P531</f>
        <v>0</v>
      </c>
      <c r="Q277" s="161">
        <f>'Entering 1'!Q531</f>
        <v>0</v>
      </c>
      <c r="R277" s="162">
        <f>'Entering 1'!R531</f>
        <v>0</v>
      </c>
    </row>
    <row r="278" spans="1:18" ht="12" customHeight="1">
      <c r="A278" s="566"/>
      <c r="B278" s="145" t="s">
        <v>261</v>
      </c>
      <c r="C278" s="126">
        <f t="shared" ref="C278:R278" si="50">SUM(C266,C268:C272)</f>
        <v>0</v>
      </c>
      <c r="D278" s="101">
        <f t="shared" si="50"/>
        <v>0</v>
      </c>
      <c r="E278" s="101">
        <f t="shared" si="50"/>
        <v>99</v>
      </c>
      <c r="F278" s="101">
        <f t="shared" si="50"/>
        <v>7</v>
      </c>
      <c r="G278" s="101">
        <f t="shared" si="50"/>
        <v>0</v>
      </c>
      <c r="H278" s="101">
        <f t="shared" si="50"/>
        <v>0</v>
      </c>
      <c r="I278" s="101">
        <f t="shared" si="50"/>
        <v>30</v>
      </c>
      <c r="J278" s="101">
        <f t="shared" si="50"/>
        <v>19</v>
      </c>
      <c r="K278" s="101">
        <f t="shared" si="50"/>
        <v>5</v>
      </c>
      <c r="L278" s="101">
        <f t="shared" si="50"/>
        <v>3</v>
      </c>
      <c r="M278" s="101">
        <f t="shared" si="50"/>
        <v>6</v>
      </c>
      <c r="N278" s="101">
        <f t="shared" si="50"/>
        <v>11</v>
      </c>
      <c r="O278" s="101">
        <f t="shared" si="50"/>
        <v>0</v>
      </c>
      <c r="P278" s="101">
        <f t="shared" si="50"/>
        <v>0</v>
      </c>
      <c r="Q278" s="101">
        <f t="shared" si="50"/>
        <v>1</v>
      </c>
      <c r="R278" s="128">
        <f t="shared" si="50"/>
        <v>0</v>
      </c>
    </row>
    <row r="279" spans="1:18" ht="12" customHeight="1">
      <c r="A279" s="566"/>
      <c r="B279" s="145" t="s">
        <v>262</v>
      </c>
      <c r="C279" s="126">
        <f t="shared" ref="C279:R279" si="51">(C267+SUM(C273:C277))</f>
        <v>0</v>
      </c>
      <c r="D279" s="101">
        <f t="shared" si="51"/>
        <v>0</v>
      </c>
      <c r="E279" s="101">
        <f t="shared" si="51"/>
        <v>194</v>
      </c>
      <c r="F279" s="101">
        <f t="shared" si="51"/>
        <v>14</v>
      </c>
      <c r="G279" s="101">
        <f t="shared" si="51"/>
        <v>0</v>
      </c>
      <c r="H279" s="101">
        <f t="shared" si="51"/>
        <v>0</v>
      </c>
      <c r="I279" s="101">
        <f t="shared" si="51"/>
        <v>56</v>
      </c>
      <c r="J279" s="101">
        <f t="shared" si="51"/>
        <v>38</v>
      </c>
      <c r="K279" s="101">
        <f t="shared" si="51"/>
        <v>10</v>
      </c>
      <c r="L279" s="101">
        <f t="shared" si="51"/>
        <v>6</v>
      </c>
      <c r="M279" s="101">
        <f t="shared" si="51"/>
        <v>12</v>
      </c>
      <c r="N279" s="101">
        <f t="shared" si="51"/>
        <v>22</v>
      </c>
      <c r="O279" s="101">
        <f t="shared" si="51"/>
        <v>0</v>
      </c>
      <c r="P279" s="101">
        <f t="shared" si="51"/>
        <v>0</v>
      </c>
      <c r="Q279" s="101">
        <f t="shared" si="51"/>
        <v>2</v>
      </c>
      <c r="R279" s="128">
        <f t="shared" si="51"/>
        <v>0</v>
      </c>
    </row>
    <row r="280" spans="1:18" ht="12" customHeight="1">
      <c r="A280" s="576" t="s">
        <v>141</v>
      </c>
      <c r="B280" s="181" t="str">
        <f>'Entering 1'!B543</f>
        <v>Automobiles (2 People)</v>
      </c>
      <c r="C280" s="182">
        <f>'Entering 1'!C543</f>
        <v>0</v>
      </c>
      <c r="D280" s="117">
        <f>'Entering 1'!D543</f>
        <v>19</v>
      </c>
      <c r="E280" s="117">
        <f>'Entering 1'!E543</f>
        <v>37</v>
      </c>
      <c r="F280" s="117">
        <f>'Entering 1'!F543</f>
        <v>17</v>
      </c>
      <c r="G280" s="117">
        <f>'Entering 1'!G543</f>
        <v>14</v>
      </c>
      <c r="H280" s="117">
        <f>'Entering 1'!H543</f>
        <v>9</v>
      </c>
      <c r="I280" s="117">
        <f>'Entering 1'!I543</f>
        <v>26</v>
      </c>
      <c r="J280" s="117">
        <f>'Entering 1'!J543</f>
        <v>9</v>
      </c>
      <c r="K280" s="117">
        <f>'Entering 1'!K543</f>
        <v>12</v>
      </c>
      <c r="L280" s="117">
        <f>'Entering 1'!L543</f>
        <v>8</v>
      </c>
      <c r="M280" s="117">
        <f>'Entering 1'!M543</f>
        <v>16</v>
      </c>
      <c r="N280" s="117">
        <f>'Entering 1'!N543</f>
        <v>5</v>
      </c>
      <c r="O280" s="117">
        <f>'Entering 1'!O543</f>
        <v>0</v>
      </c>
      <c r="P280" s="117">
        <f>'Entering 1'!P543</f>
        <v>10</v>
      </c>
      <c r="Q280" s="117">
        <f>'Entering 1'!Q543</f>
        <v>3</v>
      </c>
      <c r="R280" s="119">
        <f>'Entering 1'!R543</f>
        <v>0</v>
      </c>
    </row>
    <row r="281" spans="1:18" ht="12" customHeight="1">
      <c r="A281" s="566"/>
      <c r="B281" s="116" t="str">
        <f>'Entering 1'!B544</f>
        <v>Automobiles (3 People)</v>
      </c>
      <c r="C281" s="126">
        <f>'Entering 1'!C544</f>
        <v>0</v>
      </c>
      <c r="D281" s="101">
        <f>'Entering 1'!D544</f>
        <v>11</v>
      </c>
      <c r="E281" s="101">
        <f>'Entering 1'!E544</f>
        <v>1</v>
      </c>
      <c r="F281" s="101">
        <f>'Entering 1'!F544</f>
        <v>6</v>
      </c>
      <c r="G281" s="101">
        <f>'Entering 1'!G544</f>
        <v>4</v>
      </c>
      <c r="H281" s="101">
        <f>'Entering 1'!H544</f>
        <v>0</v>
      </c>
      <c r="I281" s="101">
        <f>'Entering 1'!I544</f>
        <v>0</v>
      </c>
      <c r="J281" s="101">
        <f>'Entering 1'!J544</f>
        <v>0</v>
      </c>
      <c r="K281" s="101">
        <f>'Entering 1'!K544</f>
        <v>2</v>
      </c>
      <c r="L281" s="101">
        <f>'Entering 1'!L544</f>
        <v>1</v>
      </c>
      <c r="M281" s="101">
        <f>'Entering 1'!M544</f>
        <v>0</v>
      </c>
      <c r="N281" s="101">
        <f>'Entering 1'!N544</f>
        <v>0</v>
      </c>
      <c r="O281" s="101">
        <f>'Entering 1'!O544</f>
        <v>0</v>
      </c>
      <c r="P281" s="101">
        <f>'Entering 1'!P544</f>
        <v>0</v>
      </c>
      <c r="Q281" s="101">
        <f>'Entering 1'!Q544</f>
        <v>0</v>
      </c>
      <c r="R281" s="128">
        <f>'Entering 1'!R544</f>
        <v>0</v>
      </c>
    </row>
    <row r="282" spans="1:18" ht="12" customHeight="1">
      <c r="A282" s="566"/>
      <c r="B282" s="116" t="str">
        <f>'Entering 1'!B545</f>
        <v>Automobiles (4 People)</v>
      </c>
      <c r="C282" s="126">
        <f>'Entering 1'!C545</f>
        <v>0</v>
      </c>
      <c r="D282" s="101">
        <f>'Entering 1'!D545</f>
        <v>0</v>
      </c>
      <c r="E282" s="101">
        <f>'Entering 1'!E545</f>
        <v>2</v>
      </c>
      <c r="F282" s="101">
        <f>'Entering 1'!F545</f>
        <v>0</v>
      </c>
      <c r="G282" s="101">
        <f>'Entering 1'!G545</f>
        <v>0</v>
      </c>
      <c r="H282" s="101">
        <f>'Entering 1'!H545</f>
        <v>0</v>
      </c>
      <c r="I282" s="101">
        <f>'Entering 1'!I545</f>
        <v>0</v>
      </c>
      <c r="J282" s="101">
        <f>'Entering 1'!J545</f>
        <v>0</v>
      </c>
      <c r="K282" s="101">
        <f>'Entering 1'!K545</f>
        <v>0</v>
      </c>
      <c r="L282" s="101">
        <f>'Entering 1'!L545</f>
        <v>0</v>
      </c>
      <c r="M282" s="101">
        <f>'Entering 1'!M545</f>
        <v>0</v>
      </c>
      <c r="N282" s="101">
        <f>'Entering 1'!N545</f>
        <v>0</v>
      </c>
      <c r="O282" s="101">
        <f>'Entering 1'!O545</f>
        <v>0</v>
      </c>
      <c r="P282" s="101">
        <f>'Entering 1'!P545</f>
        <v>0</v>
      </c>
      <c r="Q282" s="101">
        <f>'Entering 1'!Q545</f>
        <v>0</v>
      </c>
      <c r="R282" s="128">
        <f>'Entering 1'!R545</f>
        <v>0</v>
      </c>
    </row>
    <row r="283" spans="1:18" ht="12" customHeight="1">
      <c r="A283" s="566"/>
      <c r="B283" s="116" t="str">
        <f>'Entering 1'!B546</f>
        <v>Automobiles (5 People)</v>
      </c>
      <c r="C283" s="126">
        <f>'Entering 1'!C546</f>
        <v>0</v>
      </c>
      <c r="D283" s="101">
        <f>'Entering 1'!D546</f>
        <v>0</v>
      </c>
      <c r="E283" s="101">
        <f>'Entering 1'!E546</f>
        <v>0</v>
      </c>
      <c r="F283" s="101">
        <f>'Entering 1'!F546</f>
        <v>0</v>
      </c>
      <c r="G283" s="101">
        <f>'Entering 1'!G546</f>
        <v>0</v>
      </c>
      <c r="H283" s="101">
        <f>'Entering 1'!H546</f>
        <v>0</v>
      </c>
      <c r="I283" s="101">
        <f>'Entering 1'!I546</f>
        <v>0</v>
      </c>
      <c r="J283" s="101">
        <f>'Entering 1'!J546</f>
        <v>0</v>
      </c>
      <c r="K283" s="101">
        <f>'Entering 1'!K546</f>
        <v>0</v>
      </c>
      <c r="L283" s="101">
        <f>'Entering 1'!L546</f>
        <v>0</v>
      </c>
      <c r="M283" s="101">
        <f>'Entering 1'!M546</f>
        <v>0</v>
      </c>
      <c r="N283" s="101">
        <f>'Entering 1'!N546</f>
        <v>0</v>
      </c>
      <c r="O283" s="101">
        <f>'Entering 1'!O546</f>
        <v>0</v>
      </c>
      <c r="P283" s="101">
        <f>'Entering 1'!P546</f>
        <v>0</v>
      </c>
      <c r="Q283" s="101">
        <f>'Entering 1'!Q546</f>
        <v>0</v>
      </c>
      <c r="R283" s="128">
        <f>'Entering 1'!R546</f>
        <v>0</v>
      </c>
    </row>
    <row r="284" spans="1:18" ht="12" customHeight="1">
      <c r="A284" s="566"/>
      <c r="B284" s="116" t="str">
        <f>'Entering 1'!B547</f>
        <v>Automobiles (6 People)</v>
      </c>
      <c r="C284" s="126">
        <f>'Entering 1'!C547</f>
        <v>0</v>
      </c>
      <c r="D284" s="101">
        <f>'Entering 1'!D547</f>
        <v>0</v>
      </c>
      <c r="E284" s="101">
        <f>'Entering 1'!E547</f>
        <v>0</v>
      </c>
      <c r="F284" s="101">
        <f>'Entering 1'!F547</f>
        <v>0</v>
      </c>
      <c r="G284" s="101">
        <f>'Entering 1'!G547</f>
        <v>0</v>
      </c>
      <c r="H284" s="101">
        <f>'Entering 1'!H547</f>
        <v>0</v>
      </c>
      <c r="I284" s="101">
        <f>'Entering 1'!I547</f>
        <v>0</v>
      </c>
      <c r="J284" s="101">
        <f>'Entering 1'!J547</f>
        <v>0</v>
      </c>
      <c r="K284" s="101">
        <f>'Entering 1'!K547</f>
        <v>0</v>
      </c>
      <c r="L284" s="101">
        <f>'Entering 1'!L547</f>
        <v>0</v>
      </c>
      <c r="M284" s="101">
        <f>'Entering 1'!M547</f>
        <v>0</v>
      </c>
      <c r="N284" s="101">
        <f>'Entering 1'!N547</f>
        <v>0</v>
      </c>
      <c r="O284" s="101">
        <f>'Entering 1'!O547</f>
        <v>0</v>
      </c>
      <c r="P284" s="101">
        <f>'Entering 1'!P547</f>
        <v>0</v>
      </c>
      <c r="Q284" s="101">
        <f>'Entering 1'!Q547</f>
        <v>0</v>
      </c>
      <c r="R284" s="128">
        <f>'Entering 1'!R547</f>
        <v>0</v>
      </c>
    </row>
    <row r="285" spans="1:18" ht="12" customHeight="1">
      <c r="A285" s="566"/>
      <c r="B285" s="116" t="str">
        <f>'Entering 1'!B548</f>
        <v>Automobiles (7 People)</v>
      </c>
      <c r="C285" s="126">
        <f>'Entering 1'!C548</f>
        <v>0</v>
      </c>
      <c r="D285" s="101">
        <f>'Entering 1'!D548</f>
        <v>0</v>
      </c>
      <c r="E285" s="101">
        <f>'Entering 1'!E548</f>
        <v>0</v>
      </c>
      <c r="F285" s="101">
        <f>'Entering 1'!F548</f>
        <v>0</v>
      </c>
      <c r="G285" s="101">
        <f>'Entering 1'!G548</f>
        <v>0</v>
      </c>
      <c r="H285" s="101">
        <f>'Entering 1'!H548</f>
        <v>0</v>
      </c>
      <c r="I285" s="101">
        <f>'Entering 1'!I548</f>
        <v>0</v>
      </c>
      <c r="J285" s="101">
        <f>'Entering 1'!J548</f>
        <v>0</v>
      </c>
      <c r="K285" s="101">
        <f>'Entering 1'!K548</f>
        <v>0</v>
      </c>
      <c r="L285" s="101">
        <f>'Entering 1'!L548</f>
        <v>0</v>
      </c>
      <c r="M285" s="101">
        <f>'Entering 1'!M548</f>
        <v>0</v>
      </c>
      <c r="N285" s="101">
        <f>'Entering 1'!N548</f>
        <v>0</v>
      </c>
      <c r="O285" s="101">
        <f>'Entering 1'!O548</f>
        <v>0</v>
      </c>
      <c r="P285" s="101">
        <f>'Entering 1'!P548</f>
        <v>0</v>
      </c>
      <c r="Q285" s="101">
        <f>'Entering 1'!Q548</f>
        <v>0</v>
      </c>
      <c r="R285" s="128">
        <f>'Entering 1'!R548</f>
        <v>0</v>
      </c>
    </row>
    <row r="286" spans="1:18" ht="12" customHeight="1">
      <c r="A286" s="566"/>
      <c r="B286" s="183" t="str">
        <f>'Entering 1'!B549</f>
        <v>Automobiles (8 People)</v>
      </c>
      <c r="C286" s="168">
        <f>'Entering 1'!C549</f>
        <v>0</v>
      </c>
      <c r="D286" s="169">
        <f>'Entering 1'!D549</f>
        <v>0</v>
      </c>
      <c r="E286" s="169">
        <f>'Entering 1'!E549</f>
        <v>0</v>
      </c>
      <c r="F286" s="169">
        <f>'Entering 1'!F549</f>
        <v>0</v>
      </c>
      <c r="G286" s="169">
        <f>'Entering 1'!G549</f>
        <v>0</v>
      </c>
      <c r="H286" s="169">
        <f>'Entering 1'!H549</f>
        <v>0</v>
      </c>
      <c r="I286" s="169">
        <f>'Entering 1'!I549</f>
        <v>0</v>
      </c>
      <c r="J286" s="169">
        <f>'Entering 1'!J549</f>
        <v>0</v>
      </c>
      <c r="K286" s="169">
        <f>'Entering 1'!K549</f>
        <v>0</v>
      </c>
      <c r="L286" s="169">
        <f>'Entering 1'!L549</f>
        <v>0</v>
      </c>
      <c r="M286" s="169">
        <f>'Entering 1'!M549</f>
        <v>0</v>
      </c>
      <c r="N286" s="169">
        <f>'Entering 1'!N549</f>
        <v>0</v>
      </c>
      <c r="O286" s="169">
        <f>'Entering 1'!O549</f>
        <v>0</v>
      </c>
      <c r="P286" s="169">
        <f>'Entering 1'!P549</f>
        <v>0</v>
      </c>
      <c r="Q286" s="169">
        <f>'Entering 1'!Q549</f>
        <v>0</v>
      </c>
      <c r="R286" s="170">
        <f>'Entering 1'!R549</f>
        <v>0</v>
      </c>
    </row>
    <row r="287" spans="1:18" ht="12" customHeight="1">
      <c r="A287" s="566"/>
      <c r="B287" s="163" t="s">
        <v>257</v>
      </c>
      <c r="C287" s="164">
        <f t="shared" ref="C287:R287" si="52">SUM(C280:C286)</f>
        <v>0</v>
      </c>
      <c r="D287" s="165">
        <f t="shared" si="52"/>
        <v>30</v>
      </c>
      <c r="E287" s="165">
        <f t="shared" si="52"/>
        <v>40</v>
      </c>
      <c r="F287" s="165">
        <f t="shared" si="52"/>
        <v>23</v>
      </c>
      <c r="G287" s="165">
        <f t="shared" si="52"/>
        <v>18</v>
      </c>
      <c r="H287" s="165">
        <f t="shared" si="52"/>
        <v>9</v>
      </c>
      <c r="I287" s="165">
        <f t="shared" si="52"/>
        <v>26</v>
      </c>
      <c r="J287" s="165">
        <f t="shared" si="52"/>
        <v>9</v>
      </c>
      <c r="K287" s="165">
        <f t="shared" si="52"/>
        <v>14</v>
      </c>
      <c r="L287" s="165">
        <f t="shared" si="52"/>
        <v>9</v>
      </c>
      <c r="M287" s="165">
        <f t="shared" si="52"/>
        <v>16</v>
      </c>
      <c r="N287" s="165">
        <f t="shared" si="52"/>
        <v>5</v>
      </c>
      <c r="O287" s="165">
        <f t="shared" si="52"/>
        <v>0</v>
      </c>
      <c r="P287" s="165">
        <f t="shared" si="52"/>
        <v>10</v>
      </c>
      <c r="Q287" s="165">
        <f t="shared" si="52"/>
        <v>3</v>
      </c>
      <c r="R287" s="166">
        <f t="shared" si="52"/>
        <v>0</v>
      </c>
    </row>
    <row r="288" spans="1:18" ht="12" customHeight="1">
      <c r="A288" s="566"/>
      <c r="B288" s="167" t="s">
        <v>258</v>
      </c>
      <c r="C288" s="168">
        <f t="shared" ref="C288:R288" si="53">(C280*2)+(C281*3)+(C282*4)+(C283*5)+(C284*6)+(C285*7)+(C286*8)</f>
        <v>0</v>
      </c>
      <c r="D288" s="169">
        <f t="shared" si="53"/>
        <v>71</v>
      </c>
      <c r="E288" s="169">
        <f t="shared" si="53"/>
        <v>85</v>
      </c>
      <c r="F288" s="169">
        <f t="shared" si="53"/>
        <v>52</v>
      </c>
      <c r="G288" s="169">
        <f t="shared" si="53"/>
        <v>40</v>
      </c>
      <c r="H288" s="169">
        <f t="shared" si="53"/>
        <v>18</v>
      </c>
      <c r="I288" s="169">
        <f t="shared" si="53"/>
        <v>52</v>
      </c>
      <c r="J288" s="169">
        <f t="shared" si="53"/>
        <v>18</v>
      </c>
      <c r="K288" s="169">
        <f t="shared" si="53"/>
        <v>30</v>
      </c>
      <c r="L288" s="169">
        <f t="shared" si="53"/>
        <v>19</v>
      </c>
      <c r="M288" s="169">
        <f t="shared" si="53"/>
        <v>32</v>
      </c>
      <c r="N288" s="169">
        <f t="shared" si="53"/>
        <v>10</v>
      </c>
      <c r="O288" s="169">
        <f t="shared" si="53"/>
        <v>0</v>
      </c>
      <c r="P288" s="169">
        <f t="shared" si="53"/>
        <v>20</v>
      </c>
      <c r="Q288" s="169">
        <f t="shared" si="53"/>
        <v>6</v>
      </c>
      <c r="R288" s="170">
        <f t="shared" si="53"/>
        <v>0</v>
      </c>
    </row>
    <row r="289" spans="1:18" ht="12" customHeight="1">
      <c r="A289" s="566"/>
      <c r="B289" s="116" t="str">
        <f>'Entering 1'!B550</f>
        <v>MTS Shuttles</v>
      </c>
      <c r="C289" s="126">
        <f>'Entering 1'!C550</f>
        <v>0</v>
      </c>
      <c r="D289" s="101">
        <f>'Entering 1'!D550</f>
        <v>0</v>
      </c>
      <c r="E289" s="101">
        <f>'Entering 1'!E550</f>
        <v>0</v>
      </c>
      <c r="F289" s="101">
        <f>'Entering 1'!F550</f>
        <v>0</v>
      </c>
      <c r="G289" s="101">
        <f>'Entering 1'!G550</f>
        <v>0</v>
      </c>
      <c r="H289" s="101">
        <f>'Entering 1'!H550</f>
        <v>0</v>
      </c>
      <c r="I289" s="101">
        <f>'Entering 1'!I550</f>
        <v>0</v>
      </c>
      <c r="J289" s="101">
        <f>'Entering 1'!J550</f>
        <v>0</v>
      </c>
      <c r="K289" s="101">
        <f>'Entering 1'!K550</f>
        <v>0</v>
      </c>
      <c r="L289" s="101">
        <f>'Entering 1'!L550</f>
        <v>0</v>
      </c>
      <c r="M289" s="101">
        <f>'Entering 1'!M550</f>
        <v>0</v>
      </c>
      <c r="N289" s="101">
        <f>'Entering 1'!N550</f>
        <v>0</v>
      </c>
      <c r="O289" s="101">
        <f>'Entering 1'!O550</f>
        <v>0</v>
      </c>
      <c r="P289" s="101">
        <f>'Entering 1'!P550</f>
        <v>0</v>
      </c>
      <c r="Q289" s="101">
        <f>'Entering 1'!Q550</f>
        <v>0</v>
      </c>
      <c r="R289" s="128">
        <f>'Entering 1'!R550</f>
        <v>0</v>
      </c>
    </row>
    <row r="290" spans="1:18" ht="12" customHeight="1">
      <c r="A290" s="566"/>
      <c r="B290" s="116" t="str">
        <f>'Entering 1'!B551</f>
        <v>Private Shuttles</v>
      </c>
      <c r="C290" s="126">
        <f>'Entering 1'!C551</f>
        <v>0</v>
      </c>
      <c r="D290" s="101">
        <f>'Entering 1'!D551</f>
        <v>0</v>
      </c>
      <c r="E290" s="101">
        <f>'Entering 1'!E551</f>
        <v>0</v>
      </c>
      <c r="F290" s="101">
        <f>'Entering 1'!F551</f>
        <v>0</v>
      </c>
      <c r="G290" s="101">
        <f>'Entering 1'!G551</f>
        <v>0</v>
      </c>
      <c r="H290" s="101">
        <f>'Entering 1'!H551</f>
        <v>0</v>
      </c>
      <c r="I290" s="101">
        <f>'Entering 1'!I551</f>
        <v>0</v>
      </c>
      <c r="J290" s="101">
        <f>'Entering 1'!J551</f>
        <v>0</v>
      </c>
      <c r="K290" s="101">
        <f>'Entering 1'!K551</f>
        <v>0</v>
      </c>
      <c r="L290" s="101">
        <f>'Entering 1'!L551</f>
        <v>0</v>
      </c>
      <c r="M290" s="101">
        <f>'Entering 1'!M551</f>
        <v>0</v>
      </c>
      <c r="N290" s="101">
        <f>'Entering 1'!N551</f>
        <v>1</v>
      </c>
      <c r="O290" s="101">
        <f>'Entering 1'!O551</f>
        <v>0</v>
      </c>
      <c r="P290" s="101">
        <f>'Entering 1'!P551</f>
        <v>0</v>
      </c>
      <c r="Q290" s="101">
        <f>'Entering 1'!Q551</f>
        <v>0</v>
      </c>
      <c r="R290" s="128">
        <f>'Entering 1'!R551</f>
        <v>0</v>
      </c>
    </row>
    <row r="291" spans="1:18" ht="12" customHeight="1">
      <c r="A291" s="566"/>
      <c r="B291" s="116" t="str">
        <f>'Entering 1'!B552</f>
        <v>Private Vanpool Vehicles</v>
      </c>
      <c r="C291" s="126">
        <f>'Entering 1'!C552</f>
        <v>0</v>
      </c>
      <c r="D291" s="101">
        <f>'Entering 1'!D552</f>
        <v>0</v>
      </c>
      <c r="E291" s="101">
        <f>'Entering 1'!E552</f>
        <v>0</v>
      </c>
      <c r="F291" s="101">
        <f>'Entering 1'!F552</f>
        <v>0</v>
      </c>
      <c r="G291" s="101">
        <f>'Entering 1'!G552</f>
        <v>0</v>
      </c>
      <c r="H291" s="101">
        <f>'Entering 1'!H552</f>
        <v>0</v>
      </c>
      <c r="I291" s="101">
        <f>'Entering 1'!I552</f>
        <v>0</v>
      </c>
      <c r="J291" s="101">
        <f>'Entering 1'!J552</f>
        <v>0</v>
      </c>
      <c r="K291" s="101">
        <f>'Entering 1'!K552</f>
        <v>0</v>
      </c>
      <c r="L291" s="101">
        <f>'Entering 1'!L552</f>
        <v>0</v>
      </c>
      <c r="M291" s="101">
        <f>'Entering 1'!M552</f>
        <v>0</v>
      </c>
      <c r="N291" s="101">
        <f>'Entering 1'!N552</f>
        <v>0</v>
      </c>
      <c r="O291" s="101">
        <f>'Entering 1'!O552</f>
        <v>0</v>
      </c>
      <c r="P291" s="101">
        <f>'Entering 1'!P552</f>
        <v>0</v>
      </c>
      <c r="Q291" s="101">
        <f>'Entering 1'!Q552</f>
        <v>0</v>
      </c>
      <c r="R291" s="128">
        <f>'Entering 1'!R552</f>
        <v>0</v>
      </c>
    </row>
    <row r="292" spans="1:18" ht="12" customHeight="1">
      <c r="A292" s="566"/>
      <c r="B292" s="116" t="str">
        <f>'Entering 1'!B553</f>
        <v>Taxis</v>
      </c>
      <c r="C292" s="126">
        <f>'Entering 1'!C553</f>
        <v>0</v>
      </c>
      <c r="D292" s="101">
        <f>'Entering 1'!D553</f>
        <v>0</v>
      </c>
      <c r="E292" s="101">
        <f>'Entering 1'!E553</f>
        <v>0</v>
      </c>
      <c r="F292" s="101">
        <f>'Entering 1'!F553</f>
        <v>0</v>
      </c>
      <c r="G292" s="101">
        <f>'Entering 1'!G553</f>
        <v>0</v>
      </c>
      <c r="H292" s="101">
        <f>'Entering 1'!H553</f>
        <v>0</v>
      </c>
      <c r="I292" s="101">
        <f>'Entering 1'!I553</f>
        <v>0</v>
      </c>
      <c r="J292" s="101">
        <f>'Entering 1'!J553</f>
        <v>0</v>
      </c>
      <c r="K292" s="101">
        <f>'Entering 1'!K553</f>
        <v>0</v>
      </c>
      <c r="L292" s="101">
        <f>'Entering 1'!L553</f>
        <v>0</v>
      </c>
      <c r="M292" s="101">
        <f>'Entering 1'!M553</f>
        <v>0</v>
      </c>
      <c r="N292" s="101">
        <f>'Entering 1'!N553</f>
        <v>0</v>
      </c>
      <c r="O292" s="101">
        <f>'Entering 1'!O553</f>
        <v>0</v>
      </c>
      <c r="P292" s="101">
        <f>'Entering 1'!P553</f>
        <v>0</v>
      </c>
      <c r="Q292" s="101">
        <f>'Entering 1'!Q553</f>
        <v>0</v>
      </c>
      <c r="R292" s="128">
        <f>'Entering 1'!R553</f>
        <v>0</v>
      </c>
    </row>
    <row r="293" spans="1:18" ht="12" customHeight="1">
      <c r="A293" s="566"/>
      <c r="B293" s="116" t="str">
        <f>'Entering 1'!B554</f>
        <v>Uber/Lyft Vehicles</v>
      </c>
      <c r="C293" s="126">
        <f>'Entering 1'!C554</f>
        <v>0</v>
      </c>
      <c r="D293" s="101">
        <f>'Entering 1'!D554</f>
        <v>0</v>
      </c>
      <c r="E293" s="101">
        <f>'Entering 1'!E554</f>
        <v>0</v>
      </c>
      <c r="F293" s="101">
        <f>'Entering 1'!F554</f>
        <v>0</v>
      </c>
      <c r="G293" s="101">
        <f>'Entering 1'!G554</f>
        <v>0</v>
      </c>
      <c r="H293" s="101">
        <f>'Entering 1'!H554</f>
        <v>0</v>
      </c>
      <c r="I293" s="101">
        <f>'Entering 1'!I554</f>
        <v>2</v>
      </c>
      <c r="J293" s="101">
        <f>'Entering 1'!J554</f>
        <v>0</v>
      </c>
      <c r="K293" s="101">
        <f>'Entering 1'!K554</f>
        <v>0</v>
      </c>
      <c r="L293" s="101">
        <f>'Entering 1'!L554</f>
        <v>1</v>
      </c>
      <c r="M293" s="101">
        <f>'Entering 1'!M554</f>
        <v>1</v>
      </c>
      <c r="N293" s="101">
        <f>'Entering 1'!N554</f>
        <v>0</v>
      </c>
      <c r="O293" s="101">
        <f>'Entering 1'!O554</f>
        <v>0</v>
      </c>
      <c r="P293" s="101">
        <f>'Entering 1'!P554</f>
        <v>0</v>
      </c>
      <c r="Q293" s="101">
        <f>'Entering 1'!Q554</f>
        <v>0</v>
      </c>
      <c r="R293" s="128">
        <f>'Entering 1'!R554</f>
        <v>0</v>
      </c>
    </row>
    <row r="294" spans="1:18" ht="12" customHeight="1">
      <c r="A294" s="566"/>
      <c r="B294" s="180" t="str">
        <f>'Entering 1'!B568</f>
        <v>MTS Shuttle People</v>
      </c>
      <c r="C294" s="157">
        <f>'Entering 1'!C568</f>
        <v>0</v>
      </c>
      <c r="D294" s="158">
        <f>'Entering 1'!D568</f>
        <v>0</v>
      </c>
      <c r="E294" s="158">
        <f>'Entering 1'!E568</f>
        <v>0</v>
      </c>
      <c r="F294" s="158">
        <f>'Entering 1'!F568</f>
        <v>0</v>
      </c>
      <c r="G294" s="158">
        <f>'Entering 1'!G568</f>
        <v>0</v>
      </c>
      <c r="H294" s="158">
        <f>'Entering 1'!H568</f>
        <v>0</v>
      </c>
      <c r="I294" s="158">
        <f>'Entering 1'!I568</f>
        <v>0</v>
      </c>
      <c r="J294" s="158">
        <f>'Entering 1'!J568</f>
        <v>0</v>
      </c>
      <c r="K294" s="158">
        <f>'Entering 1'!K568</f>
        <v>0</v>
      </c>
      <c r="L294" s="158">
        <f>'Entering 1'!L568</f>
        <v>0</v>
      </c>
      <c r="M294" s="158">
        <f>'Entering 1'!M568</f>
        <v>0</v>
      </c>
      <c r="N294" s="158">
        <f>'Entering 1'!N568</f>
        <v>0</v>
      </c>
      <c r="O294" s="158">
        <f>'Entering 1'!O568</f>
        <v>0</v>
      </c>
      <c r="P294" s="158">
        <f>'Entering 1'!P568</f>
        <v>0</v>
      </c>
      <c r="Q294" s="158">
        <f>'Entering 1'!Q568</f>
        <v>0</v>
      </c>
      <c r="R294" s="159">
        <f>'Entering 1'!R568</f>
        <v>0</v>
      </c>
    </row>
    <row r="295" spans="1:18" ht="12" customHeight="1">
      <c r="A295" s="566"/>
      <c r="B295" s="121" t="str">
        <f>'Entering 1'!B569</f>
        <v>Private Shuttle People</v>
      </c>
      <c r="C295" s="122">
        <f>'Entering 1'!C569</f>
        <v>0</v>
      </c>
      <c r="D295" s="123">
        <f>'Entering 1'!D569</f>
        <v>0</v>
      </c>
      <c r="E295" s="123">
        <f>'Entering 1'!E569</f>
        <v>0</v>
      </c>
      <c r="F295" s="123">
        <f>'Entering 1'!F569</f>
        <v>0</v>
      </c>
      <c r="G295" s="123">
        <f>'Entering 1'!G569</f>
        <v>0</v>
      </c>
      <c r="H295" s="123">
        <f>'Entering 1'!H569</f>
        <v>0</v>
      </c>
      <c r="I295" s="123">
        <f>'Entering 1'!I569</f>
        <v>0</v>
      </c>
      <c r="J295" s="123">
        <f>'Entering 1'!J569</f>
        <v>0</v>
      </c>
      <c r="K295" s="123">
        <f>'Entering 1'!K569</f>
        <v>0</v>
      </c>
      <c r="L295" s="123">
        <f>'Entering 1'!L569</f>
        <v>0</v>
      </c>
      <c r="M295" s="123">
        <f>'Entering 1'!M569</f>
        <v>0</v>
      </c>
      <c r="N295" s="123">
        <f>'Entering 1'!N569</f>
        <v>0</v>
      </c>
      <c r="O295" s="123">
        <f>'Entering 1'!O569</f>
        <v>0</v>
      </c>
      <c r="P295" s="123">
        <f>'Entering 1'!P569</f>
        <v>0</v>
      </c>
      <c r="Q295" s="123">
        <f>'Entering 1'!Q569</f>
        <v>0</v>
      </c>
      <c r="R295" s="124">
        <f>'Entering 1'!R569</f>
        <v>0</v>
      </c>
    </row>
    <row r="296" spans="1:18" ht="12" customHeight="1">
      <c r="A296" s="566"/>
      <c r="B296" s="121" t="str">
        <f>'Entering 1'!B570</f>
        <v>Private Vanpool People</v>
      </c>
      <c r="C296" s="122">
        <f>'Entering 1'!C570</f>
        <v>0</v>
      </c>
      <c r="D296" s="123">
        <f>'Entering 1'!D570</f>
        <v>0</v>
      </c>
      <c r="E296" s="123">
        <f>'Entering 1'!E570</f>
        <v>0</v>
      </c>
      <c r="F296" s="123">
        <f>'Entering 1'!F570</f>
        <v>0</v>
      </c>
      <c r="G296" s="123">
        <f>'Entering 1'!G570</f>
        <v>0</v>
      </c>
      <c r="H296" s="123">
        <f>'Entering 1'!H570</f>
        <v>0</v>
      </c>
      <c r="I296" s="123">
        <f>'Entering 1'!I570</f>
        <v>0</v>
      </c>
      <c r="J296" s="123">
        <f>'Entering 1'!J570</f>
        <v>0</v>
      </c>
      <c r="K296" s="123">
        <f>'Entering 1'!K570</f>
        <v>0</v>
      </c>
      <c r="L296" s="123">
        <f>'Entering 1'!L570</f>
        <v>0</v>
      </c>
      <c r="M296" s="123">
        <f>'Entering 1'!M570</f>
        <v>0</v>
      </c>
      <c r="N296" s="123">
        <f>'Entering 1'!N570</f>
        <v>0</v>
      </c>
      <c r="O296" s="123">
        <f>'Entering 1'!O570</f>
        <v>0</v>
      </c>
      <c r="P296" s="123">
        <f>'Entering 1'!P570</f>
        <v>0</v>
      </c>
      <c r="Q296" s="123">
        <f>'Entering 1'!Q570</f>
        <v>0</v>
      </c>
      <c r="R296" s="124">
        <f>'Entering 1'!R570</f>
        <v>0</v>
      </c>
    </row>
    <row r="297" spans="1:18" ht="12" customHeight="1">
      <c r="A297" s="566"/>
      <c r="B297" s="121" t="str">
        <f>'Entering 1'!B571</f>
        <v>Taxi People</v>
      </c>
      <c r="C297" s="122">
        <f>'Entering 1'!C571</f>
        <v>0</v>
      </c>
      <c r="D297" s="123">
        <f>'Entering 1'!D571</f>
        <v>0</v>
      </c>
      <c r="E297" s="123">
        <f>'Entering 1'!E571</f>
        <v>0</v>
      </c>
      <c r="F297" s="123">
        <f>'Entering 1'!F571</f>
        <v>0</v>
      </c>
      <c r="G297" s="123">
        <f>'Entering 1'!G571</f>
        <v>0</v>
      </c>
      <c r="H297" s="123">
        <f>'Entering 1'!H571</f>
        <v>0</v>
      </c>
      <c r="I297" s="123">
        <f>'Entering 1'!I571</f>
        <v>0</v>
      </c>
      <c r="J297" s="123">
        <f>'Entering 1'!J571</f>
        <v>0</v>
      </c>
      <c r="K297" s="123">
        <f>'Entering 1'!K571</f>
        <v>0</v>
      </c>
      <c r="L297" s="123">
        <f>'Entering 1'!L571</f>
        <v>0</v>
      </c>
      <c r="M297" s="123">
        <f>'Entering 1'!M571</f>
        <v>0</v>
      </c>
      <c r="N297" s="123">
        <f>'Entering 1'!N571</f>
        <v>0</v>
      </c>
      <c r="O297" s="123">
        <f>'Entering 1'!O571</f>
        <v>0</v>
      </c>
      <c r="P297" s="123">
        <f>'Entering 1'!P571</f>
        <v>0</v>
      </c>
      <c r="Q297" s="123">
        <f>'Entering 1'!Q571</f>
        <v>0</v>
      </c>
      <c r="R297" s="124">
        <f>'Entering 1'!R571</f>
        <v>0</v>
      </c>
    </row>
    <row r="298" spans="1:18" ht="12" customHeight="1">
      <c r="A298" s="566"/>
      <c r="B298" s="121" t="str">
        <f>'Entering 1'!B572</f>
        <v>Uber/Lyft People</v>
      </c>
      <c r="C298" s="122">
        <f>'Entering 1'!C572</f>
        <v>0</v>
      </c>
      <c r="D298" s="123">
        <f>'Entering 1'!D572</f>
        <v>0</v>
      </c>
      <c r="E298" s="123">
        <f>'Entering 1'!E572</f>
        <v>0</v>
      </c>
      <c r="F298" s="123">
        <f>'Entering 1'!F572</f>
        <v>0</v>
      </c>
      <c r="G298" s="123">
        <f>'Entering 1'!G572</f>
        <v>0</v>
      </c>
      <c r="H298" s="123">
        <f>'Entering 1'!H572</f>
        <v>0</v>
      </c>
      <c r="I298" s="123">
        <f>'Entering 1'!I572</f>
        <v>0</v>
      </c>
      <c r="J298" s="123">
        <f>'Entering 1'!J572</f>
        <v>0</v>
      </c>
      <c r="K298" s="123">
        <f>'Entering 1'!K572</f>
        <v>0</v>
      </c>
      <c r="L298" s="123">
        <f>'Entering 1'!L572</f>
        <v>0</v>
      </c>
      <c r="M298" s="123">
        <f>'Entering 1'!M572</f>
        <v>0</v>
      </c>
      <c r="N298" s="123">
        <f>'Entering 1'!N572</f>
        <v>0</v>
      </c>
      <c r="O298" s="123">
        <f>'Entering 1'!O572</f>
        <v>0</v>
      </c>
      <c r="P298" s="123">
        <f>'Entering 1'!P572</f>
        <v>0</v>
      </c>
      <c r="Q298" s="123">
        <f>'Entering 1'!Q572</f>
        <v>0</v>
      </c>
      <c r="R298" s="124">
        <f>'Entering 1'!R572</f>
        <v>0</v>
      </c>
    </row>
    <row r="299" spans="1:18" ht="12" customHeight="1">
      <c r="A299" s="566"/>
      <c r="B299" s="145" t="s">
        <v>261</v>
      </c>
      <c r="C299" s="126">
        <f t="shared" ref="C299:R299" si="54">SUM(C287,C289:C293)</f>
        <v>0</v>
      </c>
      <c r="D299" s="101">
        <f t="shared" si="54"/>
        <v>30</v>
      </c>
      <c r="E299" s="101">
        <f t="shared" si="54"/>
        <v>40</v>
      </c>
      <c r="F299" s="101">
        <f t="shared" si="54"/>
        <v>23</v>
      </c>
      <c r="G299" s="101">
        <f t="shared" si="54"/>
        <v>18</v>
      </c>
      <c r="H299" s="101">
        <f t="shared" si="54"/>
        <v>9</v>
      </c>
      <c r="I299" s="101">
        <f t="shared" si="54"/>
        <v>28</v>
      </c>
      <c r="J299" s="101">
        <f t="shared" si="54"/>
        <v>9</v>
      </c>
      <c r="K299" s="101">
        <f t="shared" si="54"/>
        <v>14</v>
      </c>
      <c r="L299" s="101">
        <f t="shared" si="54"/>
        <v>10</v>
      </c>
      <c r="M299" s="101">
        <f t="shared" si="54"/>
        <v>17</v>
      </c>
      <c r="N299" s="101">
        <f t="shared" si="54"/>
        <v>6</v>
      </c>
      <c r="O299" s="101">
        <f t="shared" si="54"/>
        <v>0</v>
      </c>
      <c r="P299" s="101">
        <f t="shared" si="54"/>
        <v>10</v>
      </c>
      <c r="Q299" s="101">
        <f t="shared" si="54"/>
        <v>3</v>
      </c>
      <c r="R299" s="128">
        <f t="shared" si="54"/>
        <v>0</v>
      </c>
    </row>
    <row r="300" spans="1:18" ht="12" customHeight="1">
      <c r="A300" s="566"/>
      <c r="B300" s="145" t="s">
        <v>262</v>
      </c>
      <c r="C300" s="126">
        <f t="shared" ref="C300:R300" si="55">(C288+SUM(C294:C298))</f>
        <v>0</v>
      </c>
      <c r="D300" s="101">
        <f t="shared" si="55"/>
        <v>71</v>
      </c>
      <c r="E300" s="101">
        <f t="shared" si="55"/>
        <v>85</v>
      </c>
      <c r="F300" s="101">
        <f t="shared" si="55"/>
        <v>52</v>
      </c>
      <c r="G300" s="101">
        <f t="shared" si="55"/>
        <v>40</v>
      </c>
      <c r="H300" s="101">
        <f t="shared" si="55"/>
        <v>18</v>
      </c>
      <c r="I300" s="101">
        <f t="shared" si="55"/>
        <v>52</v>
      </c>
      <c r="J300" s="101">
        <f t="shared" si="55"/>
        <v>18</v>
      </c>
      <c r="K300" s="101">
        <f t="shared" si="55"/>
        <v>30</v>
      </c>
      <c r="L300" s="101">
        <f t="shared" si="55"/>
        <v>19</v>
      </c>
      <c r="M300" s="101">
        <f t="shared" si="55"/>
        <v>32</v>
      </c>
      <c r="N300" s="101">
        <f t="shared" si="55"/>
        <v>10</v>
      </c>
      <c r="O300" s="101">
        <f t="shared" si="55"/>
        <v>0</v>
      </c>
      <c r="P300" s="101">
        <f t="shared" si="55"/>
        <v>20</v>
      </c>
      <c r="Q300" s="101">
        <f t="shared" si="55"/>
        <v>6</v>
      </c>
      <c r="R300" s="128">
        <f t="shared" si="55"/>
        <v>0</v>
      </c>
    </row>
    <row r="301" spans="1:18" ht="12" customHeight="1">
      <c r="A301" s="576" t="s">
        <v>225</v>
      </c>
      <c r="B301" s="181" t="str">
        <f>'Entering 1'!B584</f>
        <v>Automobiles (2 People)</v>
      </c>
      <c r="C301" s="182">
        <f>'Entering 1'!C584</f>
        <v>0</v>
      </c>
      <c r="D301" s="117">
        <f>'Entering 1'!D584</f>
        <v>0</v>
      </c>
      <c r="E301" s="117">
        <f>'Entering 1'!E584</f>
        <v>0</v>
      </c>
      <c r="F301" s="117">
        <f>'Entering 1'!F584</f>
        <v>0</v>
      </c>
      <c r="G301" s="117">
        <f>'Entering 1'!G584</f>
        <v>0</v>
      </c>
      <c r="H301" s="117">
        <f>'Entering 1'!H584</f>
        <v>0</v>
      </c>
      <c r="I301" s="117">
        <f>'Entering 1'!I584</f>
        <v>0</v>
      </c>
      <c r="J301" s="117">
        <f>'Entering 1'!J584</f>
        <v>0</v>
      </c>
      <c r="K301" s="117">
        <f>'Entering 1'!K584</f>
        <v>0</v>
      </c>
      <c r="L301" s="117">
        <f>'Entering 1'!L584</f>
        <v>0</v>
      </c>
      <c r="M301" s="117">
        <f>'Entering 1'!M584</f>
        <v>0</v>
      </c>
      <c r="N301" s="117">
        <f>'Entering 1'!N584</f>
        <v>0</v>
      </c>
      <c r="O301" s="117">
        <f>'Entering 1'!O584</f>
        <v>0</v>
      </c>
      <c r="P301" s="117">
        <f>'Entering 1'!P584</f>
        <v>0</v>
      </c>
      <c r="Q301" s="117">
        <f>'Entering 1'!Q584</f>
        <v>0</v>
      </c>
      <c r="R301" s="119">
        <f>'Entering 1'!R584</f>
        <v>0</v>
      </c>
    </row>
    <row r="302" spans="1:18" ht="12" customHeight="1">
      <c r="A302" s="566"/>
      <c r="B302" s="116" t="str">
        <f>'Entering 1'!B585</f>
        <v>Automobiles (3 People)</v>
      </c>
      <c r="C302" s="126">
        <f>'Entering 1'!C585</f>
        <v>0</v>
      </c>
      <c r="D302" s="101">
        <f>'Entering 1'!D585</f>
        <v>0</v>
      </c>
      <c r="E302" s="101">
        <f>'Entering 1'!E585</f>
        <v>0</v>
      </c>
      <c r="F302" s="101">
        <f>'Entering 1'!F585</f>
        <v>0</v>
      </c>
      <c r="G302" s="101">
        <f>'Entering 1'!G585</f>
        <v>0</v>
      </c>
      <c r="H302" s="101">
        <f>'Entering 1'!H585</f>
        <v>0</v>
      </c>
      <c r="I302" s="101">
        <f>'Entering 1'!I585</f>
        <v>0</v>
      </c>
      <c r="J302" s="101">
        <f>'Entering 1'!J585</f>
        <v>0</v>
      </c>
      <c r="K302" s="101">
        <f>'Entering 1'!K585</f>
        <v>0</v>
      </c>
      <c r="L302" s="101">
        <f>'Entering 1'!L585</f>
        <v>0</v>
      </c>
      <c r="M302" s="101">
        <f>'Entering 1'!M585</f>
        <v>0</v>
      </c>
      <c r="N302" s="101">
        <f>'Entering 1'!N585</f>
        <v>0</v>
      </c>
      <c r="O302" s="101">
        <f>'Entering 1'!O585</f>
        <v>0</v>
      </c>
      <c r="P302" s="101">
        <f>'Entering 1'!P585</f>
        <v>0</v>
      </c>
      <c r="Q302" s="101">
        <f>'Entering 1'!Q585</f>
        <v>0</v>
      </c>
      <c r="R302" s="128">
        <f>'Entering 1'!R585</f>
        <v>0</v>
      </c>
    </row>
    <row r="303" spans="1:18" ht="12" customHeight="1">
      <c r="A303" s="566"/>
      <c r="B303" s="116" t="str">
        <f>'Entering 1'!B586</f>
        <v>Automobiles (4 People)</v>
      </c>
      <c r="C303" s="126">
        <f>'Entering 1'!C586</f>
        <v>0</v>
      </c>
      <c r="D303" s="101">
        <f>'Entering 1'!D586</f>
        <v>0</v>
      </c>
      <c r="E303" s="101">
        <f>'Entering 1'!E586</f>
        <v>0</v>
      </c>
      <c r="F303" s="101">
        <f>'Entering 1'!F586</f>
        <v>0</v>
      </c>
      <c r="G303" s="101">
        <f>'Entering 1'!G586</f>
        <v>0</v>
      </c>
      <c r="H303" s="101">
        <f>'Entering 1'!H586</f>
        <v>0</v>
      </c>
      <c r="I303" s="101">
        <f>'Entering 1'!I586</f>
        <v>0</v>
      </c>
      <c r="J303" s="101">
        <f>'Entering 1'!J586</f>
        <v>0</v>
      </c>
      <c r="K303" s="101">
        <f>'Entering 1'!K586</f>
        <v>0</v>
      </c>
      <c r="L303" s="101">
        <f>'Entering 1'!L586</f>
        <v>0</v>
      </c>
      <c r="M303" s="101">
        <f>'Entering 1'!M586</f>
        <v>0</v>
      </c>
      <c r="N303" s="101">
        <f>'Entering 1'!N586</f>
        <v>0</v>
      </c>
      <c r="O303" s="101">
        <f>'Entering 1'!O586</f>
        <v>0</v>
      </c>
      <c r="P303" s="101">
        <f>'Entering 1'!P586</f>
        <v>0</v>
      </c>
      <c r="Q303" s="101">
        <f>'Entering 1'!Q586</f>
        <v>0</v>
      </c>
      <c r="R303" s="128">
        <f>'Entering 1'!R586</f>
        <v>0</v>
      </c>
    </row>
    <row r="304" spans="1:18" ht="12" customHeight="1">
      <c r="A304" s="566"/>
      <c r="B304" s="116" t="str">
        <f>'Entering 1'!B587</f>
        <v>Automobiles (5 People)</v>
      </c>
      <c r="C304" s="126">
        <f>'Entering 1'!C587</f>
        <v>0</v>
      </c>
      <c r="D304" s="101">
        <f>'Entering 1'!D587</f>
        <v>0</v>
      </c>
      <c r="E304" s="101">
        <f>'Entering 1'!E587</f>
        <v>0</v>
      </c>
      <c r="F304" s="101">
        <f>'Entering 1'!F587</f>
        <v>0</v>
      </c>
      <c r="G304" s="101">
        <f>'Entering 1'!G587</f>
        <v>0</v>
      </c>
      <c r="H304" s="101">
        <f>'Entering 1'!H587</f>
        <v>0</v>
      </c>
      <c r="I304" s="101">
        <f>'Entering 1'!I587</f>
        <v>0</v>
      </c>
      <c r="J304" s="101">
        <f>'Entering 1'!J587</f>
        <v>0</v>
      </c>
      <c r="K304" s="101">
        <f>'Entering 1'!K587</f>
        <v>0</v>
      </c>
      <c r="L304" s="101">
        <f>'Entering 1'!L587</f>
        <v>0</v>
      </c>
      <c r="M304" s="101">
        <f>'Entering 1'!M587</f>
        <v>0</v>
      </c>
      <c r="N304" s="101">
        <f>'Entering 1'!N587</f>
        <v>0</v>
      </c>
      <c r="O304" s="101">
        <f>'Entering 1'!O587</f>
        <v>0</v>
      </c>
      <c r="P304" s="101">
        <f>'Entering 1'!P587</f>
        <v>0</v>
      </c>
      <c r="Q304" s="101">
        <f>'Entering 1'!Q587</f>
        <v>0</v>
      </c>
      <c r="R304" s="128">
        <f>'Entering 1'!R587</f>
        <v>0</v>
      </c>
    </row>
    <row r="305" spans="1:18" ht="12" customHeight="1">
      <c r="A305" s="566"/>
      <c r="B305" s="116" t="str">
        <f>'Entering 1'!B588</f>
        <v>Automobiles (6 People)</v>
      </c>
      <c r="C305" s="126">
        <f>'Entering 1'!C588</f>
        <v>0</v>
      </c>
      <c r="D305" s="101">
        <f>'Entering 1'!D588</f>
        <v>0</v>
      </c>
      <c r="E305" s="101">
        <f>'Entering 1'!E588</f>
        <v>0</v>
      </c>
      <c r="F305" s="101">
        <f>'Entering 1'!F588</f>
        <v>0</v>
      </c>
      <c r="G305" s="101">
        <f>'Entering 1'!G588</f>
        <v>0</v>
      </c>
      <c r="H305" s="101">
        <f>'Entering 1'!H588</f>
        <v>0</v>
      </c>
      <c r="I305" s="101">
        <f>'Entering 1'!I588</f>
        <v>0</v>
      </c>
      <c r="J305" s="101">
        <f>'Entering 1'!J588</f>
        <v>0</v>
      </c>
      <c r="K305" s="101">
        <f>'Entering 1'!K588</f>
        <v>0</v>
      </c>
      <c r="L305" s="101">
        <f>'Entering 1'!L588</f>
        <v>0</v>
      </c>
      <c r="M305" s="101">
        <f>'Entering 1'!M588</f>
        <v>0</v>
      </c>
      <c r="N305" s="101">
        <f>'Entering 1'!N588</f>
        <v>0</v>
      </c>
      <c r="O305" s="101">
        <f>'Entering 1'!O588</f>
        <v>0</v>
      </c>
      <c r="P305" s="101">
        <f>'Entering 1'!P588</f>
        <v>0</v>
      </c>
      <c r="Q305" s="101">
        <f>'Entering 1'!Q588</f>
        <v>0</v>
      </c>
      <c r="R305" s="128">
        <f>'Entering 1'!R588</f>
        <v>0</v>
      </c>
    </row>
    <row r="306" spans="1:18" ht="12" customHeight="1">
      <c r="A306" s="566"/>
      <c r="B306" s="116" t="str">
        <f>'Entering 1'!B589</f>
        <v>Automobiles (7 People)</v>
      </c>
      <c r="C306" s="126">
        <f>'Entering 1'!C589</f>
        <v>0</v>
      </c>
      <c r="D306" s="101">
        <f>'Entering 1'!D589</f>
        <v>0</v>
      </c>
      <c r="E306" s="101">
        <f>'Entering 1'!E589</f>
        <v>0</v>
      </c>
      <c r="F306" s="101">
        <f>'Entering 1'!F589</f>
        <v>0</v>
      </c>
      <c r="G306" s="101">
        <f>'Entering 1'!G589</f>
        <v>0</v>
      </c>
      <c r="H306" s="101">
        <f>'Entering 1'!H589</f>
        <v>0</v>
      </c>
      <c r="I306" s="101">
        <f>'Entering 1'!I589</f>
        <v>0</v>
      </c>
      <c r="J306" s="101">
        <f>'Entering 1'!J589</f>
        <v>0</v>
      </c>
      <c r="K306" s="101">
        <f>'Entering 1'!K589</f>
        <v>0</v>
      </c>
      <c r="L306" s="101">
        <f>'Entering 1'!L589</f>
        <v>0</v>
      </c>
      <c r="M306" s="101">
        <f>'Entering 1'!M589</f>
        <v>0</v>
      </c>
      <c r="N306" s="101">
        <f>'Entering 1'!N589</f>
        <v>0</v>
      </c>
      <c r="O306" s="101">
        <f>'Entering 1'!O589</f>
        <v>0</v>
      </c>
      <c r="P306" s="101">
        <f>'Entering 1'!P589</f>
        <v>0</v>
      </c>
      <c r="Q306" s="101">
        <f>'Entering 1'!Q589</f>
        <v>0</v>
      </c>
      <c r="R306" s="128">
        <f>'Entering 1'!R589</f>
        <v>0</v>
      </c>
    </row>
    <row r="307" spans="1:18" ht="12" customHeight="1">
      <c r="A307" s="566"/>
      <c r="B307" s="183" t="str">
        <f>'Entering 1'!B590</f>
        <v>Automobiles (8 People)</v>
      </c>
      <c r="C307" s="168">
        <f>'Entering 1'!C590</f>
        <v>0</v>
      </c>
      <c r="D307" s="169">
        <f>'Entering 1'!D590</f>
        <v>0</v>
      </c>
      <c r="E307" s="169">
        <f>'Entering 1'!E590</f>
        <v>0</v>
      </c>
      <c r="F307" s="169">
        <f>'Entering 1'!F590</f>
        <v>0</v>
      </c>
      <c r="G307" s="169">
        <f>'Entering 1'!G590</f>
        <v>0</v>
      </c>
      <c r="H307" s="169">
        <f>'Entering 1'!H590</f>
        <v>0</v>
      </c>
      <c r="I307" s="169">
        <f>'Entering 1'!I590</f>
        <v>0</v>
      </c>
      <c r="J307" s="169">
        <f>'Entering 1'!J590</f>
        <v>0</v>
      </c>
      <c r="K307" s="169">
        <f>'Entering 1'!K590</f>
        <v>0</v>
      </c>
      <c r="L307" s="169">
        <f>'Entering 1'!L590</f>
        <v>0</v>
      </c>
      <c r="M307" s="169">
        <f>'Entering 1'!M590</f>
        <v>0</v>
      </c>
      <c r="N307" s="169">
        <f>'Entering 1'!N590</f>
        <v>0</v>
      </c>
      <c r="O307" s="169">
        <f>'Entering 1'!O590</f>
        <v>0</v>
      </c>
      <c r="P307" s="169">
        <f>'Entering 1'!P590</f>
        <v>0</v>
      </c>
      <c r="Q307" s="169">
        <f>'Entering 1'!Q590</f>
        <v>0</v>
      </c>
      <c r="R307" s="170">
        <f>'Entering 1'!R590</f>
        <v>0</v>
      </c>
    </row>
    <row r="308" spans="1:18" ht="12" customHeight="1">
      <c r="A308" s="566"/>
      <c r="B308" s="163" t="s">
        <v>257</v>
      </c>
      <c r="C308" s="164">
        <f t="shared" ref="C308:R308" si="56">SUM(C301:C307)</f>
        <v>0</v>
      </c>
      <c r="D308" s="165">
        <f t="shared" si="56"/>
        <v>0</v>
      </c>
      <c r="E308" s="165">
        <f t="shared" si="56"/>
        <v>0</v>
      </c>
      <c r="F308" s="165">
        <f t="shared" si="56"/>
        <v>0</v>
      </c>
      <c r="G308" s="165">
        <f t="shared" si="56"/>
        <v>0</v>
      </c>
      <c r="H308" s="165">
        <f t="shared" si="56"/>
        <v>0</v>
      </c>
      <c r="I308" s="165">
        <f t="shared" si="56"/>
        <v>0</v>
      </c>
      <c r="J308" s="165">
        <f t="shared" si="56"/>
        <v>0</v>
      </c>
      <c r="K308" s="165">
        <f t="shared" si="56"/>
        <v>0</v>
      </c>
      <c r="L308" s="165">
        <f t="shared" si="56"/>
        <v>0</v>
      </c>
      <c r="M308" s="165">
        <f t="shared" si="56"/>
        <v>0</v>
      </c>
      <c r="N308" s="165">
        <f t="shared" si="56"/>
        <v>0</v>
      </c>
      <c r="O308" s="165">
        <f t="shared" si="56"/>
        <v>0</v>
      </c>
      <c r="P308" s="165">
        <f t="shared" si="56"/>
        <v>0</v>
      </c>
      <c r="Q308" s="165">
        <f t="shared" si="56"/>
        <v>0</v>
      </c>
      <c r="R308" s="166">
        <f t="shared" si="56"/>
        <v>0</v>
      </c>
    </row>
    <row r="309" spans="1:18" ht="12" customHeight="1">
      <c r="A309" s="566"/>
      <c r="B309" s="167" t="s">
        <v>258</v>
      </c>
      <c r="C309" s="168">
        <f t="shared" ref="C309:R309" si="57">(C301*2)+(C302*3)+(C303*4)+(C304*5)+(C305*6)+(C306*7)+(C307*8)</f>
        <v>0</v>
      </c>
      <c r="D309" s="169">
        <f t="shared" si="57"/>
        <v>0</v>
      </c>
      <c r="E309" s="169">
        <f t="shared" si="57"/>
        <v>0</v>
      </c>
      <c r="F309" s="169">
        <f t="shared" si="57"/>
        <v>0</v>
      </c>
      <c r="G309" s="169">
        <f t="shared" si="57"/>
        <v>0</v>
      </c>
      <c r="H309" s="169">
        <f t="shared" si="57"/>
        <v>0</v>
      </c>
      <c r="I309" s="169">
        <f t="shared" si="57"/>
        <v>0</v>
      </c>
      <c r="J309" s="169">
        <f t="shared" si="57"/>
        <v>0</v>
      </c>
      <c r="K309" s="169">
        <f t="shared" si="57"/>
        <v>0</v>
      </c>
      <c r="L309" s="169">
        <f t="shared" si="57"/>
        <v>0</v>
      </c>
      <c r="M309" s="169">
        <f t="shared" si="57"/>
        <v>0</v>
      </c>
      <c r="N309" s="169">
        <f t="shared" si="57"/>
        <v>0</v>
      </c>
      <c r="O309" s="169">
        <f t="shared" si="57"/>
        <v>0</v>
      </c>
      <c r="P309" s="169">
        <f t="shared" si="57"/>
        <v>0</v>
      </c>
      <c r="Q309" s="169">
        <f t="shared" si="57"/>
        <v>0</v>
      </c>
      <c r="R309" s="170">
        <f t="shared" si="57"/>
        <v>0</v>
      </c>
    </row>
    <row r="310" spans="1:18" ht="12" customHeight="1">
      <c r="A310" s="566"/>
      <c r="B310" s="116" t="str">
        <f>'Entering 1'!B591</f>
        <v>MTS Shuttles</v>
      </c>
      <c r="C310" s="126">
        <f>'Entering 1'!C591</f>
        <v>0</v>
      </c>
      <c r="D310" s="101">
        <f>'Entering 1'!D591</f>
        <v>0</v>
      </c>
      <c r="E310" s="101">
        <f>'Entering 1'!E591</f>
        <v>0</v>
      </c>
      <c r="F310" s="101">
        <f>'Entering 1'!F591</f>
        <v>0</v>
      </c>
      <c r="G310" s="101">
        <f>'Entering 1'!G591</f>
        <v>0</v>
      </c>
      <c r="H310" s="101">
        <f>'Entering 1'!H591</f>
        <v>0</v>
      </c>
      <c r="I310" s="101">
        <f>'Entering 1'!I591</f>
        <v>0</v>
      </c>
      <c r="J310" s="101">
        <f>'Entering 1'!J591</f>
        <v>0</v>
      </c>
      <c r="K310" s="101">
        <f>'Entering 1'!K591</f>
        <v>0</v>
      </c>
      <c r="L310" s="101">
        <f>'Entering 1'!L591</f>
        <v>0</v>
      </c>
      <c r="M310" s="101">
        <f>'Entering 1'!M591</f>
        <v>0</v>
      </c>
      <c r="N310" s="101">
        <f>'Entering 1'!N591</f>
        <v>0</v>
      </c>
      <c r="O310" s="101">
        <f>'Entering 1'!O591</f>
        <v>0</v>
      </c>
      <c r="P310" s="101">
        <f>'Entering 1'!P591</f>
        <v>0</v>
      </c>
      <c r="Q310" s="101">
        <f>'Entering 1'!Q591</f>
        <v>0</v>
      </c>
      <c r="R310" s="128">
        <f>'Entering 1'!R591</f>
        <v>0</v>
      </c>
    </row>
    <row r="311" spans="1:18" ht="12" customHeight="1">
      <c r="A311" s="566"/>
      <c r="B311" s="116" t="str">
        <f>'Entering 1'!B592</f>
        <v>Private Shuttles</v>
      </c>
      <c r="C311" s="126">
        <f>'Entering 1'!C592</f>
        <v>0</v>
      </c>
      <c r="D311" s="101">
        <f>'Entering 1'!D592</f>
        <v>0</v>
      </c>
      <c r="E311" s="101">
        <f>'Entering 1'!E592</f>
        <v>0</v>
      </c>
      <c r="F311" s="101">
        <f>'Entering 1'!F592</f>
        <v>0</v>
      </c>
      <c r="G311" s="101">
        <f>'Entering 1'!G592</f>
        <v>0</v>
      </c>
      <c r="H311" s="101">
        <f>'Entering 1'!H592</f>
        <v>0</v>
      </c>
      <c r="I311" s="101">
        <f>'Entering 1'!I592</f>
        <v>0</v>
      </c>
      <c r="J311" s="101">
        <f>'Entering 1'!J592</f>
        <v>0</v>
      </c>
      <c r="K311" s="101">
        <f>'Entering 1'!K592</f>
        <v>0</v>
      </c>
      <c r="L311" s="101">
        <f>'Entering 1'!L592</f>
        <v>0</v>
      </c>
      <c r="M311" s="101">
        <f>'Entering 1'!M592</f>
        <v>0</v>
      </c>
      <c r="N311" s="101">
        <f>'Entering 1'!N592</f>
        <v>0</v>
      </c>
      <c r="O311" s="101">
        <f>'Entering 1'!O592</f>
        <v>0</v>
      </c>
      <c r="P311" s="101">
        <f>'Entering 1'!P592</f>
        <v>0</v>
      </c>
      <c r="Q311" s="101">
        <f>'Entering 1'!Q592</f>
        <v>0</v>
      </c>
      <c r="R311" s="128">
        <f>'Entering 1'!R592</f>
        <v>0</v>
      </c>
    </row>
    <row r="312" spans="1:18" ht="12" customHeight="1">
      <c r="A312" s="566"/>
      <c r="B312" s="116" t="str">
        <f>'Entering 1'!B593</f>
        <v>Private Vanpool Vehicles</v>
      </c>
      <c r="C312" s="126">
        <f>'Entering 1'!C593</f>
        <v>0</v>
      </c>
      <c r="D312" s="101">
        <f>'Entering 1'!D593</f>
        <v>0</v>
      </c>
      <c r="E312" s="101">
        <f>'Entering 1'!E593</f>
        <v>0</v>
      </c>
      <c r="F312" s="101">
        <f>'Entering 1'!F593</f>
        <v>0</v>
      </c>
      <c r="G312" s="101">
        <f>'Entering 1'!G593</f>
        <v>0</v>
      </c>
      <c r="H312" s="101">
        <f>'Entering 1'!H593</f>
        <v>0</v>
      </c>
      <c r="I312" s="101">
        <f>'Entering 1'!I593</f>
        <v>0</v>
      </c>
      <c r="J312" s="101">
        <f>'Entering 1'!J593</f>
        <v>0</v>
      </c>
      <c r="K312" s="101">
        <f>'Entering 1'!K593</f>
        <v>0</v>
      </c>
      <c r="L312" s="101">
        <f>'Entering 1'!L593</f>
        <v>0</v>
      </c>
      <c r="M312" s="101">
        <f>'Entering 1'!M593</f>
        <v>0</v>
      </c>
      <c r="N312" s="101">
        <f>'Entering 1'!N593</f>
        <v>0</v>
      </c>
      <c r="O312" s="101">
        <f>'Entering 1'!O593</f>
        <v>0</v>
      </c>
      <c r="P312" s="101">
        <f>'Entering 1'!P593</f>
        <v>0</v>
      </c>
      <c r="Q312" s="101">
        <f>'Entering 1'!Q593</f>
        <v>0</v>
      </c>
      <c r="R312" s="128">
        <f>'Entering 1'!R593</f>
        <v>0</v>
      </c>
    </row>
    <row r="313" spans="1:18" ht="12" customHeight="1">
      <c r="A313" s="566"/>
      <c r="B313" s="116" t="str">
        <f>'Entering 1'!B594</f>
        <v>Taxis</v>
      </c>
      <c r="C313" s="126">
        <f>'Entering 1'!C594</f>
        <v>0</v>
      </c>
      <c r="D313" s="101">
        <f>'Entering 1'!D594</f>
        <v>0</v>
      </c>
      <c r="E313" s="101">
        <f>'Entering 1'!E594</f>
        <v>0</v>
      </c>
      <c r="F313" s="101">
        <f>'Entering 1'!F594</f>
        <v>0</v>
      </c>
      <c r="G313" s="101">
        <f>'Entering 1'!G594</f>
        <v>0</v>
      </c>
      <c r="H313" s="101">
        <f>'Entering 1'!H594</f>
        <v>0</v>
      </c>
      <c r="I313" s="101">
        <f>'Entering 1'!I594</f>
        <v>0</v>
      </c>
      <c r="J313" s="101">
        <f>'Entering 1'!J594</f>
        <v>0</v>
      </c>
      <c r="K313" s="101">
        <f>'Entering 1'!K594</f>
        <v>0</v>
      </c>
      <c r="L313" s="101">
        <f>'Entering 1'!L594</f>
        <v>0</v>
      </c>
      <c r="M313" s="101">
        <f>'Entering 1'!M594</f>
        <v>0</v>
      </c>
      <c r="N313" s="101">
        <f>'Entering 1'!N594</f>
        <v>0</v>
      </c>
      <c r="O313" s="101">
        <f>'Entering 1'!O594</f>
        <v>0</v>
      </c>
      <c r="P313" s="101">
        <f>'Entering 1'!P594</f>
        <v>0</v>
      </c>
      <c r="Q313" s="101">
        <f>'Entering 1'!Q594</f>
        <v>0</v>
      </c>
      <c r="R313" s="128">
        <f>'Entering 1'!R594</f>
        <v>0</v>
      </c>
    </row>
    <row r="314" spans="1:18" ht="12" customHeight="1">
      <c r="A314" s="566"/>
      <c r="B314" s="116" t="str">
        <f>'Entering 1'!B595</f>
        <v>Uber/Lyft Vehicles</v>
      </c>
      <c r="C314" s="126">
        <f>'Entering 1'!C595</f>
        <v>0</v>
      </c>
      <c r="D314" s="101">
        <f>'Entering 1'!D595</f>
        <v>0</v>
      </c>
      <c r="E314" s="101">
        <f>'Entering 1'!E595</f>
        <v>0</v>
      </c>
      <c r="F314" s="101">
        <f>'Entering 1'!F595</f>
        <v>0</v>
      </c>
      <c r="G314" s="101">
        <f>'Entering 1'!G595</f>
        <v>0</v>
      </c>
      <c r="H314" s="101">
        <f>'Entering 1'!H595</f>
        <v>0</v>
      </c>
      <c r="I314" s="101">
        <f>'Entering 1'!I595</f>
        <v>0</v>
      </c>
      <c r="J314" s="101">
        <f>'Entering 1'!J595</f>
        <v>0</v>
      </c>
      <c r="K314" s="101">
        <f>'Entering 1'!K595</f>
        <v>0</v>
      </c>
      <c r="L314" s="101">
        <f>'Entering 1'!L595</f>
        <v>0</v>
      </c>
      <c r="M314" s="101">
        <f>'Entering 1'!M595</f>
        <v>0</v>
      </c>
      <c r="N314" s="101">
        <f>'Entering 1'!N595</f>
        <v>0</v>
      </c>
      <c r="O314" s="101">
        <f>'Entering 1'!O595</f>
        <v>0</v>
      </c>
      <c r="P314" s="101">
        <f>'Entering 1'!P595</f>
        <v>0</v>
      </c>
      <c r="Q314" s="101">
        <f>'Entering 1'!Q595</f>
        <v>0</v>
      </c>
      <c r="R314" s="128">
        <f>'Entering 1'!R595</f>
        <v>0</v>
      </c>
    </row>
    <row r="315" spans="1:18" ht="12" customHeight="1">
      <c r="A315" s="566"/>
      <c r="B315" s="180" t="str">
        <f>'Entering 1'!B608</f>
        <v>MTS Shuttle People</v>
      </c>
      <c r="C315" s="122">
        <f>'Entering 1'!C608</f>
        <v>0</v>
      </c>
      <c r="D315" s="123">
        <f>'Entering 1'!D608</f>
        <v>0</v>
      </c>
      <c r="E315" s="123">
        <f>'Entering 1'!E608</f>
        <v>0</v>
      </c>
      <c r="F315" s="123">
        <f>'Entering 1'!F608</f>
        <v>0</v>
      </c>
      <c r="G315" s="123">
        <f>'Entering 1'!G608</f>
        <v>0</v>
      </c>
      <c r="H315" s="123">
        <f>'Entering 1'!H608</f>
        <v>0</v>
      </c>
      <c r="I315" s="123">
        <f>'Entering 1'!I608</f>
        <v>0</v>
      </c>
      <c r="J315" s="123">
        <f>'Entering 1'!J608</f>
        <v>0</v>
      </c>
      <c r="K315" s="123">
        <f>'Entering 1'!K608</f>
        <v>0</v>
      </c>
      <c r="L315" s="123">
        <f>'Entering 1'!L608</f>
        <v>0</v>
      </c>
      <c r="M315" s="123">
        <f>'Entering 1'!M608</f>
        <v>0</v>
      </c>
      <c r="N315" s="123">
        <f>'Entering 1'!N608</f>
        <v>0</v>
      </c>
      <c r="O315" s="123">
        <f>'Entering 1'!O608</f>
        <v>0</v>
      </c>
      <c r="P315" s="123">
        <f>'Entering 1'!P608</f>
        <v>0</v>
      </c>
      <c r="Q315" s="123">
        <f>'Entering 1'!Q608</f>
        <v>0</v>
      </c>
      <c r="R315" s="124">
        <f>'Entering 1'!R608</f>
        <v>0</v>
      </c>
    </row>
    <row r="316" spans="1:18" ht="12" customHeight="1">
      <c r="A316" s="566"/>
      <c r="B316" s="121" t="str">
        <f>'Entering 1'!B609</f>
        <v>Private Shuttle People</v>
      </c>
      <c r="C316" s="122">
        <f>'Entering 1'!C609</f>
        <v>0</v>
      </c>
      <c r="D316" s="123">
        <f>'Entering 1'!D609</f>
        <v>0</v>
      </c>
      <c r="E316" s="123">
        <f>'Entering 1'!E609</f>
        <v>0</v>
      </c>
      <c r="F316" s="123">
        <f>'Entering 1'!F609</f>
        <v>0</v>
      </c>
      <c r="G316" s="123">
        <f>'Entering 1'!G609</f>
        <v>0</v>
      </c>
      <c r="H316" s="123">
        <f>'Entering 1'!H609</f>
        <v>0</v>
      </c>
      <c r="I316" s="123">
        <f>'Entering 1'!I609</f>
        <v>0</v>
      </c>
      <c r="J316" s="123">
        <f>'Entering 1'!J609</f>
        <v>0</v>
      </c>
      <c r="K316" s="123">
        <f>'Entering 1'!K609</f>
        <v>0</v>
      </c>
      <c r="L316" s="123">
        <f>'Entering 1'!L609</f>
        <v>0</v>
      </c>
      <c r="M316" s="123">
        <f>'Entering 1'!M609</f>
        <v>0</v>
      </c>
      <c r="N316" s="123">
        <f>'Entering 1'!N609</f>
        <v>0</v>
      </c>
      <c r="O316" s="123">
        <f>'Entering 1'!O609</f>
        <v>0</v>
      </c>
      <c r="P316" s="123">
        <f>'Entering 1'!P609</f>
        <v>0</v>
      </c>
      <c r="Q316" s="123">
        <f>'Entering 1'!Q609</f>
        <v>0</v>
      </c>
      <c r="R316" s="124">
        <f>'Entering 1'!R609</f>
        <v>0</v>
      </c>
    </row>
    <row r="317" spans="1:18" ht="12" customHeight="1">
      <c r="A317" s="566"/>
      <c r="B317" s="121" t="str">
        <f>'Entering 1'!B610</f>
        <v>Private Vanpool People</v>
      </c>
      <c r="C317" s="122">
        <f>'Entering 1'!C610</f>
        <v>0</v>
      </c>
      <c r="D317" s="123">
        <f>'Entering 1'!D610</f>
        <v>0</v>
      </c>
      <c r="E317" s="123">
        <f>'Entering 1'!E610</f>
        <v>0</v>
      </c>
      <c r="F317" s="123">
        <f>'Entering 1'!F610</f>
        <v>0</v>
      </c>
      <c r="G317" s="123">
        <f>'Entering 1'!G610</f>
        <v>0</v>
      </c>
      <c r="H317" s="123">
        <f>'Entering 1'!H610</f>
        <v>0</v>
      </c>
      <c r="I317" s="123">
        <f>'Entering 1'!I610</f>
        <v>0</v>
      </c>
      <c r="J317" s="123">
        <f>'Entering 1'!J610</f>
        <v>0</v>
      </c>
      <c r="K317" s="123">
        <f>'Entering 1'!K610</f>
        <v>0</v>
      </c>
      <c r="L317" s="123">
        <f>'Entering 1'!L610</f>
        <v>0</v>
      </c>
      <c r="M317" s="123">
        <f>'Entering 1'!M610</f>
        <v>0</v>
      </c>
      <c r="N317" s="123">
        <f>'Entering 1'!N610</f>
        <v>0</v>
      </c>
      <c r="O317" s="123">
        <f>'Entering 1'!O610</f>
        <v>0</v>
      </c>
      <c r="P317" s="123">
        <f>'Entering 1'!P610</f>
        <v>0</v>
      </c>
      <c r="Q317" s="123">
        <f>'Entering 1'!Q610</f>
        <v>0</v>
      </c>
      <c r="R317" s="124">
        <f>'Entering 1'!R610</f>
        <v>0</v>
      </c>
    </row>
    <row r="318" spans="1:18" ht="12" customHeight="1">
      <c r="A318" s="566"/>
      <c r="B318" s="121" t="str">
        <f>'Entering 1'!B611</f>
        <v>Taxi People</v>
      </c>
      <c r="C318" s="122">
        <f>'Entering 1'!C611</f>
        <v>0</v>
      </c>
      <c r="D318" s="123">
        <f>'Entering 1'!D611</f>
        <v>0</v>
      </c>
      <c r="E318" s="123">
        <f>'Entering 1'!E611</f>
        <v>0</v>
      </c>
      <c r="F318" s="123">
        <f>'Entering 1'!F611</f>
        <v>0</v>
      </c>
      <c r="G318" s="123">
        <f>'Entering 1'!G611</f>
        <v>0</v>
      </c>
      <c r="H318" s="123">
        <f>'Entering 1'!H611</f>
        <v>0</v>
      </c>
      <c r="I318" s="123">
        <f>'Entering 1'!I611</f>
        <v>0</v>
      </c>
      <c r="J318" s="123">
        <f>'Entering 1'!J611</f>
        <v>0</v>
      </c>
      <c r="K318" s="123">
        <f>'Entering 1'!K611</f>
        <v>0</v>
      </c>
      <c r="L318" s="123">
        <f>'Entering 1'!L611</f>
        <v>0</v>
      </c>
      <c r="M318" s="123">
        <f>'Entering 1'!M611</f>
        <v>0</v>
      </c>
      <c r="N318" s="123">
        <f>'Entering 1'!N611</f>
        <v>0</v>
      </c>
      <c r="O318" s="123">
        <f>'Entering 1'!O611</f>
        <v>0</v>
      </c>
      <c r="P318" s="123">
        <f>'Entering 1'!P611</f>
        <v>0</v>
      </c>
      <c r="Q318" s="123">
        <f>'Entering 1'!Q611</f>
        <v>0</v>
      </c>
      <c r="R318" s="124">
        <f>'Entering 1'!R611</f>
        <v>0</v>
      </c>
    </row>
    <row r="319" spans="1:18" ht="12" customHeight="1">
      <c r="A319" s="566"/>
      <c r="B319" s="184" t="str">
        <f>'Entering 1'!B612</f>
        <v>Uber/Lyft People</v>
      </c>
      <c r="C319" s="160">
        <f>'Entering 1'!C612</f>
        <v>0</v>
      </c>
      <c r="D319" s="161">
        <f>'Entering 1'!D612</f>
        <v>0</v>
      </c>
      <c r="E319" s="161">
        <f>'Entering 1'!E612</f>
        <v>0</v>
      </c>
      <c r="F319" s="161">
        <f>'Entering 1'!F612</f>
        <v>0</v>
      </c>
      <c r="G319" s="161">
        <f>'Entering 1'!G612</f>
        <v>0</v>
      </c>
      <c r="H319" s="161">
        <f>'Entering 1'!H612</f>
        <v>0</v>
      </c>
      <c r="I319" s="161">
        <f>'Entering 1'!I612</f>
        <v>0</v>
      </c>
      <c r="J319" s="161">
        <f>'Entering 1'!J612</f>
        <v>0</v>
      </c>
      <c r="K319" s="161">
        <f>'Entering 1'!K612</f>
        <v>0</v>
      </c>
      <c r="L319" s="161">
        <f>'Entering 1'!L612</f>
        <v>0</v>
      </c>
      <c r="M319" s="161">
        <f>'Entering 1'!M612</f>
        <v>0</v>
      </c>
      <c r="N319" s="161">
        <f>'Entering 1'!N612</f>
        <v>0</v>
      </c>
      <c r="O319" s="161">
        <f>'Entering 1'!O612</f>
        <v>0</v>
      </c>
      <c r="P319" s="161">
        <f>'Entering 1'!P612</f>
        <v>0</v>
      </c>
      <c r="Q319" s="161">
        <f>'Entering 1'!Q612</f>
        <v>0</v>
      </c>
      <c r="R319" s="162">
        <f>'Entering 1'!R612</f>
        <v>0</v>
      </c>
    </row>
    <row r="320" spans="1:18" ht="12" customHeight="1">
      <c r="A320" s="566"/>
      <c r="B320" s="145" t="s">
        <v>261</v>
      </c>
      <c r="C320" s="126">
        <f t="shared" ref="C320:R320" si="58">SUM(C308,C310:C314)</f>
        <v>0</v>
      </c>
      <c r="D320" s="101">
        <f t="shared" si="58"/>
        <v>0</v>
      </c>
      <c r="E320" s="101">
        <f t="shared" si="58"/>
        <v>0</v>
      </c>
      <c r="F320" s="101">
        <f t="shared" si="58"/>
        <v>0</v>
      </c>
      <c r="G320" s="101">
        <f t="shared" si="58"/>
        <v>0</v>
      </c>
      <c r="H320" s="101">
        <f t="shared" si="58"/>
        <v>0</v>
      </c>
      <c r="I320" s="101">
        <f t="shared" si="58"/>
        <v>0</v>
      </c>
      <c r="J320" s="101">
        <f t="shared" si="58"/>
        <v>0</v>
      </c>
      <c r="K320" s="101">
        <f t="shared" si="58"/>
        <v>0</v>
      </c>
      <c r="L320" s="101">
        <f t="shared" si="58"/>
        <v>0</v>
      </c>
      <c r="M320" s="101">
        <f t="shared" si="58"/>
        <v>0</v>
      </c>
      <c r="N320" s="101">
        <f t="shared" si="58"/>
        <v>0</v>
      </c>
      <c r="O320" s="101">
        <f t="shared" si="58"/>
        <v>0</v>
      </c>
      <c r="P320" s="101">
        <f t="shared" si="58"/>
        <v>0</v>
      </c>
      <c r="Q320" s="101">
        <f t="shared" si="58"/>
        <v>0</v>
      </c>
      <c r="R320" s="128">
        <f t="shared" si="58"/>
        <v>0</v>
      </c>
    </row>
    <row r="321" spans="1:18" ht="12" customHeight="1">
      <c r="A321" s="566"/>
      <c r="B321" s="145" t="s">
        <v>262</v>
      </c>
      <c r="C321" s="126">
        <f t="shared" ref="C321:R321" si="59">(C309+SUM(C315:C319))</f>
        <v>0</v>
      </c>
      <c r="D321" s="101">
        <f t="shared" si="59"/>
        <v>0</v>
      </c>
      <c r="E321" s="101">
        <f t="shared" si="59"/>
        <v>0</v>
      </c>
      <c r="F321" s="101">
        <f t="shared" si="59"/>
        <v>0</v>
      </c>
      <c r="G321" s="101">
        <f t="shared" si="59"/>
        <v>0</v>
      </c>
      <c r="H321" s="101">
        <f t="shared" si="59"/>
        <v>0</v>
      </c>
      <c r="I321" s="101">
        <f t="shared" si="59"/>
        <v>0</v>
      </c>
      <c r="J321" s="101">
        <f t="shared" si="59"/>
        <v>0</v>
      </c>
      <c r="K321" s="101">
        <f t="shared" si="59"/>
        <v>0</v>
      </c>
      <c r="L321" s="101">
        <f t="shared" si="59"/>
        <v>0</v>
      </c>
      <c r="M321" s="101">
        <f t="shared" si="59"/>
        <v>0</v>
      </c>
      <c r="N321" s="101">
        <f t="shared" si="59"/>
        <v>0</v>
      </c>
      <c r="O321" s="101">
        <f t="shared" si="59"/>
        <v>0</v>
      </c>
      <c r="P321" s="101">
        <f t="shared" si="59"/>
        <v>0</v>
      </c>
      <c r="Q321" s="101">
        <f t="shared" si="59"/>
        <v>0</v>
      </c>
      <c r="R321" s="128">
        <f t="shared" si="59"/>
        <v>0</v>
      </c>
    </row>
    <row r="322" spans="1:18" ht="12" customHeight="1">
      <c r="A322" s="576" t="s">
        <v>226</v>
      </c>
      <c r="B322" s="201" t="str">
        <f>'Entering 1'!B624</f>
        <v>Automobiles (2 People)</v>
      </c>
      <c r="C322" s="182">
        <f>'Entering 1'!C624</f>
        <v>0</v>
      </c>
      <c r="D322" s="117">
        <f>'Entering 1'!D624</f>
        <v>0</v>
      </c>
      <c r="E322" s="117">
        <f>'Entering 1'!E624</f>
        <v>0</v>
      </c>
      <c r="F322" s="117">
        <f>'Entering 1'!F624</f>
        <v>1</v>
      </c>
      <c r="G322" s="117">
        <f>'Entering 1'!G624</f>
        <v>0</v>
      </c>
      <c r="H322" s="117">
        <f>'Entering 1'!H624</f>
        <v>1</v>
      </c>
      <c r="I322" s="117">
        <f>'Entering 1'!I624</f>
        <v>0</v>
      </c>
      <c r="J322" s="117">
        <f>'Entering 1'!J624</f>
        <v>0</v>
      </c>
      <c r="K322" s="117">
        <f>'Entering 1'!K624</f>
        <v>0</v>
      </c>
      <c r="L322" s="117">
        <f>'Entering 1'!L624</f>
        <v>0</v>
      </c>
      <c r="M322" s="117">
        <f>'Entering 1'!M624</f>
        <v>0</v>
      </c>
      <c r="N322" s="117">
        <f>'Entering 1'!N624</f>
        <v>0</v>
      </c>
      <c r="O322" s="117">
        <f>'Entering 1'!O624</f>
        <v>0</v>
      </c>
      <c r="P322" s="117">
        <f>'Entering 1'!P624</f>
        <v>0</v>
      </c>
      <c r="Q322" s="117">
        <f>'Entering 1'!Q624</f>
        <v>0</v>
      </c>
      <c r="R322" s="119">
        <f>'Entering 1'!R624</f>
        <v>0</v>
      </c>
    </row>
    <row r="323" spans="1:18" ht="12" customHeight="1">
      <c r="A323" s="566"/>
      <c r="B323" s="138" t="str">
        <f>'Entering 1'!B625</f>
        <v>Automobiles (3 People)</v>
      </c>
      <c r="C323" s="126">
        <f>'Entering 1'!C625</f>
        <v>0</v>
      </c>
      <c r="D323" s="101">
        <f>'Entering 1'!D625</f>
        <v>0</v>
      </c>
      <c r="E323" s="101">
        <f>'Entering 1'!E625</f>
        <v>0</v>
      </c>
      <c r="F323" s="101">
        <f>'Entering 1'!F625</f>
        <v>0</v>
      </c>
      <c r="G323" s="101">
        <f>'Entering 1'!G625</f>
        <v>0</v>
      </c>
      <c r="H323" s="101">
        <f>'Entering 1'!H625</f>
        <v>0</v>
      </c>
      <c r="I323" s="101">
        <f>'Entering 1'!I625</f>
        <v>0</v>
      </c>
      <c r="J323" s="101">
        <f>'Entering 1'!J625</f>
        <v>0</v>
      </c>
      <c r="K323" s="101">
        <f>'Entering 1'!K625</f>
        <v>0</v>
      </c>
      <c r="L323" s="101">
        <f>'Entering 1'!L625</f>
        <v>0</v>
      </c>
      <c r="M323" s="101">
        <f>'Entering 1'!M625</f>
        <v>0</v>
      </c>
      <c r="N323" s="101">
        <f>'Entering 1'!N625</f>
        <v>0</v>
      </c>
      <c r="O323" s="101">
        <f>'Entering 1'!O625</f>
        <v>0</v>
      </c>
      <c r="P323" s="101">
        <f>'Entering 1'!P625</f>
        <v>0</v>
      </c>
      <c r="Q323" s="101">
        <f>'Entering 1'!Q625</f>
        <v>0</v>
      </c>
      <c r="R323" s="128">
        <f>'Entering 1'!R625</f>
        <v>0</v>
      </c>
    </row>
    <row r="324" spans="1:18" ht="12" customHeight="1">
      <c r="A324" s="566"/>
      <c r="B324" s="138" t="str">
        <f>'Entering 1'!B626</f>
        <v>Automobiles (4 People)</v>
      </c>
      <c r="C324" s="126">
        <f>'Entering 1'!C626</f>
        <v>0</v>
      </c>
      <c r="D324" s="101">
        <f>'Entering 1'!D626</f>
        <v>0</v>
      </c>
      <c r="E324" s="101">
        <f>'Entering 1'!E626</f>
        <v>0</v>
      </c>
      <c r="F324" s="101">
        <f>'Entering 1'!F626</f>
        <v>0</v>
      </c>
      <c r="G324" s="101">
        <f>'Entering 1'!G626</f>
        <v>0</v>
      </c>
      <c r="H324" s="101">
        <f>'Entering 1'!H626</f>
        <v>0</v>
      </c>
      <c r="I324" s="101">
        <f>'Entering 1'!I626</f>
        <v>0</v>
      </c>
      <c r="J324" s="101">
        <f>'Entering 1'!J626</f>
        <v>0</v>
      </c>
      <c r="K324" s="101">
        <f>'Entering 1'!K626</f>
        <v>0</v>
      </c>
      <c r="L324" s="101">
        <f>'Entering 1'!L626</f>
        <v>0</v>
      </c>
      <c r="M324" s="101">
        <f>'Entering 1'!M626</f>
        <v>0</v>
      </c>
      <c r="N324" s="101">
        <f>'Entering 1'!N626</f>
        <v>0</v>
      </c>
      <c r="O324" s="101">
        <f>'Entering 1'!O626</f>
        <v>0</v>
      </c>
      <c r="P324" s="101">
        <f>'Entering 1'!P626</f>
        <v>0</v>
      </c>
      <c r="Q324" s="101">
        <f>'Entering 1'!Q626</f>
        <v>0</v>
      </c>
      <c r="R324" s="128">
        <f>'Entering 1'!R626</f>
        <v>0</v>
      </c>
    </row>
    <row r="325" spans="1:18" ht="12" customHeight="1">
      <c r="A325" s="566"/>
      <c r="B325" s="138" t="str">
        <f>'Entering 1'!B627</f>
        <v>Automobiles (5 People)</v>
      </c>
      <c r="C325" s="126">
        <f>'Entering 1'!C627</f>
        <v>0</v>
      </c>
      <c r="D325" s="101">
        <f>'Entering 1'!D627</f>
        <v>0</v>
      </c>
      <c r="E325" s="101">
        <f>'Entering 1'!E627</f>
        <v>0</v>
      </c>
      <c r="F325" s="101">
        <f>'Entering 1'!F627</f>
        <v>0</v>
      </c>
      <c r="G325" s="101">
        <f>'Entering 1'!G627</f>
        <v>0</v>
      </c>
      <c r="H325" s="101">
        <f>'Entering 1'!H627</f>
        <v>0</v>
      </c>
      <c r="I325" s="101">
        <f>'Entering 1'!I627</f>
        <v>0</v>
      </c>
      <c r="J325" s="101">
        <f>'Entering 1'!J627</f>
        <v>0</v>
      </c>
      <c r="K325" s="101">
        <f>'Entering 1'!K627</f>
        <v>0</v>
      </c>
      <c r="L325" s="101">
        <f>'Entering 1'!L627</f>
        <v>0</v>
      </c>
      <c r="M325" s="101">
        <f>'Entering 1'!M627</f>
        <v>0</v>
      </c>
      <c r="N325" s="101">
        <f>'Entering 1'!N627</f>
        <v>0</v>
      </c>
      <c r="O325" s="101">
        <f>'Entering 1'!O627</f>
        <v>0</v>
      </c>
      <c r="P325" s="101">
        <f>'Entering 1'!P627</f>
        <v>0</v>
      </c>
      <c r="Q325" s="101">
        <f>'Entering 1'!Q627</f>
        <v>0</v>
      </c>
      <c r="R325" s="128">
        <f>'Entering 1'!R627</f>
        <v>0</v>
      </c>
    </row>
    <row r="326" spans="1:18" ht="12" customHeight="1">
      <c r="A326" s="566"/>
      <c r="B326" s="138" t="str">
        <f>'Entering 1'!B628</f>
        <v>Automobiles (6 People)</v>
      </c>
      <c r="C326" s="126">
        <f>'Entering 1'!C628</f>
        <v>0</v>
      </c>
      <c r="D326" s="101">
        <f>'Entering 1'!D628</f>
        <v>0</v>
      </c>
      <c r="E326" s="101">
        <f>'Entering 1'!E628</f>
        <v>0</v>
      </c>
      <c r="F326" s="101">
        <f>'Entering 1'!F628</f>
        <v>0</v>
      </c>
      <c r="G326" s="101">
        <f>'Entering 1'!G628</f>
        <v>0</v>
      </c>
      <c r="H326" s="101">
        <f>'Entering 1'!H628</f>
        <v>0</v>
      </c>
      <c r="I326" s="101">
        <f>'Entering 1'!I628</f>
        <v>0</v>
      </c>
      <c r="J326" s="101">
        <f>'Entering 1'!J628</f>
        <v>0</v>
      </c>
      <c r="K326" s="101">
        <f>'Entering 1'!K628</f>
        <v>0</v>
      </c>
      <c r="L326" s="101">
        <f>'Entering 1'!L628</f>
        <v>0</v>
      </c>
      <c r="M326" s="101">
        <f>'Entering 1'!M628</f>
        <v>0</v>
      </c>
      <c r="N326" s="101">
        <f>'Entering 1'!N628</f>
        <v>0</v>
      </c>
      <c r="O326" s="101">
        <f>'Entering 1'!O628</f>
        <v>0</v>
      </c>
      <c r="P326" s="101">
        <f>'Entering 1'!P628</f>
        <v>0</v>
      </c>
      <c r="Q326" s="101">
        <f>'Entering 1'!Q628</f>
        <v>0</v>
      </c>
      <c r="R326" s="128">
        <f>'Entering 1'!R628</f>
        <v>0</v>
      </c>
    </row>
    <row r="327" spans="1:18" ht="12" customHeight="1">
      <c r="A327" s="566"/>
      <c r="B327" s="138" t="str">
        <f>'Entering 1'!B629</f>
        <v>Automobiles (7 People)</v>
      </c>
      <c r="C327" s="126">
        <f>'Entering 1'!C629</f>
        <v>0</v>
      </c>
      <c r="D327" s="101">
        <f>'Entering 1'!D629</f>
        <v>0</v>
      </c>
      <c r="E327" s="101">
        <f>'Entering 1'!E629</f>
        <v>0</v>
      </c>
      <c r="F327" s="101">
        <f>'Entering 1'!F629</f>
        <v>0</v>
      </c>
      <c r="G327" s="101">
        <f>'Entering 1'!G629</f>
        <v>0</v>
      </c>
      <c r="H327" s="101">
        <f>'Entering 1'!H629</f>
        <v>0</v>
      </c>
      <c r="I327" s="101">
        <f>'Entering 1'!I629</f>
        <v>0</v>
      </c>
      <c r="J327" s="101">
        <f>'Entering 1'!J629</f>
        <v>0</v>
      </c>
      <c r="K327" s="101">
        <f>'Entering 1'!K629</f>
        <v>0</v>
      </c>
      <c r="L327" s="101">
        <f>'Entering 1'!L629</f>
        <v>0</v>
      </c>
      <c r="M327" s="101">
        <f>'Entering 1'!M629</f>
        <v>0</v>
      </c>
      <c r="N327" s="101">
        <f>'Entering 1'!N629</f>
        <v>0</v>
      </c>
      <c r="O327" s="101">
        <f>'Entering 1'!O629</f>
        <v>0</v>
      </c>
      <c r="P327" s="101">
        <f>'Entering 1'!P629</f>
        <v>0</v>
      </c>
      <c r="Q327" s="101">
        <f>'Entering 1'!Q629</f>
        <v>0</v>
      </c>
      <c r="R327" s="128">
        <f>'Entering 1'!R629</f>
        <v>0</v>
      </c>
    </row>
    <row r="328" spans="1:18" ht="12" customHeight="1">
      <c r="A328" s="566"/>
      <c r="B328" s="202" t="str">
        <f>'Entering 1'!B630</f>
        <v>Automobiles (8 People)</v>
      </c>
      <c r="C328" s="168">
        <f>'Entering 1'!C630</f>
        <v>0</v>
      </c>
      <c r="D328" s="169">
        <f>'Entering 1'!D630</f>
        <v>0</v>
      </c>
      <c r="E328" s="169">
        <f>'Entering 1'!E630</f>
        <v>0</v>
      </c>
      <c r="F328" s="169">
        <f>'Entering 1'!F630</f>
        <v>0</v>
      </c>
      <c r="G328" s="169">
        <f>'Entering 1'!G630</f>
        <v>0</v>
      </c>
      <c r="H328" s="169">
        <f>'Entering 1'!H630</f>
        <v>0</v>
      </c>
      <c r="I328" s="169">
        <f>'Entering 1'!I630</f>
        <v>0</v>
      </c>
      <c r="J328" s="169">
        <f>'Entering 1'!J630</f>
        <v>0</v>
      </c>
      <c r="K328" s="169">
        <f>'Entering 1'!K630</f>
        <v>0</v>
      </c>
      <c r="L328" s="169">
        <f>'Entering 1'!L630</f>
        <v>0</v>
      </c>
      <c r="M328" s="169">
        <f>'Entering 1'!M630</f>
        <v>0</v>
      </c>
      <c r="N328" s="169">
        <f>'Entering 1'!N630</f>
        <v>0</v>
      </c>
      <c r="O328" s="169">
        <f>'Entering 1'!O630</f>
        <v>0</v>
      </c>
      <c r="P328" s="169">
        <f>'Entering 1'!P630</f>
        <v>0</v>
      </c>
      <c r="Q328" s="169">
        <f>'Entering 1'!Q630</f>
        <v>0</v>
      </c>
      <c r="R328" s="170">
        <f>'Entering 1'!R630</f>
        <v>0</v>
      </c>
    </row>
    <row r="329" spans="1:18" ht="12" customHeight="1">
      <c r="A329" s="566"/>
      <c r="B329" s="163" t="s">
        <v>257</v>
      </c>
      <c r="C329" s="164">
        <f t="shared" ref="C329:R329" si="60">SUM(C322:C328)</f>
        <v>0</v>
      </c>
      <c r="D329" s="165">
        <f t="shared" si="60"/>
        <v>0</v>
      </c>
      <c r="E329" s="165">
        <f t="shared" si="60"/>
        <v>0</v>
      </c>
      <c r="F329" s="165">
        <f t="shared" si="60"/>
        <v>1</v>
      </c>
      <c r="G329" s="165">
        <f t="shared" si="60"/>
        <v>0</v>
      </c>
      <c r="H329" s="165">
        <f t="shared" si="60"/>
        <v>1</v>
      </c>
      <c r="I329" s="165">
        <f t="shared" si="60"/>
        <v>0</v>
      </c>
      <c r="J329" s="165">
        <f t="shared" si="60"/>
        <v>0</v>
      </c>
      <c r="K329" s="165">
        <f t="shared" si="60"/>
        <v>0</v>
      </c>
      <c r="L329" s="165">
        <f t="shared" si="60"/>
        <v>0</v>
      </c>
      <c r="M329" s="165">
        <f t="shared" si="60"/>
        <v>0</v>
      </c>
      <c r="N329" s="165">
        <f t="shared" si="60"/>
        <v>0</v>
      </c>
      <c r="O329" s="165">
        <f t="shared" si="60"/>
        <v>0</v>
      </c>
      <c r="P329" s="165">
        <f t="shared" si="60"/>
        <v>0</v>
      </c>
      <c r="Q329" s="165">
        <f t="shared" si="60"/>
        <v>0</v>
      </c>
      <c r="R329" s="166">
        <f t="shared" si="60"/>
        <v>0</v>
      </c>
    </row>
    <row r="330" spans="1:18" ht="12" customHeight="1">
      <c r="A330" s="566"/>
      <c r="B330" s="167" t="s">
        <v>258</v>
      </c>
      <c r="C330" s="168">
        <f t="shared" ref="C330:R330" si="61">(C322*2)+(C323*3)+(C324*4)+(C325*5)+(C326*6)+(C327*7)+(C328*8)</f>
        <v>0</v>
      </c>
      <c r="D330" s="169">
        <f t="shared" si="61"/>
        <v>0</v>
      </c>
      <c r="E330" s="169">
        <f t="shared" si="61"/>
        <v>0</v>
      </c>
      <c r="F330" s="169">
        <f t="shared" si="61"/>
        <v>2</v>
      </c>
      <c r="G330" s="169">
        <f t="shared" si="61"/>
        <v>0</v>
      </c>
      <c r="H330" s="169">
        <f t="shared" si="61"/>
        <v>2</v>
      </c>
      <c r="I330" s="169">
        <f t="shared" si="61"/>
        <v>0</v>
      </c>
      <c r="J330" s="169">
        <f t="shared" si="61"/>
        <v>0</v>
      </c>
      <c r="K330" s="169">
        <f t="shared" si="61"/>
        <v>0</v>
      </c>
      <c r="L330" s="169">
        <f t="shared" si="61"/>
        <v>0</v>
      </c>
      <c r="M330" s="169">
        <f t="shared" si="61"/>
        <v>0</v>
      </c>
      <c r="N330" s="169">
        <f t="shared" si="61"/>
        <v>0</v>
      </c>
      <c r="O330" s="169">
        <f t="shared" si="61"/>
        <v>0</v>
      </c>
      <c r="P330" s="169">
        <f t="shared" si="61"/>
        <v>0</v>
      </c>
      <c r="Q330" s="169">
        <f t="shared" si="61"/>
        <v>0</v>
      </c>
      <c r="R330" s="170">
        <f t="shared" si="61"/>
        <v>0</v>
      </c>
    </row>
    <row r="331" spans="1:18" ht="12" customHeight="1">
      <c r="A331" s="566"/>
      <c r="B331" s="138" t="str">
        <f>'Entering 1'!B631</f>
        <v>MTS Shuttles</v>
      </c>
      <c r="C331" s="126">
        <f>'Entering 1'!C631</f>
        <v>0</v>
      </c>
      <c r="D331" s="101">
        <f>'Entering 1'!D631</f>
        <v>0</v>
      </c>
      <c r="E331" s="101">
        <f>'Entering 1'!E631</f>
        <v>0</v>
      </c>
      <c r="F331" s="101">
        <f>'Entering 1'!F631</f>
        <v>0</v>
      </c>
      <c r="G331" s="101">
        <f>'Entering 1'!G631</f>
        <v>0</v>
      </c>
      <c r="H331" s="101">
        <f>'Entering 1'!H631</f>
        <v>0</v>
      </c>
      <c r="I331" s="101">
        <f>'Entering 1'!I631</f>
        <v>0</v>
      </c>
      <c r="J331" s="101">
        <f>'Entering 1'!J631</f>
        <v>0</v>
      </c>
      <c r="K331" s="101">
        <f>'Entering 1'!K631</f>
        <v>0</v>
      </c>
      <c r="L331" s="101">
        <f>'Entering 1'!L631</f>
        <v>0</v>
      </c>
      <c r="M331" s="101">
        <f>'Entering 1'!M631</f>
        <v>0</v>
      </c>
      <c r="N331" s="101">
        <f>'Entering 1'!N631</f>
        <v>0</v>
      </c>
      <c r="O331" s="101">
        <f>'Entering 1'!O631</f>
        <v>0</v>
      </c>
      <c r="P331" s="101">
        <f>'Entering 1'!P631</f>
        <v>0</v>
      </c>
      <c r="Q331" s="101">
        <f>'Entering 1'!Q631</f>
        <v>0</v>
      </c>
      <c r="R331" s="128">
        <f>'Entering 1'!R631</f>
        <v>0</v>
      </c>
    </row>
    <row r="332" spans="1:18" ht="12" customHeight="1">
      <c r="A332" s="566"/>
      <c r="B332" s="138" t="str">
        <f>'Entering 1'!B632</f>
        <v>Private Shuttles</v>
      </c>
      <c r="C332" s="126">
        <f>'Entering 1'!C632</f>
        <v>0</v>
      </c>
      <c r="D332" s="101">
        <f>'Entering 1'!D632</f>
        <v>0</v>
      </c>
      <c r="E332" s="101">
        <f>'Entering 1'!E632</f>
        <v>0</v>
      </c>
      <c r="F332" s="101">
        <f>'Entering 1'!F632</f>
        <v>0</v>
      </c>
      <c r="G332" s="101">
        <f>'Entering 1'!G632</f>
        <v>0</v>
      </c>
      <c r="H332" s="101">
        <f>'Entering 1'!H632</f>
        <v>0</v>
      </c>
      <c r="I332" s="101">
        <f>'Entering 1'!I632</f>
        <v>0</v>
      </c>
      <c r="J332" s="101">
        <f>'Entering 1'!J632</f>
        <v>0</v>
      </c>
      <c r="K332" s="101">
        <f>'Entering 1'!K632</f>
        <v>0</v>
      </c>
      <c r="L332" s="101">
        <f>'Entering 1'!L632</f>
        <v>0</v>
      </c>
      <c r="M332" s="101">
        <f>'Entering 1'!M632</f>
        <v>0</v>
      </c>
      <c r="N332" s="101">
        <f>'Entering 1'!N632</f>
        <v>0</v>
      </c>
      <c r="O332" s="101">
        <f>'Entering 1'!O632</f>
        <v>0</v>
      </c>
      <c r="P332" s="101">
        <f>'Entering 1'!P632</f>
        <v>0</v>
      </c>
      <c r="Q332" s="101">
        <f>'Entering 1'!Q632</f>
        <v>0</v>
      </c>
      <c r="R332" s="128">
        <f>'Entering 1'!R632</f>
        <v>0</v>
      </c>
    </row>
    <row r="333" spans="1:18" ht="12" customHeight="1">
      <c r="A333" s="566"/>
      <c r="B333" s="138" t="str">
        <f>'Entering 1'!B633</f>
        <v>Private Vanpool Vehicles</v>
      </c>
      <c r="C333" s="126">
        <f>'Entering 1'!C633</f>
        <v>0</v>
      </c>
      <c r="D333" s="101">
        <f>'Entering 1'!D633</f>
        <v>0</v>
      </c>
      <c r="E333" s="101">
        <f>'Entering 1'!E633</f>
        <v>0</v>
      </c>
      <c r="F333" s="101">
        <f>'Entering 1'!F633</f>
        <v>0</v>
      </c>
      <c r="G333" s="101">
        <f>'Entering 1'!G633</f>
        <v>0</v>
      </c>
      <c r="H333" s="101">
        <f>'Entering 1'!H633</f>
        <v>0</v>
      </c>
      <c r="I333" s="101">
        <f>'Entering 1'!I633</f>
        <v>0</v>
      </c>
      <c r="J333" s="101">
        <f>'Entering 1'!J633</f>
        <v>0</v>
      </c>
      <c r="K333" s="101">
        <f>'Entering 1'!K633</f>
        <v>0</v>
      </c>
      <c r="L333" s="101">
        <f>'Entering 1'!L633</f>
        <v>0</v>
      </c>
      <c r="M333" s="101">
        <f>'Entering 1'!M633</f>
        <v>0</v>
      </c>
      <c r="N333" s="101">
        <f>'Entering 1'!N633</f>
        <v>0</v>
      </c>
      <c r="O333" s="101">
        <f>'Entering 1'!O633</f>
        <v>0</v>
      </c>
      <c r="P333" s="101">
        <f>'Entering 1'!P633</f>
        <v>0</v>
      </c>
      <c r="Q333" s="101">
        <f>'Entering 1'!Q633</f>
        <v>0</v>
      </c>
      <c r="R333" s="128">
        <f>'Entering 1'!R633</f>
        <v>0</v>
      </c>
    </row>
    <row r="334" spans="1:18" ht="12" customHeight="1">
      <c r="A334" s="566"/>
      <c r="B334" s="116" t="str">
        <f>'Entering 1'!B634</f>
        <v>Taxis</v>
      </c>
      <c r="C334" s="126">
        <f>'Entering 1'!C634</f>
        <v>0</v>
      </c>
      <c r="D334" s="101">
        <f>'Entering 1'!D634</f>
        <v>0</v>
      </c>
      <c r="E334" s="101">
        <f>'Entering 1'!E634</f>
        <v>0</v>
      </c>
      <c r="F334" s="101">
        <f>'Entering 1'!F634</f>
        <v>0</v>
      </c>
      <c r="G334" s="101">
        <f>'Entering 1'!G634</f>
        <v>0</v>
      </c>
      <c r="H334" s="101">
        <f>'Entering 1'!H634</f>
        <v>0</v>
      </c>
      <c r="I334" s="101">
        <f>'Entering 1'!I634</f>
        <v>0</v>
      </c>
      <c r="J334" s="101">
        <f>'Entering 1'!J634</f>
        <v>0</v>
      </c>
      <c r="K334" s="101">
        <f>'Entering 1'!K634</f>
        <v>0</v>
      </c>
      <c r="L334" s="101">
        <f>'Entering 1'!L634</f>
        <v>0</v>
      </c>
      <c r="M334" s="101">
        <f>'Entering 1'!M634</f>
        <v>0</v>
      </c>
      <c r="N334" s="101">
        <f>'Entering 1'!N634</f>
        <v>0</v>
      </c>
      <c r="O334" s="101">
        <f>'Entering 1'!O634</f>
        <v>0</v>
      </c>
      <c r="P334" s="101">
        <f>'Entering 1'!P634</f>
        <v>0</v>
      </c>
      <c r="Q334" s="101">
        <f>'Entering 1'!Q634</f>
        <v>0</v>
      </c>
      <c r="R334" s="128">
        <f>'Entering 1'!R634</f>
        <v>0</v>
      </c>
    </row>
    <row r="335" spans="1:18" ht="12" customHeight="1">
      <c r="A335" s="566"/>
      <c r="B335" s="138" t="str">
        <f>'Entering 1'!B635</f>
        <v>Uber/Lyft Vehicles</v>
      </c>
      <c r="C335" s="126">
        <f>'Entering 1'!C635</f>
        <v>0</v>
      </c>
      <c r="D335" s="101">
        <f>'Entering 1'!D635</f>
        <v>0</v>
      </c>
      <c r="E335" s="101">
        <f>'Entering 1'!E635</f>
        <v>0</v>
      </c>
      <c r="F335" s="101">
        <f>'Entering 1'!F635</f>
        <v>0</v>
      </c>
      <c r="G335" s="101">
        <f>'Entering 1'!G635</f>
        <v>0</v>
      </c>
      <c r="H335" s="101">
        <f>'Entering 1'!H635</f>
        <v>0</v>
      </c>
      <c r="I335" s="101">
        <f>'Entering 1'!I635</f>
        <v>0</v>
      </c>
      <c r="J335" s="101">
        <f>'Entering 1'!J635</f>
        <v>0</v>
      </c>
      <c r="K335" s="101">
        <f>'Entering 1'!K635</f>
        <v>0</v>
      </c>
      <c r="L335" s="101">
        <f>'Entering 1'!L635</f>
        <v>0</v>
      </c>
      <c r="M335" s="101">
        <f>'Entering 1'!M635</f>
        <v>0</v>
      </c>
      <c r="N335" s="101">
        <f>'Entering 1'!N635</f>
        <v>0</v>
      </c>
      <c r="O335" s="101">
        <f>'Entering 1'!O635</f>
        <v>0</v>
      </c>
      <c r="P335" s="101">
        <f>'Entering 1'!P635</f>
        <v>0</v>
      </c>
      <c r="Q335" s="101">
        <f>'Entering 1'!Q635</f>
        <v>0</v>
      </c>
      <c r="R335" s="128">
        <f>'Entering 1'!R635</f>
        <v>0</v>
      </c>
    </row>
    <row r="336" spans="1:18" ht="12" customHeight="1">
      <c r="A336" s="566"/>
      <c r="B336" s="121" t="str">
        <f>'Entering 1'!B648</f>
        <v>MTS Shuttle People</v>
      </c>
      <c r="C336" s="122">
        <f>'Entering 1'!C648</f>
        <v>0</v>
      </c>
      <c r="D336" s="123">
        <f>'Entering 1'!D648</f>
        <v>0</v>
      </c>
      <c r="E336" s="123">
        <f>'Entering 1'!E648</f>
        <v>0</v>
      </c>
      <c r="F336" s="123">
        <f>'Entering 1'!F648</f>
        <v>0</v>
      </c>
      <c r="G336" s="123">
        <f>'Entering 1'!G648</f>
        <v>0</v>
      </c>
      <c r="H336" s="123">
        <f>'Entering 1'!H648</f>
        <v>0</v>
      </c>
      <c r="I336" s="123">
        <f>'Entering 1'!I648</f>
        <v>0</v>
      </c>
      <c r="J336" s="123">
        <f>'Entering 1'!J648</f>
        <v>0</v>
      </c>
      <c r="K336" s="123">
        <f>'Entering 1'!K648</f>
        <v>0</v>
      </c>
      <c r="L336" s="123">
        <f>'Entering 1'!L648</f>
        <v>0</v>
      </c>
      <c r="M336" s="123">
        <f>'Entering 1'!M648</f>
        <v>0</v>
      </c>
      <c r="N336" s="123">
        <f>'Entering 1'!N648</f>
        <v>0</v>
      </c>
      <c r="O336" s="123">
        <f>'Entering 1'!O648</f>
        <v>0</v>
      </c>
      <c r="P336" s="123">
        <f>'Entering 1'!P648</f>
        <v>0</v>
      </c>
      <c r="Q336" s="123">
        <f>'Entering 1'!Q648</f>
        <v>0</v>
      </c>
      <c r="R336" s="124">
        <f>'Entering 1'!R648</f>
        <v>0</v>
      </c>
    </row>
    <row r="337" spans="1:18" ht="12" customHeight="1">
      <c r="A337" s="566"/>
      <c r="B337" s="121" t="str">
        <f>'Entering 1'!B649</f>
        <v>Private Shuttle People</v>
      </c>
      <c r="C337" s="122">
        <f>'Entering 1'!C649</f>
        <v>0</v>
      </c>
      <c r="D337" s="123">
        <f>'Entering 1'!D649</f>
        <v>0</v>
      </c>
      <c r="E337" s="123">
        <f>'Entering 1'!E649</f>
        <v>0</v>
      </c>
      <c r="F337" s="123">
        <f>'Entering 1'!F649</f>
        <v>0</v>
      </c>
      <c r="G337" s="123">
        <f>'Entering 1'!G649</f>
        <v>0</v>
      </c>
      <c r="H337" s="123">
        <f>'Entering 1'!H649</f>
        <v>0</v>
      </c>
      <c r="I337" s="123">
        <f>'Entering 1'!I649</f>
        <v>0</v>
      </c>
      <c r="J337" s="123">
        <f>'Entering 1'!J649</f>
        <v>0</v>
      </c>
      <c r="K337" s="123">
        <f>'Entering 1'!K649</f>
        <v>0</v>
      </c>
      <c r="L337" s="123">
        <f>'Entering 1'!L649</f>
        <v>0</v>
      </c>
      <c r="M337" s="123">
        <f>'Entering 1'!M649</f>
        <v>0</v>
      </c>
      <c r="N337" s="123">
        <f>'Entering 1'!N649</f>
        <v>0</v>
      </c>
      <c r="O337" s="123">
        <f>'Entering 1'!O649</f>
        <v>0</v>
      </c>
      <c r="P337" s="123">
        <f>'Entering 1'!P649</f>
        <v>0</v>
      </c>
      <c r="Q337" s="123">
        <f>'Entering 1'!Q649</f>
        <v>0</v>
      </c>
      <c r="R337" s="124">
        <f>'Entering 1'!R649</f>
        <v>0</v>
      </c>
    </row>
    <row r="338" spans="1:18" ht="12" customHeight="1">
      <c r="A338" s="566"/>
      <c r="B338" s="121" t="str">
        <f>'Entering 1'!B650</f>
        <v>Private Vanpool People</v>
      </c>
      <c r="C338" s="122">
        <f>'Entering 1'!C650</f>
        <v>0</v>
      </c>
      <c r="D338" s="123">
        <f>'Entering 1'!D650</f>
        <v>0</v>
      </c>
      <c r="E338" s="123">
        <f>'Entering 1'!E650</f>
        <v>0</v>
      </c>
      <c r="F338" s="123">
        <f>'Entering 1'!F650</f>
        <v>0</v>
      </c>
      <c r="G338" s="123">
        <f>'Entering 1'!G650</f>
        <v>0</v>
      </c>
      <c r="H338" s="123">
        <f>'Entering 1'!H650</f>
        <v>0</v>
      </c>
      <c r="I338" s="123">
        <f>'Entering 1'!I650</f>
        <v>0</v>
      </c>
      <c r="J338" s="123">
        <f>'Entering 1'!J650</f>
        <v>0</v>
      </c>
      <c r="K338" s="123">
        <f>'Entering 1'!K650</f>
        <v>0</v>
      </c>
      <c r="L338" s="123">
        <f>'Entering 1'!L650</f>
        <v>0</v>
      </c>
      <c r="M338" s="123">
        <f>'Entering 1'!M650</f>
        <v>0</v>
      </c>
      <c r="N338" s="123">
        <f>'Entering 1'!N650</f>
        <v>0</v>
      </c>
      <c r="O338" s="123">
        <f>'Entering 1'!O650</f>
        <v>0</v>
      </c>
      <c r="P338" s="123">
        <f>'Entering 1'!P650</f>
        <v>0</v>
      </c>
      <c r="Q338" s="123">
        <f>'Entering 1'!Q650</f>
        <v>0</v>
      </c>
      <c r="R338" s="124">
        <f>'Entering 1'!R650</f>
        <v>0</v>
      </c>
    </row>
    <row r="339" spans="1:18" ht="12" customHeight="1">
      <c r="A339" s="566"/>
      <c r="B339" s="121" t="str">
        <f>'Entering 1'!B651</f>
        <v>Taxi People</v>
      </c>
      <c r="C339" s="122">
        <f>'Entering 1'!C651</f>
        <v>0</v>
      </c>
      <c r="D339" s="123">
        <f>'Entering 1'!D651</f>
        <v>0</v>
      </c>
      <c r="E339" s="123">
        <f>'Entering 1'!E651</f>
        <v>0</v>
      </c>
      <c r="F339" s="123">
        <f>'Entering 1'!F651</f>
        <v>0</v>
      </c>
      <c r="G339" s="123">
        <f>'Entering 1'!G651</f>
        <v>0</v>
      </c>
      <c r="H339" s="123">
        <f>'Entering 1'!H651</f>
        <v>0</v>
      </c>
      <c r="I339" s="123">
        <f>'Entering 1'!I651</f>
        <v>0</v>
      </c>
      <c r="J339" s="123">
        <f>'Entering 1'!J651</f>
        <v>0</v>
      </c>
      <c r="K339" s="123">
        <f>'Entering 1'!K651</f>
        <v>0</v>
      </c>
      <c r="L339" s="123">
        <f>'Entering 1'!L651</f>
        <v>0</v>
      </c>
      <c r="M339" s="123">
        <f>'Entering 1'!M651</f>
        <v>0</v>
      </c>
      <c r="N339" s="123">
        <f>'Entering 1'!N651</f>
        <v>0</v>
      </c>
      <c r="O339" s="123">
        <f>'Entering 1'!O651</f>
        <v>0</v>
      </c>
      <c r="P339" s="123">
        <f>'Entering 1'!P651</f>
        <v>0</v>
      </c>
      <c r="Q339" s="123">
        <f>'Entering 1'!Q651</f>
        <v>0</v>
      </c>
      <c r="R339" s="124">
        <f>'Entering 1'!R651</f>
        <v>0</v>
      </c>
    </row>
    <row r="340" spans="1:18" ht="12" customHeight="1">
      <c r="A340" s="566"/>
      <c r="B340" s="184" t="str">
        <f>'Entering 1'!B652</f>
        <v>Uber/Lyft People</v>
      </c>
      <c r="C340" s="160">
        <f>'Entering 1'!C652</f>
        <v>0</v>
      </c>
      <c r="D340" s="161">
        <f>'Entering 1'!D652</f>
        <v>0</v>
      </c>
      <c r="E340" s="161">
        <f>'Entering 1'!E652</f>
        <v>0</v>
      </c>
      <c r="F340" s="161">
        <f>'Entering 1'!F652</f>
        <v>0</v>
      </c>
      <c r="G340" s="161">
        <f>'Entering 1'!G652</f>
        <v>0</v>
      </c>
      <c r="H340" s="161">
        <f>'Entering 1'!H652</f>
        <v>0</v>
      </c>
      <c r="I340" s="161">
        <f>'Entering 1'!I652</f>
        <v>0</v>
      </c>
      <c r="J340" s="161">
        <f>'Entering 1'!J652</f>
        <v>0</v>
      </c>
      <c r="K340" s="161">
        <f>'Entering 1'!K652</f>
        <v>0</v>
      </c>
      <c r="L340" s="161">
        <f>'Entering 1'!L652</f>
        <v>0</v>
      </c>
      <c r="M340" s="161">
        <f>'Entering 1'!M652</f>
        <v>0</v>
      </c>
      <c r="N340" s="161">
        <f>'Entering 1'!N652</f>
        <v>0</v>
      </c>
      <c r="O340" s="161">
        <f>'Entering 1'!O652</f>
        <v>0</v>
      </c>
      <c r="P340" s="161">
        <f>'Entering 1'!P652</f>
        <v>0</v>
      </c>
      <c r="Q340" s="161">
        <f>'Entering 1'!Q652</f>
        <v>0</v>
      </c>
      <c r="R340" s="162">
        <f>'Entering 1'!R652</f>
        <v>0</v>
      </c>
    </row>
    <row r="341" spans="1:18" ht="12" customHeight="1">
      <c r="A341" s="566"/>
      <c r="B341" s="145" t="s">
        <v>261</v>
      </c>
      <c r="C341" s="126">
        <f t="shared" ref="C341:R341" si="62">SUM(C329,C331:C335)</f>
        <v>0</v>
      </c>
      <c r="D341" s="101">
        <f t="shared" si="62"/>
        <v>0</v>
      </c>
      <c r="E341" s="101">
        <f t="shared" si="62"/>
        <v>0</v>
      </c>
      <c r="F341" s="101">
        <f t="shared" si="62"/>
        <v>1</v>
      </c>
      <c r="G341" s="101">
        <f t="shared" si="62"/>
        <v>0</v>
      </c>
      <c r="H341" s="101">
        <f t="shared" si="62"/>
        <v>1</v>
      </c>
      <c r="I341" s="101">
        <f t="shared" si="62"/>
        <v>0</v>
      </c>
      <c r="J341" s="101">
        <f t="shared" si="62"/>
        <v>0</v>
      </c>
      <c r="K341" s="101">
        <f t="shared" si="62"/>
        <v>0</v>
      </c>
      <c r="L341" s="101">
        <f t="shared" si="62"/>
        <v>0</v>
      </c>
      <c r="M341" s="101">
        <f t="shared" si="62"/>
        <v>0</v>
      </c>
      <c r="N341" s="101">
        <f t="shared" si="62"/>
        <v>0</v>
      </c>
      <c r="O341" s="101">
        <f t="shared" si="62"/>
        <v>0</v>
      </c>
      <c r="P341" s="101">
        <f t="shared" si="62"/>
        <v>0</v>
      </c>
      <c r="Q341" s="101">
        <f t="shared" si="62"/>
        <v>0</v>
      </c>
      <c r="R341" s="128">
        <f t="shared" si="62"/>
        <v>0</v>
      </c>
    </row>
    <row r="342" spans="1:18" ht="12" customHeight="1">
      <c r="A342" s="566"/>
      <c r="B342" s="145" t="s">
        <v>262</v>
      </c>
      <c r="C342" s="126">
        <f t="shared" ref="C342:R342" si="63">(C330+SUM(C336:C340))</f>
        <v>0</v>
      </c>
      <c r="D342" s="101">
        <f t="shared" si="63"/>
        <v>0</v>
      </c>
      <c r="E342" s="101">
        <f t="shared" si="63"/>
        <v>0</v>
      </c>
      <c r="F342" s="101">
        <f t="shared" si="63"/>
        <v>2</v>
      </c>
      <c r="G342" s="101">
        <f t="shared" si="63"/>
        <v>0</v>
      </c>
      <c r="H342" s="101">
        <f t="shared" si="63"/>
        <v>2</v>
      </c>
      <c r="I342" s="101">
        <f t="shared" si="63"/>
        <v>0</v>
      </c>
      <c r="J342" s="101">
        <f t="shared" si="63"/>
        <v>0</v>
      </c>
      <c r="K342" s="101">
        <f t="shared" si="63"/>
        <v>0</v>
      </c>
      <c r="L342" s="101">
        <f t="shared" si="63"/>
        <v>0</v>
      </c>
      <c r="M342" s="101">
        <f t="shared" si="63"/>
        <v>0</v>
      </c>
      <c r="N342" s="101">
        <f t="shared" si="63"/>
        <v>0</v>
      </c>
      <c r="O342" s="101">
        <f t="shared" si="63"/>
        <v>0</v>
      </c>
      <c r="P342" s="101">
        <f t="shared" si="63"/>
        <v>0</v>
      </c>
      <c r="Q342" s="101">
        <f t="shared" si="63"/>
        <v>0</v>
      </c>
      <c r="R342" s="128">
        <f t="shared" si="63"/>
        <v>0</v>
      </c>
    </row>
    <row r="343" spans="1:18" ht="12" customHeight="1">
      <c r="A343" s="576" t="s">
        <v>227</v>
      </c>
      <c r="B343" s="181" t="str">
        <f>'Entering 1'!B664</f>
        <v>Automobiles (2 People)</v>
      </c>
      <c r="C343" s="182">
        <f>'Entering 1'!C664</f>
        <v>0</v>
      </c>
      <c r="D343" s="117">
        <f>'Entering 1'!D664</f>
        <v>0</v>
      </c>
      <c r="E343" s="117">
        <f>'Entering 1'!E664</f>
        <v>0</v>
      </c>
      <c r="F343" s="117">
        <f>'Entering 1'!F664</f>
        <v>0</v>
      </c>
      <c r="G343" s="117">
        <f>'Entering 1'!G664</f>
        <v>0</v>
      </c>
      <c r="H343" s="117">
        <f>'Entering 1'!H664</f>
        <v>0</v>
      </c>
      <c r="I343" s="117">
        <f>'Entering 1'!I664</f>
        <v>0</v>
      </c>
      <c r="J343" s="117">
        <f>'Entering 1'!J664</f>
        <v>0</v>
      </c>
      <c r="K343" s="117">
        <f>'Entering 1'!K664</f>
        <v>0</v>
      </c>
      <c r="L343" s="117">
        <f>'Entering 1'!L664</f>
        <v>0</v>
      </c>
      <c r="M343" s="117">
        <f>'Entering 1'!M664</f>
        <v>0</v>
      </c>
      <c r="N343" s="117">
        <f>'Entering 1'!N664</f>
        <v>0</v>
      </c>
      <c r="O343" s="117">
        <f>'Entering 1'!O664</f>
        <v>0</v>
      </c>
      <c r="P343" s="117">
        <f>'Entering 1'!P664</f>
        <v>0</v>
      </c>
      <c r="Q343" s="117">
        <f>'Entering 1'!Q664</f>
        <v>0</v>
      </c>
      <c r="R343" s="119">
        <f>'Entering 1'!R664</f>
        <v>0</v>
      </c>
    </row>
    <row r="344" spans="1:18" ht="12" customHeight="1">
      <c r="A344" s="566"/>
      <c r="B344" s="116" t="str">
        <f>'Entering 1'!B665</f>
        <v>Automobiles (3 People)</v>
      </c>
      <c r="C344" s="126">
        <f>'Entering 1'!C665</f>
        <v>0</v>
      </c>
      <c r="D344" s="101">
        <f>'Entering 1'!D665</f>
        <v>0</v>
      </c>
      <c r="E344" s="101">
        <f>'Entering 1'!E665</f>
        <v>0</v>
      </c>
      <c r="F344" s="101">
        <f>'Entering 1'!F665</f>
        <v>0</v>
      </c>
      <c r="G344" s="101">
        <f>'Entering 1'!G665</f>
        <v>0</v>
      </c>
      <c r="H344" s="101">
        <f>'Entering 1'!H665</f>
        <v>0</v>
      </c>
      <c r="I344" s="101">
        <f>'Entering 1'!I665</f>
        <v>0</v>
      </c>
      <c r="J344" s="101">
        <f>'Entering 1'!J665</f>
        <v>0</v>
      </c>
      <c r="K344" s="101">
        <f>'Entering 1'!K665</f>
        <v>0</v>
      </c>
      <c r="L344" s="101">
        <f>'Entering 1'!L665</f>
        <v>0</v>
      </c>
      <c r="M344" s="101">
        <f>'Entering 1'!M665</f>
        <v>0</v>
      </c>
      <c r="N344" s="101">
        <f>'Entering 1'!N665</f>
        <v>0</v>
      </c>
      <c r="O344" s="101">
        <f>'Entering 1'!O665</f>
        <v>0</v>
      </c>
      <c r="P344" s="101">
        <f>'Entering 1'!P665</f>
        <v>0</v>
      </c>
      <c r="Q344" s="101">
        <f>'Entering 1'!Q665</f>
        <v>0</v>
      </c>
      <c r="R344" s="128">
        <f>'Entering 1'!R665</f>
        <v>0</v>
      </c>
    </row>
    <row r="345" spans="1:18" ht="12" customHeight="1">
      <c r="A345" s="566"/>
      <c r="B345" s="116" t="str">
        <f>'Entering 1'!B666</f>
        <v>Automobiles (4 People)</v>
      </c>
      <c r="C345" s="126">
        <f>'Entering 1'!C666</f>
        <v>0</v>
      </c>
      <c r="D345" s="101">
        <f>'Entering 1'!D666</f>
        <v>0</v>
      </c>
      <c r="E345" s="101">
        <f>'Entering 1'!E666</f>
        <v>0</v>
      </c>
      <c r="F345" s="101">
        <f>'Entering 1'!F666</f>
        <v>0</v>
      </c>
      <c r="G345" s="101">
        <f>'Entering 1'!G666</f>
        <v>0</v>
      </c>
      <c r="H345" s="101">
        <f>'Entering 1'!H666</f>
        <v>0</v>
      </c>
      <c r="I345" s="101">
        <f>'Entering 1'!I666</f>
        <v>0</v>
      </c>
      <c r="J345" s="101">
        <f>'Entering 1'!J666</f>
        <v>0</v>
      </c>
      <c r="K345" s="101">
        <f>'Entering 1'!K666</f>
        <v>0</v>
      </c>
      <c r="L345" s="101">
        <f>'Entering 1'!L666</f>
        <v>0</v>
      </c>
      <c r="M345" s="101">
        <f>'Entering 1'!M666</f>
        <v>0</v>
      </c>
      <c r="N345" s="101">
        <f>'Entering 1'!N666</f>
        <v>0</v>
      </c>
      <c r="O345" s="101">
        <f>'Entering 1'!O666</f>
        <v>0</v>
      </c>
      <c r="P345" s="101">
        <f>'Entering 1'!P666</f>
        <v>0</v>
      </c>
      <c r="Q345" s="101">
        <f>'Entering 1'!Q666</f>
        <v>0</v>
      </c>
      <c r="R345" s="128">
        <f>'Entering 1'!R666</f>
        <v>0</v>
      </c>
    </row>
    <row r="346" spans="1:18" ht="12" customHeight="1">
      <c r="A346" s="566"/>
      <c r="B346" s="116" t="str">
        <f>'Entering 1'!B667</f>
        <v>Automobiles (5 People)</v>
      </c>
      <c r="C346" s="126">
        <f>'Entering 1'!C667</f>
        <v>0</v>
      </c>
      <c r="D346" s="101">
        <f>'Entering 1'!D667</f>
        <v>0</v>
      </c>
      <c r="E346" s="101">
        <f>'Entering 1'!E667</f>
        <v>0</v>
      </c>
      <c r="F346" s="101">
        <f>'Entering 1'!F667</f>
        <v>0</v>
      </c>
      <c r="G346" s="101">
        <f>'Entering 1'!G667</f>
        <v>0</v>
      </c>
      <c r="H346" s="101">
        <f>'Entering 1'!H667</f>
        <v>0</v>
      </c>
      <c r="I346" s="101">
        <f>'Entering 1'!I667</f>
        <v>0</v>
      </c>
      <c r="J346" s="101">
        <f>'Entering 1'!J667</f>
        <v>0</v>
      </c>
      <c r="K346" s="101">
        <f>'Entering 1'!K667</f>
        <v>0</v>
      </c>
      <c r="L346" s="101">
        <f>'Entering 1'!L667</f>
        <v>0</v>
      </c>
      <c r="M346" s="101">
        <f>'Entering 1'!M667</f>
        <v>0</v>
      </c>
      <c r="N346" s="101">
        <f>'Entering 1'!N667</f>
        <v>0</v>
      </c>
      <c r="O346" s="101">
        <f>'Entering 1'!O667</f>
        <v>0</v>
      </c>
      <c r="P346" s="101">
        <f>'Entering 1'!P667</f>
        <v>0</v>
      </c>
      <c r="Q346" s="101">
        <f>'Entering 1'!Q667</f>
        <v>0</v>
      </c>
      <c r="R346" s="128">
        <f>'Entering 1'!R667</f>
        <v>0</v>
      </c>
    </row>
    <row r="347" spans="1:18" ht="12" customHeight="1">
      <c r="A347" s="566"/>
      <c r="B347" s="116" t="str">
        <f>'Entering 1'!B668</f>
        <v>Automobiles (6 People)</v>
      </c>
      <c r="C347" s="126">
        <f>'Entering 1'!C668</f>
        <v>0</v>
      </c>
      <c r="D347" s="101">
        <f>'Entering 1'!D668</f>
        <v>0</v>
      </c>
      <c r="E347" s="101">
        <f>'Entering 1'!E668</f>
        <v>0</v>
      </c>
      <c r="F347" s="101">
        <f>'Entering 1'!F668</f>
        <v>0</v>
      </c>
      <c r="G347" s="101">
        <f>'Entering 1'!G668</f>
        <v>0</v>
      </c>
      <c r="H347" s="101">
        <f>'Entering 1'!H668</f>
        <v>0</v>
      </c>
      <c r="I347" s="101">
        <f>'Entering 1'!I668</f>
        <v>0</v>
      </c>
      <c r="J347" s="101">
        <f>'Entering 1'!J668</f>
        <v>0</v>
      </c>
      <c r="K347" s="101">
        <f>'Entering 1'!K668</f>
        <v>0</v>
      </c>
      <c r="L347" s="101">
        <f>'Entering 1'!L668</f>
        <v>0</v>
      </c>
      <c r="M347" s="101">
        <f>'Entering 1'!M668</f>
        <v>0</v>
      </c>
      <c r="N347" s="101">
        <f>'Entering 1'!N668</f>
        <v>0</v>
      </c>
      <c r="O347" s="101">
        <f>'Entering 1'!O668</f>
        <v>0</v>
      </c>
      <c r="P347" s="101">
        <f>'Entering 1'!P668</f>
        <v>0</v>
      </c>
      <c r="Q347" s="101">
        <f>'Entering 1'!Q668</f>
        <v>0</v>
      </c>
      <c r="R347" s="128">
        <f>'Entering 1'!R668</f>
        <v>0</v>
      </c>
    </row>
    <row r="348" spans="1:18" ht="12" customHeight="1">
      <c r="A348" s="566"/>
      <c r="B348" s="116" t="str">
        <f>'Entering 1'!B669</f>
        <v>Automobiles (7 People)</v>
      </c>
      <c r="C348" s="126">
        <f>'Entering 1'!C669</f>
        <v>0</v>
      </c>
      <c r="D348" s="101">
        <f>'Entering 1'!D669</f>
        <v>0</v>
      </c>
      <c r="E348" s="101">
        <f>'Entering 1'!E669</f>
        <v>0</v>
      </c>
      <c r="F348" s="101">
        <f>'Entering 1'!F669</f>
        <v>0</v>
      </c>
      <c r="G348" s="101">
        <f>'Entering 1'!G669</f>
        <v>0</v>
      </c>
      <c r="H348" s="101">
        <f>'Entering 1'!H669</f>
        <v>0</v>
      </c>
      <c r="I348" s="101">
        <f>'Entering 1'!I669</f>
        <v>0</v>
      </c>
      <c r="J348" s="101">
        <f>'Entering 1'!J669</f>
        <v>0</v>
      </c>
      <c r="K348" s="101">
        <f>'Entering 1'!K669</f>
        <v>0</v>
      </c>
      <c r="L348" s="101">
        <f>'Entering 1'!L669</f>
        <v>0</v>
      </c>
      <c r="M348" s="101">
        <f>'Entering 1'!M669</f>
        <v>0</v>
      </c>
      <c r="N348" s="101">
        <f>'Entering 1'!N669</f>
        <v>0</v>
      </c>
      <c r="O348" s="101">
        <f>'Entering 1'!O669</f>
        <v>0</v>
      </c>
      <c r="P348" s="101">
        <f>'Entering 1'!P669</f>
        <v>0</v>
      </c>
      <c r="Q348" s="101">
        <f>'Entering 1'!Q669</f>
        <v>0</v>
      </c>
      <c r="R348" s="128">
        <f>'Entering 1'!R669</f>
        <v>0</v>
      </c>
    </row>
    <row r="349" spans="1:18" ht="12" customHeight="1">
      <c r="A349" s="566"/>
      <c r="B349" s="183" t="str">
        <f>'Entering 1'!B670</f>
        <v>Automobiles (8 People)</v>
      </c>
      <c r="C349" s="168">
        <f>'Entering 1'!C670</f>
        <v>0</v>
      </c>
      <c r="D349" s="169">
        <f>'Entering 1'!D670</f>
        <v>0</v>
      </c>
      <c r="E349" s="169">
        <f>'Entering 1'!E670</f>
        <v>0</v>
      </c>
      <c r="F349" s="169">
        <f>'Entering 1'!F670</f>
        <v>0</v>
      </c>
      <c r="G349" s="169">
        <f>'Entering 1'!G670</f>
        <v>0</v>
      </c>
      <c r="H349" s="169">
        <f>'Entering 1'!H670</f>
        <v>0</v>
      </c>
      <c r="I349" s="169">
        <f>'Entering 1'!I670</f>
        <v>0</v>
      </c>
      <c r="J349" s="169">
        <f>'Entering 1'!J670</f>
        <v>0</v>
      </c>
      <c r="K349" s="169">
        <f>'Entering 1'!K670</f>
        <v>0</v>
      </c>
      <c r="L349" s="169">
        <f>'Entering 1'!L670</f>
        <v>0</v>
      </c>
      <c r="M349" s="169">
        <f>'Entering 1'!M670</f>
        <v>0</v>
      </c>
      <c r="N349" s="169">
        <f>'Entering 1'!N670</f>
        <v>0</v>
      </c>
      <c r="O349" s="169">
        <f>'Entering 1'!O670</f>
        <v>0</v>
      </c>
      <c r="P349" s="169">
        <f>'Entering 1'!P670</f>
        <v>0</v>
      </c>
      <c r="Q349" s="169">
        <f>'Entering 1'!Q670</f>
        <v>0</v>
      </c>
      <c r="R349" s="170">
        <f>'Entering 1'!R670</f>
        <v>0</v>
      </c>
    </row>
    <row r="350" spans="1:18" ht="12" customHeight="1">
      <c r="A350" s="566"/>
      <c r="B350" s="163" t="s">
        <v>257</v>
      </c>
      <c r="C350" s="164">
        <f t="shared" ref="C350:R350" si="64">SUM(C343:C349)</f>
        <v>0</v>
      </c>
      <c r="D350" s="165">
        <f t="shared" si="64"/>
        <v>0</v>
      </c>
      <c r="E350" s="165">
        <f t="shared" si="64"/>
        <v>0</v>
      </c>
      <c r="F350" s="165">
        <f t="shared" si="64"/>
        <v>0</v>
      </c>
      <c r="G350" s="165">
        <f t="shared" si="64"/>
        <v>0</v>
      </c>
      <c r="H350" s="165">
        <f t="shared" si="64"/>
        <v>0</v>
      </c>
      <c r="I350" s="165">
        <f t="shared" si="64"/>
        <v>0</v>
      </c>
      <c r="J350" s="165">
        <f t="shared" si="64"/>
        <v>0</v>
      </c>
      <c r="K350" s="165">
        <f t="shared" si="64"/>
        <v>0</v>
      </c>
      <c r="L350" s="165">
        <f t="shared" si="64"/>
        <v>0</v>
      </c>
      <c r="M350" s="165">
        <f t="shared" si="64"/>
        <v>0</v>
      </c>
      <c r="N350" s="165">
        <f t="shared" si="64"/>
        <v>0</v>
      </c>
      <c r="O350" s="165">
        <f t="shared" si="64"/>
        <v>0</v>
      </c>
      <c r="P350" s="165">
        <f t="shared" si="64"/>
        <v>0</v>
      </c>
      <c r="Q350" s="165">
        <f t="shared" si="64"/>
        <v>0</v>
      </c>
      <c r="R350" s="166">
        <f t="shared" si="64"/>
        <v>0</v>
      </c>
    </row>
    <row r="351" spans="1:18" ht="12" customHeight="1">
      <c r="A351" s="566"/>
      <c r="B351" s="167" t="s">
        <v>258</v>
      </c>
      <c r="C351" s="168">
        <f t="shared" ref="C351:R351" si="65">(C343*2)+(C344*3)+(C345*4)+(C346*5)+(C347*6)+(C348*7)+(C349*8)</f>
        <v>0</v>
      </c>
      <c r="D351" s="169">
        <f t="shared" si="65"/>
        <v>0</v>
      </c>
      <c r="E351" s="169">
        <f t="shared" si="65"/>
        <v>0</v>
      </c>
      <c r="F351" s="169">
        <f t="shared" si="65"/>
        <v>0</v>
      </c>
      <c r="G351" s="169">
        <f t="shared" si="65"/>
        <v>0</v>
      </c>
      <c r="H351" s="169">
        <f t="shared" si="65"/>
        <v>0</v>
      </c>
      <c r="I351" s="169">
        <f t="shared" si="65"/>
        <v>0</v>
      </c>
      <c r="J351" s="169">
        <f t="shared" si="65"/>
        <v>0</v>
      </c>
      <c r="K351" s="169">
        <f t="shared" si="65"/>
        <v>0</v>
      </c>
      <c r="L351" s="169">
        <f t="shared" si="65"/>
        <v>0</v>
      </c>
      <c r="M351" s="169">
        <f t="shared" si="65"/>
        <v>0</v>
      </c>
      <c r="N351" s="169">
        <f t="shared" si="65"/>
        <v>0</v>
      </c>
      <c r="O351" s="169">
        <f t="shared" si="65"/>
        <v>0</v>
      </c>
      <c r="P351" s="169">
        <f t="shared" si="65"/>
        <v>0</v>
      </c>
      <c r="Q351" s="169">
        <f t="shared" si="65"/>
        <v>0</v>
      </c>
      <c r="R351" s="170">
        <f t="shared" si="65"/>
        <v>0</v>
      </c>
    </row>
    <row r="352" spans="1:18" ht="12" customHeight="1">
      <c r="A352" s="566"/>
      <c r="B352" s="138" t="str">
        <f>'Entering 1'!B671</f>
        <v>MTS Shuttles</v>
      </c>
      <c r="C352" s="126">
        <f>'Entering 1'!C671</f>
        <v>0</v>
      </c>
      <c r="D352" s="101">
        <f>'Entering 1'!D671</f>
        <v>0</v>
      </c>
      <c r="E352" s="101">
        <f>'Entering 1'!E671</f>
        <v>0</v>
      </c>
      <c r="F352" s="101">
        <f>'Entering 1'!F671</f>
        <v>0</v>
      </c>
      <c r="G352" s="101">
        <f>'Entering 1'!G671</f>
        <v>0</v>
      </c>
      <c r="H352" s="101">
        <f>'Entering 1'!H671</f>
        <v>0</v>
      </c>
      <c r="I352" s="101">
        <f>'Entering 1'!I671</f>
        <v>0</v>
      </c>
      <c r="J352" s="101">
        <f>'Entering 1'!J671</f>
        <v>0</v>
      </c>
      <c r="K352" s="101">
        <f>'Entering 1'!K671</f>
        <v>0</v>
      </c>
      <c r="L352" s="101">
        <f>'Entering 1'!L671</f>
        <v>0</v>
      </c>
      <c r="M352" s="101">
        <f>'Entering 1'!M671</f>
        <v>0</v>
      </c>
      <c r="N352" s="101">
        <f>'Entering 1'!N671</f>
        <v>0</v>
      </c>
      <c r="O352" s="101">
        <f>'Entering 1'!O671</f>
        <v>0</v>
      </c>
      <c r="P352" s="101">
        <f>'Entering 1'!P671</f>
        <v>0</v>
      </c>
      <c r="Q352" s="101">
        <f>'Entering 1'!Q671</f>
        <v>0</v>
      </c>
      <c r="R352" s="128">
        <f>'Entering 1'!R671</f>
        <v>0</v>
      </c>
    </row>
    <row r="353" spans="1:18" ht="12" customHeight="1">
      <c r="A353" s="566"/>
      <c r="B353" s="138" t="str">
        <f>'Entering 1'!B672</f>
        <v>Private Shuttles</v>
      </c>
      <c r="C353" s="126">
        <f>'Entering 1'!C672</f>
        <v>0</v>
      </c>
      <c r="D353" s="101">
        <f>'Entering 1'!D672</f>
        <v>0</v>
      </c>
      <c r="E353" s="101">
        <f>'Entering 1'!E672</f>
        <v>0</v>
      </c>
      <c r="F353" s="101">
        <f>'Entering 1'!F672</f>
        <v>0</v>
      </c>
      <c r="G353" s="101">
        <f>'Entering 1'!G672</f>
        <v>0</v>
      </c>
      <c r="H353" s="101">
        <f>'Entering 1'!H672</f>
        <v>0</v>
      </c>
      <c r="I353" s="101">
        <f>'Entering 1'!I672</f>
        <v>0</v>
      </c>
      <c r="J353" s="101">
        <f>'Entering 1'!J672</f>
        <v>0</v>
      </c>
      <c r="K353" s="101">
        <f>'Entering 1'!K672</f>
        <v>0</v>
      </c>
      <c r="L353" s="101">
        <f>'Entering 1'!L672</f>
        <v>0</v>
      </c>
      <c r="M353" s="101">
        <f>'Entering 1'!M672</f>
        <v>0</v>
      </c>
      <c r="N353" s="101">
        <f>'Entering 1'!N672</f>
        <v>0</v>
      </c>
      <c r="O353" s="101">
        <f>'Entering 1'!O672</f>
        <v>0</v>
      </c>
      <c r="P353" s="101">
        <f>'Entering 1'!P672</f>
        <v>0</v>
      </c>
      <c r="Q353" s="101">
        <f>'Entering 1'!Q672</f>
        <v>0</v>
      </c>
      <c r="R353" s="128">
        <f>'Entering 1'!R672</f>
        <v>0</v>
      </c>
    </row>
    <row r="354" spans="1:18" ht="12" customHeight="1">
      <c r="A354" s="566"/>
      <c r="B354" s="138" t="str">
        <f>'Entering 1'!B673</f>
        <v>Private Vanpool Vehicles</v>
      </c>
      <c r="C354" s="126">
        <f>'Entering 1'!C673</f>
        <v>0</v>
      </c>
      <c r="D354" s="101">
        <f>'Entering 1'!D673</f>
        <v>0</v>
      </c>
      <c r="E354" s="101">
        <f>'Entering 1'!E673</f>
        <v>0</v>
      </c>
      <c r="F354" s="101">
        <f>'Entering 1'!F673</f>
        <v>0</v>
      </c>
      <c r="G354" s="101">
        <f>'Entering 1'!G673</f>
        <v>0</v>
      </c>
      <c r="H354" s="101">
        <f>'Entering 1'!H673</f>
        <v>0</v>
      </c>
      <c r="I354" s="101">
        <f>'Entering 1'!I673</f>
        <v>0</v>
      </c>
      <c r="J354" s="101">
        <f>'Entering 1'!J673</f>
        <v>0</v>
      </c>
      <c r="K354" s="101">
        <f>'Entering 1'!K673</f>
        <v>0</v>
      </c>
      <c r="L354" s="101">
        <f>'Entering 1'!L673</f>
        <v>0</v>
      </c>
      <c r="M354" s="101">
        <f>'Entering 1'!M673</f>
        <v>0</v>
      </c>
      <c r="N354" s="101">
        <f>'Entering 1'!N673</f>
        <v>0</v>
      </c>
      <c r="O354" s="101">
        <f>'Entering 1'!O673</f>
        <v>0</v>
      </c>
      <c r="P354" s="101">
        <f>'Entering 1'!P673</f>
        <v>0</v>
      </c>
      <c r="Q354" s="101">
        <f>'Entering 1'!Q673</f>
        <v>0</v>
      </c>
      <c r="R354" s="128">
        <f>'Entering 1'!R673</f>
        <v>0</v>
      </c>
    </row>
    <row r="355" spans="1:18" ht="12" customHeight="1">
      <c r="A355" s="566"/>
      <c r="B355" s="116" t="str">
        <f>'Entering 1'!B674</f>
        <v>Taxis</v>
      </c>
      <c r="C355" s="126">
        <f>'Entering 1'!C674</f>
        <v>0</v>
      </c>
      <c r="D355" s="101">
        <f>'Entering 1'!D674</f>
        <v>0</v>
      </c>
      <c r="E355" s="101">
        <f>'Entering 1'!E674</f>
        <v>0</v>
      </c>
      <c r="F355" s="101">
        <f>'Entering 1'!F674</f>
        <v>0</v>
      </c>
      <c r="G355" s="101">
        <f>'Entering 1'!G674</f>
        <v>0</v>
      </c>
      <c r="H355" s="101">
        <f>'Entering 1'!H674</f>
        <v>0</v>
      </c>
      <c r="I355" s="101">
        <f>'Entering 1'!I674</f>
        <v>0</v>
      </c>
      <c r="J355" s="101">
        <f>'Entering 1'!J674</f>
        <v>0</v>
      </c>
      <c r="K355" s="101">
        <f>'Entering 1'!K674</f>
        <v>0</v>
      </c>
      <c r="L355" s="101">
        <f>'Entering 1'!L674</f>
        <v>0</v>
      </c>
      <c r="M355" s="101">
        <f>'Entering 1'!M674</f>
        <v>0</v>
      </c>
      <c r="N355" s="101">
        <f>'Entering 1'!N674</f>
        <v>0</v>
      </c>
      <c r="O355" s="101">
        <f>'Entering 1'!O674</f>
        <v>0</v>
      </c>
      <c r="P355" s="101">
        <f>'Entering 1'!P674</f>
        <v>0</v>
      </c>
      <c r="Q355" s="101">
        <f>'Entering 1'!Q674</f>
        <v>0</v>
      </c>
      <c r="R355" s="128">
        <f>'Entering 1'!R674</f>
        <v>0</v>
      </c>
    </row>
    <row r="356" spans="1:18" ht="12" customHeight="1">
      <c r="A356" s="566"/>
      <c r="B356" s="138" t="str">
        <f>'Entering 1'!B675</f>
        <v>Uber/Lyft Vehicles</v>
      </c>
      <c r="C356" s="126">
        <f>'Entering 1'!C675</f>
        <v>0</v>
      </c>
      <c r="D356" s="101">
        <f>'Entering 1'!D675</f>
        <v>0</v>
      </c>
      <c r="E356" s="101">
        <f>'Entering 1'!E675</f>
        <v>0</v>
      </c>
      <c r="F356" s="101">
        <f>'Entering 1'!F675</f>
        <v>0</v>
      </c>
      <c r="G356" s="101">
        <f>'Entering 1'!G675</f>
        <v>0</v>
      </c>
      <c r="H356" s="101">
        <f>'Entering 1'!H675</f>
        <v>0</v>
      </c>
      <c r="I356" s="101">
        <f>'Entering 1'!I675</f>
        <v>0</v>
      </c>
      <c r="J356" s="101">
        <f>'Entering 1'!J675</f>
        <v>0</v>
      </c>
      <c r="K356" s="101">
        <f>'Entering 1'!K675</f>
        <v>0</v>
      </c>
      <c r="L356" s="101">
        <f>'Entering 1'!L675</f>
        <v>0</v>
      </c>
      <c r="M356" s="101">
        <f>'Entering 1'!M675</f>
        <v>0</v>
      </c>
      <c r="N356" s="101">
        <f>'Entering 1'!N675</f>
        <v>0</v>
      </c>
      <c r="O356" s="101">
        <f>'Entering 1'!O675</f>
        <v>0</v>
      </c>
      <c r="P356" s="101">
        <f>'Entering 1'!P675</f>
        <v>0</v>
      </c>
      <c r="Q356" s="101">
        <f>'Entering 1'!Q675</f>
        <v>0</v>
      </c>
      <c r="R356" s="128">
        <f>'Entering 1'!R675</f>
        <v>0</v>
      </c>
    </row>
    <row r="357" spans="1:18" ht="12" customHeight="1">
      <c r="A357" s="566"/>
      <c r="B357" s="121" t="str">
        <f>'Entering 1'!B688</f>
        <v>MTS Shuttle People</v>
      </c>
      <c r="C357" s="122">
        <f>'Entering 1'!C688</f>
        <v>0</v>
      </c>
      <c r="D357" s="123">
        <f>'Entering 1'!D688</f>
        <v>0</v>
      </c>
      <c r="E357" s="123">
        <f>'Entering 1'!E688</f>
        <v>0</v>
      </c>
      <c r="F357" s="123">
        <f>'Entering 1'!F688</f>
        <v>0</v>
      </c>
      <c r="G357" s="123">
        <f>'Entering 1'!G688</f>
        <v>0</v>
      </c>
      <c r="H357" s="123">
        <f>'Entering 1'!H688</f>
        <v>0</v>
      </c>
      <c r="I357" s="123">
        <f>'Entering 1'!I688</f>
        <v>0</v>
      </c>
      <c r="J357" s="123">
        <f>'Entering 1'!J688</f>
        <v>0</v>
      </c>
      <c r="K357" s="123">
        <f>'Entering 1'!K688</f>
        <v>0</v>
      </c>
      <c r="L357" s="123">
        <f>'Entering 1'!L688</f>
        <v>0</v>
      </c>
      <c r="M357" s="123">
        <f>'Entering 1'!M688</f>
        <v>0</v>
      </c>
      <c r="N357" s="123">
        <f>'Entering 1'!N688</f>
        <v>0</v>
      </c>
      <c r="O357" s="123">
        <f>'Entering 1'!O688</f>
        <v>0</v>
      </c>
      <c r="P357" s="123">
        <f>'Entering 1'!P688</f>
        <v>0</v>
      </c>
      <c r="Q357" s="123">
        <f>'Entering 1'!Q688</f>
        <v>0</v>
      </c>
      <c r="R357" s="124">
        <f>'Entering 1'!R688</f>
        <v>0</v>
      </c>
    </row>
    <row r="358" spans="1:18" ht="12" customHeight="1">
      <c r="A358" s="566"/>
      <c r="B358" s="121" t="str">
        <f>'Entering 1'!B689</f>
        <v>Private Shuttle People</v>
      </c>
      <c r="C358" s="122">
        <f>'Entering 1'!C689</f>
        <v>0</v>
      </c>
      <c r="D358" s="123">
        <f>'Entering 1'!D689</f>
        <v>0</v>
      </c>
      <c r="E358" s="123">
        <f>'Entering 1'!E689</f>
        <v>0</v>
      </c>
      <c r="F358" s="123">
        <f>'Entering 1'!F689</f>
        <v>0</v>
      </c>
      <c r="G358" s="123">
        <f>'Entering 1'!G689</f>
        <v>0</v>
      </c>
      <c r="H358" s="123">
        <f>'Entering 1'!H689</f>
        <v>0</v>
      </c>
      <c r="I358" s="123">
        <f>'Entering 1'!I689</f>
        <v>0</v>
      </c>
      <c r="J358" s="123">
        <f>'Entering 1'!J689</f>
        <v>0</v>
      </c>
      <c r="K358" s="123">
        <f>'Entering 1'!K689</f>
        <v>0</v>
      </c>
      <c r="L358" s="123">
        <f>'Entering 1'!L689</f>
        <v>0</v>
      </c>
      <c r="M358" s="123">
        <f>'Entering 1'!M689</f>
        <v>0</v>
      </c>
      <c r="N358" s="123">
        <f>'Entering 1'!N689</f>
        <v>0</v>
      </c>
      <c r="O358" s="123">
        <f>'Entering 1'!O689</f>
        <v>0</v>
      </c>
      <c r="P358" s="123">
        <f>'Entering 1'!P689</f>
        <v>0</v>
      </c>
      <c r="Q358" s="123">
        <f>'Entering 1'!Q689</f>
        <v>0</v>
      </c>
      <c r="R358" s="124">
        <f>'Entering 1'!R689</f>
        <v>0</v>
      </c>
    </row>
    <row r="359" spans="1:18" ht="12" customHeight="1">
      <c r="A359" s="566"/>
      <c r="B359" s="121" t="str">
        <f>'Entering 1'!B690</f>
        <v>Private Vanpool People</v>
      </c>
      <c r="C359" s="122">
        <f>'Entering 1'!C690</f>
        <v>0</v>
      </c>
      <c r="D359" s="123">
        <f>'Entering 1'!D690</f>
        <v>0</v>
      </c>
      <c r="E359" s="123">
        <f>'Entering 1'!E690</f>
        <v>0</v>
      </c>
      <c r="F359" s="123">
        <f>'Entering 1'!F690</f>
        <v>0</v>
      </c>
      <c r="G359" s="123">
        <f>'Entering 1'!G690</f>
        <v>0</v>
      </c>
      <c r="H359" s="123">
        <f>'Entering 1'!H690</f>
        <v>0</v>
      </c>
      <c r="I359" s="123">
        <f>'Entering 1'!I690</f>
        <v>0</v>
      </c>
      <c r="J359" s="123">
        <f>'Entering 1'!J690</f>
        <v>0</v>
      </c>
      <c r="K359" s="123">
        <f>'Entering 1'!K690</f>
        <v>0</v>
      </c>
      <c r="L359" s="123">
        <f>'Entering 1'!L690</f>
        <v>0</v>
      </c>
      <c r="M359" s="123">
        <f>'Entering 1'!M690</f>
        <v>0</v>
      </c>
      <c r="N359" s="123">
        <f>'Entering 1'!N690</f>
        <v>0</v>
      </c>
      <c r="O359" s="123">
        <f>'Entering 1'!O690</f>
        <v>0</v>
      </c>
      <c r="P359" s="123">
        <f>'Entering 1'!P690</f>
        <v>0</v>
      </c>
      <c r="Q359" s="123">
        <f>'Entering 1'!Q690</f>
        <v>0</v>
      </c>
      <c r="R359" s="124">
        <f>'Entering 1'!R690</f>
        <v>0</v>
      </c>
    </row>
    <row r="360" spans="1:18" ht="12" customHeight="1">
      <c r="A360" s="566"/>
      <c r="B360" s="121" t="str">
        <f>'Entering 1'!B691</f>
        <v>Taxi People</v>
      </c>
      <c r="C360" s="122">
        <f>'Entering 1'!C691</f>
        <v>0</v>
      </c>
      <c r="D360" s="123">
        <f>'Entering 1'!D691</f>
        <v>0</v>
      </c>
      <c r="E360" s="123">
        <f>'Entering 1'!E691</f>
        <v>0</v>
      </c>
      <c r="F360" s="123">
        <f>'Entering 1'!F691</f>
        <v>0</v>
      </c>
      <c r="G360" s="123">
        <f>'Entering 1'!G691</f>
        <v>0</v>
      </c>
      <c r="H360" s="123">
        <f>'Entering 1'!H691</f>
        <v>0</v>
      </c>
      <c r="I360" s="123">
        <f>'Entering 1'!I691</f>
        <v>0</v>
      </c>
      <c r="J360" s="123">
        <f>'Entering 1'!J691</f>
        <v>0</v>
      </c>
      <c r="K360" s="123">
        <f>'Entering 1'!K691</f>
        <v>0</v>
      </c>
      <c r="L360" s="123">
        <f>'Entering 1'!L691</f>
        <v>0</v>
      </c>
      <c r="M360" s="123">
        <f>'Entering 1'!M691</f>
        <v>0</v>
      </c>
      <c r="N360" s="123">
        <f>'Entering 1'!N691</f>
        <v>0</v>
      </c>
      <c r="O360" s="123">
        <f>'Entering 1'!O691</f>
        <v>0</v>
      </c>
      <c r="P360" s="123">
        <f>'Entering 1'!P691</f>
        <v>0</v>
      </c>
      <c r="Q360" s="123">
        <f>'Entering 1'!Q691</f>
        <v>0</v>
      </c>
      <c r="R360" s="124">
        <f>'Entering 1'!R691</f>
        <v>0</v>
      </c>
    </row>
    <row r="361" spans="1:18" ht="12" customHeight="1">
      <c r="A361" s="566"/>
      <c r="B361" s="184" t="str">
        <f>'Entering 1'!B692</f>
        <v>Uber/Lyft People</v>
      </c>
      <c r="C361" s="160">
        <f>'Entering 1'!C692</f>
        <v>0</v>
      </c>
      <c r="D361" s="161">
        <f>'Entering 1'!D692</f>
        <v>0</v>
      </c>
      <c r="E361" s="161">
        <f>'Entering 1'!E692</f>
        <v>0</v>
      </c>
      <c r="F361" s="161">
        <f>'Entering 1'!F692</f>
        <v>0</v>
      </c>
      <c r="G361" s="161">
        <f>'Entering 1'!G692</f>
        <v>0</v>
      </c>
      <c r="H361" s="161">
        <f>'Entering 1'!H692</f>
        <v>0</v>
      </c>
      <c r="I361" s="161">
        <f>'Entering 1'!I692</f>
        <v>0</v>
      </c>
      <c r="J361" s="161">
        <f>'Entering 1'!J692</f>
        <v>0</v>
      </c>
      <c r="K361" s="161">
        <f>'Entering 1'!K692</f>
        <v>0</v>
      </c>
      <c r="L361" s="161">
        <f>'Entering 1'!L692</f>
        <v>0</v>
      </c>
      <c r="M361" s="161">
        <f>'Entering 1'!M692</f>
        <v>0</v>
      </c>
      <c r="N361" s="161">
        <f>'Entering 1'!N692</f>
        <v>0</v>
      </c>
      <c r="O361" s="161">
        <f>'Entering 1'!O692</f>
        <v>0</v>
      </c>
      <c r="P361" s="161">
        <f>'Entering 1'!P692</f>
        <v>0</v>
      </c>
      <c r="Q361" s="161">
        <f>'Entering 1'!Q692</f>
        <v>0</v>
      </c>
      <c r="R361" s="162">
        <f>'Entering 1'!R692</f>
        <v>0</v>
      </c>
    </row>
    <row r="362" spans="1:18" ht="12" customHeight="1">
      <c r="A362" s="566"/>
      <c r="B362" s="145" t="s">
        <v>261</v>
      </c>
      <c r="C362" s="126">
        <f t="shared" ref="C362:R362" si="66">SUM(C350,C352:C356)</f>
        <v>0</v>
      </c>
      <c r="D362" s="101">
        <f t="shared" si="66"/>
        <v>0</v>
      </c>
      <c r="E362" s="101">
        <f t="shared" si="66"/>
        <v>0</v>
      </c>
      <c r="F362" s="101">
        <f t="shared" si="66"/>
        <v>0</v>
      </c>
      <c r="G362" s="101">
        <f t="shared" si="66"/>
        <v>0</v>
      </c>
      <c r="H362" s="101">
        <f t="shared" si="66"/>
        <v>0</v>
      </c>
      <c r="I362" s="101">
        <f t="shared" si="66"/>
        <v>0</v>
      </c>
      <c r="J362" s="101">
        <f t="shared" si="66"/>
        <v>0</v>
      </c>
      <c r="K362" s="101">
        <f t="shared" si="66"/>
        <v>0</v>
      </c>
      <c r="L362" s="101">
        <f t="shared" si="66"/>
        <v>0</v>
      </c>
      <c r="M362" s="101">
        <f t="shared" si="66"/>
        <v>0</v>
      </c>
      <c r="N362" s="101">
        <f t="shared" si="66"/>
        <v>0</v>
      </c>
      <c r="O362" s="101">
        <f t="shared" si="66"/>
        <v>0</v>
      </c>
      <c r="P362" s="101">
        <f t="shared" si="66"/>
        <v>0</v>
      </c>
      <c r="Q362" s="101">
        <f t="shared" si="66"/>
        <v>0</v>
      </c>
      <c r="R362" s="128">
        <f t="shared" si="66"/>
        <v>0</v>
      </c>
    </row>
    <row r="363" spans="1:18" ht="12" customHeight="1">
      <c r="A363" s="566"/>
      <c r="B363" s="145" t="s">
        <v>262</v>
      </c>
      <c r="C363" s="126">
        <f t="shared" ref="C363:R363" si="67">(C351+SUM(C357:C361))</f>
        <v>0</v>
      </c>
      <c r="D363" s="101">
        <f t="shared" si="67"/>
        <v>0</v>
      </c>
      <c r="E363" s="101">
        <f t="shared" si="67"/>
        <v>0</v>
      </c>
      <c r="F363" s="101">
        <f t="shared" si="67"/>
        <v>0</v>
      </c>
      <c r="G363" s="101">
        <f t="shared" si="67"/>
        <v>0</v>
      </c>
      <c r="H363" s="101">
        <f t="shared" si="67"/>
        <v>0</v>
      </c>
      <c r="I363" s="101">
        <f t="shared" si="67"/>
        <v>0</v>
      </c>
      <c r="J363" s="101">
        <f t="shared" si="67"/>
        <v>0</v>
      </c>
      <c r="K363" s="101">
        <f t="shared" si="67"/>
        <v>0</v>
      </c>
      <c r="L363" s="101">
        <f t="shared" si="67"/>
        <v>0</v>
      </c>
      <c r="M363" s="101">
        <f t="shared" si="67"/>
        <v>0</v>
      </c>
      <c r="N363" s="101">
        <f t="shared" si="67"/>
        <v>0</v>
      </c>
      <c r="O363" s="101">
        <f t="shared" si="67"/>
        <v>0</v>
      </c>
      <c r="P363" s="101">
        <f t="shared" si="67"/>
        <v>0</v>
      </c>
      <c r="Q363" s="101">
        <f t="shared" si="67"/>
        <v>0</v>
      </c>
      <c r="R363" s="128">
        <f t="shared" si="67"/>
        <v>0</v>
      </c>
    </row>
    <row r="364" spans="1:18" ht="12" customHeight="1">
      <c r="A364" s="576" t="s">
        <v>155</v>
      </c>
      <c r="B364" s="181" t="str">
        <f>'Entering 1'!B701</f>
        <v>Automobiles (2 People)</v>
      </c>
      <c r="C364" s="117">
        <f>'Entering 1'!C701</f>
        <v>1</v>
      </c>
      <c r="D364" s="117">
        <f>'Entering 1'!D701</f>
        <v>0</v>
      </c>
      <c r="E364" s="117">
        <f>'Entering 1'!E701</f>
        <v>0</v>
      </c>
      <c r="F364" s="117">
        <f>'Entering 1'!F701</f>
        <v>0</v>
      </c>
      <c r="G364" s="117">
        <f>'Entering 1'!G701</f>
        <v>0</v>
      </c>
      <c r="H364" s="117">
        <f>'Entering 1'!H701</f>
        <v>0</v>
      </c>
      <c r="I364" s="117">
        <f>'Entering 1'!I701</f>
        <v>0</v>
      </c>
      <c r="J364" s="117"/>
      <c r="K364" s="117">
        <f>'Entering 1'!K701</f>
        <v>0</v>
      </c>
      <c r="L364" s="117">
        <f>'Entering 1'!L701</f>
        <v>0</v>
      </c>
      <c r="M364" s="117">
        <f>'Entering 1'!M701</f>
        <v>0</v>
      </c>
      <c r="N364" s="117">
        <f>'Entering 1'!N701</f>
        <v>0</v>
      </c>
      <c r="O364" s="117">
        <f>'Entering 1'!O701</f>
        <v>0</v>
      </c>
      <c r="P364" s="117">
        <f>'Entering 1'!P701</f>
        <v>0</v>
      </c>
      <c r="Q364" s="117">
        <f>'Entering 1'!Q701</f>
        <v>0</v>
      </c>
      <c r="R364" s="119">
        <f>'Entering 1'!R701</f>
        <v>0</v>
      </c>
    </row>
    <row r="365" spans="1:18" ht="12" customHeight="1">
      <c r="A365" s="566"/>
      <c r="B365" s="116" t="str">
        <f>'Entering 1'!B702</f>
        <v>Automobiles (3 People)</v>
      </c>
      <c r="C365" s="126">
        <f>'Entering 1'!C702</f>
        <v>0</v>
      </c>
      <c r="D365" s="101">
        <f>'Entering 1'!D702</f>
        <v>0</v>
      </c>
      <c r="E365" s="101">
        <f>'Entering 1'!E702</f>
        <v>0</v>
      </c>
      <c r="F365" s="101">
        <f>'Entering 1'!F702</f>
        <v>0</v>
      </c>
      <c r="G365" s="101">
        <f>'Entering 1'!G702</f>
        <v>0</v>
      </c>
      <c r="H365" s="101">
        <f>'Entering 1'!H702</f>
        <v>0</v>
      </c>
      <c r="I365" s="101">
        <f>'Entering 1'!I702</f>
        <v>0</v>
      </c>
      <c r="J365" s="101">
        <f>'Entering 1'!J702</f>
        <v>0</v>
      </c>
      <c r="K365" s="101">
        <f>'Entering 1'!K702</f>
        <v>0</v>
      </c>
      <c r="L365" s="101">
        <f>'Entering 1'!L702</f>
        <v>0</v>
      </c>
      <c r="M365" s="101">
        <f>'Entering 1'!M702</f>
        <v>0</v>
      </c>
      <c r="N365" s="101">
        <f>'Entering 1'!N702</f>
        <v>0</v>
      </c>
      <c r="O365" s="101">
        <f>'Entering 1'!O702</f>
        <v>0</v>
      </c>
      <c r="P365" s="101">
        <f>'Entering 1'!P702</f>
        <v>0</v>
      </c>
      <c r="Q365" s="101">
        <f>'Entering 1'!Q702</f>
        <v>0</v>
      </c>
      <c r="R365" s="128">
        <f>'Entering 1'!R702</f>
        <v>0</v>
      </c>
    </row>
    <row r="366" spans="1:18" ht="12" customHeight="1">
      <c r="A366" s="566"/>
      <c r="B366" s="116" t="str">
        <f>'Entering 1'!B703</f>
        <v>Automobiles (4 People)</v>
      </c>
      <c r="C366" s="126">
        <f>'Entering 1'!C703</f>
        <v>0</v>
      </c>
      <c r="D366" s="101">
        <f>'Entering 1'!D703</f>
        <v>0</v>
      </c>
      <c r="E366" s="101">
        <f>'Entering 1'!E703</f>
        <v>0</v>
      </c>
      <c r="F366" s="101">
        <f>'Entering 1'!F703</f>
        <v>0</v>
      </c>
      <c r="G366" s="101">
        <f>'Entering 1'!G703</f>
        <v>0</v>
      </c>
      <c r="H366" s="101">
        <f>'Entering 1'!H703</f>
        <v>0</v>
      </c>
      <c r="I366" s="101">
        <f>'Entering 1'!I703</f>
        <v>0</v>
      </c>
      <c r="J366" s="101">
        <f>'Entering 1'!J703</f>
        <v>0</v>
      </c>
      <c r="K366" s="101">
        <f>'Entering 1'!K703</f>
        <v>0</v>
      </c>
      <c r="L366" s="101">
        <f>'Entering 1'!L703</f>
        <v>0</v>
      </c>
      <c r="M366" s="101">
        <f>'Entering 1'!M703</f>
        <v>0</v>
      </c>
      <c r="N366" s="101">
        <f>'Entering 1'!N703</f>
        <v>0</v>
      </c>
      <c r="O366" s="101">
        <f>'Entering 1'!O703</f>
        <v>0</v>
      </c>
      <c r="P366" s="101">
        <f>'Entering 1'!P703</f>
        <v>0</v>
      </c>
      <c r="Q366" s="101">
        <f>'Entering 1'!Q703</f>
        <v>0</v>
      </c>
      <c r="R366" s="128">
        <f>'Entering 1'!R703</f>
        <v>0</v>
      </c>
    </row>
    <row r="367" spans="1:18" ht="12" customHeight="1">
      <c r="A367" s="566"/>
      <c r="B367" s="116" t="str">
        <f>'Entering 1'!B704</f>
        <v>Automobiles (5 People)</v>
      </c>
      <c r="C367" s="126">
        <f>'Entering 1'!C704</f>
        <v>0</v>
      </c>
      <c r="D367" s="101">
        <f>'Entering 1'!D704</f>
        <v>0</v>
      </c>
      <c r="E367" s="101">
        <f>'Entering 1'!E704</f>
        <v>0</v>
      </c>
      <c r="F367" s="101">
        <f>'Entering 1'!F704</f>
        <v>0</v>
      </c>
      <c r="G367" s="101">
        <f>'Entering 1'!G704</f>
        <v>0</v>
      </c>
      <c r="H367" s="101">
        <f>'Entering 1'!H704</f>
        <v>0</v>
      </c>
      <c r="I367" s="101">
        <f>'Entering 1'!I704</f>
        <v>0</v>
      </c>
      <c r="J367" s="101">
        <f>'Entering 1'!J704</f>
        <v>0</v>
      </c>
      <c r="K367" s="101">
        <f>'Entering 1'!K704</f>
        <v>0</v>
      </c>
      <c r="L367" s="101">
        <f>'Entering 1'!L704</f>
        <v>0</v>
      </c>
      <c r="M367" s="101">
        <f>'Entering 1'!M704</f>
        <v>0</v>
      </c>
      <c r="N367" s="101">
        <f>'Entering 1'!N704</f>
        <v>0</v>
      </c>
      <c r="O367" s="101">
        <f>'Entering 1'!O704</f>
        <v>0</v>
      </c>
      <c r="P367" s="101">
        <f>'Entering 1'!P704</f>
        <v>0</v>
      </c>
      <c r="Q367" s="101">
        <f>'Entering 1'!Q704</f>
        <v>0</v>
      </c>
      <c r="R367" s="128">
        <f>'Entering 1'!R704</f>
        <v>0</v>
      </c>
    </row>
    <row r="368" spans="1:18" ht="12" customHeight="1">
      <c r="A368" s="566"/>
      <c r="B368" s="116" t="str">
        <f>'Entering 1'!B705</f>
        <v>Automobiles (6 People)</v>
      </c>
      <c r="C368" s="126">
        <f>'Entering 1'!C705</f>
        <v>0</v>
      </c>
      <c r="D368" s="101">
        <f>'Entering 1'!D705</f>
        <v>0</v>
      </c>
      <c r="E368" s="101">
        <f>'Entering 1'!E705</f>
        <v>0</v>
      </c>
      <c r="F368" s="101">
        <f>'Entering 1'!F705</f>
        <v>0</v>
      </c>
      <c r="G368" s="101">
        <f>'Entering 1'!G705</f>
        <v>0</v>
      </c>
      <c r="H368" s="101">
        <f>'Entering 1'!H705</f>
        <v>0</v>
      </c>
      <c r="I368" s="101">
        <f>'Entering 1'!I705</f>
        <v>0</v>
      </c>
      <c r="J368" s="101">
        <f>'Entering 1'!J705</f>
        <v>0</v>
      </c>
      <c r="K368" s="101">
        <f>'Entering 1'!K705</f>
        <v>0</v>
      </c>
      <c r="L368" s="101">
        <f>'Entering 1'!L705</f>
        <v>0</v>
      </c>
      <c r="M368" s="101">
        <f>'Entering 1'!M705</f>
        <v>0</v>
      </c>
      <c r="N368" s="101">
        <f>'Entering 1'!N705</f>
        <v>0</v>
      </c>
      <c r="O368" s="101">
        <f>'Entering 1'!O705</f>
        <v>0</v>
      </c>
      <c r="P368" s="101">
        <f>'Entering 1'!P705</f>
        <v>0</v>
      </c>
      <c r="Q368" s="101">
        <f>'Entering 1'!Q705</f>
        <v>0</v>
      </c>
      <c r="R368" s="128">
        <f>'Entering 1'!R705</f>
        <v>0</v>
      </c>
    </row>
    <row r="369" spans="1:18" ht="12" customHeight="1">
      <c r="A369" s="566"/>
      <c r="B369" s="116" t="str">
        <f>'Entering 1'!B706</f>
        <v>Automobiles (7 People)</v>
      </c>
      <c r="C369" s="126">
        <f>'Entering 1'!C706</f>
        <v>0</v>
      </c>
      <c r="D369" s="101">
        <f>'Entering 1'!D706</f>
        <v>0</v>
      </c>
      <c r="E369" s="101">
        <f>'Entering 1'!E706</f>
        <v>0</v>
      </c>
      <c r="F369" s="101">
        <f>'Entering 1'!F706</f>
        <v>0</v>
      </c>
      <c r="G369" s="101">
        <f>'Entering 1'!G706</f>
        <v>0</v>
      </c>
      <c r="H369" s="101">
        <f>'Entering 1'!H706</f>
        <v>0</v>
      </c>
      <c r="I369" s="101">
        <f>'Entering 1'!I706</f>
        <v>0</v>
      </c>
      <c r="J369" s="101">
        <f>'Entering 1'!J706</f>
        <v>0</v>
      </c>
      <c r="K369" s="101">
        <f>'Entering 1'!K706</f>
        <v>0</v>
      </c>
      <c r="L369" s="101">
        <f>'Entering 1'!L706</f>
        <v>0</v>
      </c>
      <c r="M369" s="101">
        <f>'Entering 1'!M706</f>
        <v>0</v>
      </c>
      <c r="N369" s="101">
        <f>'Entering 1'!N706</f>
        <v>0</v>
      </c>
      <c r="O369" s="101">
        <f>'Entering 1'!O706</f>
        <v>0</v>
      </c>
      <c r="P369" s="101">
        <f>'Entering 1'!P706</f>
        <v>0</v>
      </c>
      <c r="Q369" s="101">
        <f>'Entering 1'!Q706</f>
        <v>0</v>
      </c>
      <c r="R369" s="128">
        <f>'Entering 1'!R706</f>
        <v>0</v>
      </c>
    </row>
    <row r="370" spans="1:18" ht="12" customHeight="1">
      <c r="A370" s="566"/>
      <c r="B370" s="183" t="str">
        <f>'Entering 1'!B707</f>
        <v>Automobiles (8 People)</v>
      </c>
      <c r="C370" s="168">
        <f>'Entering 1'!C707</f>
        <v>0</v>
      </c>
      <c r="D370" s="169">
        <f>'Entering 1'!D707</f>
        <v>0</v>
      </c>
      <c r="E370" s="169">
        <f>'Entering 1'!E707</f>
        <v>0</v>
      </c>
      <c r="F370" s="169">
        <f>'Entering 1'!F707</f>
        <v>0</v>
      </c>
      <c r="G370" s="169">
        <f>'Entering 1'!G707</f>
        <v>0</v>
      </c>
      <c r="H370" s="169">
        <f>'Entering 1'!H707</f>
        <v>0</v>
      </c>
      <c r="I370" s="169">
        <f>'Entering 1'!I707</f>
        <v>0</v>
      </c>
      <c r="J370" s="169">
        <f>'Entering 1'!J707</f>
        <v>0</v>
      </c>
      <c r="K370" s="169">
        <f>'Entering 1'!K707</f>
        <v>0</v>
      </c>
      <c r="L370" s="169">
        <f>'Entering 1'!L707</f>
        <v>0</v>
      </c>
      <c r="M370" s="169">
        <f>'Entering 1'!M707</f>
        <v>0</v>
      </c>
      <c r="N370" s="169">
        <f>'Entering 1'!N707</f>
        <v>0</v>
      </c>
      <c r="O370" s="169">
        <f>'Entering 1'!O707</f>
        <v>0</v>
      </c>
      <c r="P370" s="169">
        <f>'Entering 1'!P707</f>
        <v>0</v>
      </c>
      <c r="Q370" s="169">
        <f>'Entering 1'!Q707</f>
        <v>0</v>
      </c>
      <c r="R370" s="170">
        <f>'Entering 1'!R707</f>
        <v>0</v>
      </c>
    </row>
    <row r="371" spans="1:18" ht="12" customHeight="1">
      <c r="A371" s="566"/>
      <c r="B371" s="163" t="s">
        <v>257</v>
      </c>
      <c r="C371" s="164">
        <f t="shared" ref="C371:R371" si="68">SUM(C364:C370)</f>
        <v>1</v>
      </c>
      <c r="D371" s="165">
        <f t="shared" si="68"/>
        <v>0</v>
      </c>
      <c r="E371" s="165">
        <f t="shared" si="68"/>
        <v>0</v>
      </c>
      <c r="F371" s="165">
        <f t="shared" si="68"/>
        <v>0</v>
      </c>
      <c r="G371" s="165">
        <f t="shared" si="68"/>
        <v>0</v>
      </c>
      <c r="H371" s="165">
        <f t="shared" si="68"/>
        <v>0</v>
      </c>
      <c r="I371" s="165">
        <f t="shared" si="68"/>
        <v>0</v>
      </c>
      <c r="J371" s="165">
        <f t="shared" si="68"/>
        <v>0</v>
      </c>
      <c r="K371" s="165">
        <f t="shared" si="68"/>
        <v>0</v>
      </c>
      <c r="L371" s="165">
        <f t="shared" si="68"/>
        <v>0</v>
      </c>
      <c r="M371" s="165">
        <f t="shared" si="68"/>
        <v>0</v>
      </c>
      <c r="N371" s="165">
        <f t="shared" si="68"/>
        <v>0</v>
      </c>
      <c r="O371" s="165">
        <f t="shared" si="68"/>
        <v>0</v>
      </c>
      <c r="P371" s="165">
        <f t="shared" si="68"/>
        <v>0</v>
      </c>
      <c r="Q371" s="165">
        <f t="shared" si="68"/>
        <v>0</v>
      </c>
      <c r="R371" s="166">
        <f t="shared" si="68"/>
        <v>0</v>
      </c>
    </row>
    <row r="372" spans="1:18" ht="12" customHeight="1">
      <c r="A372" s="566"/>
      <c r="B372" s="167" t="s">
        <v>258</v>
      </c>
      <c r="C372" s="168">
        <f t="shared" ref="C372:R372" si="69">(C364*2)+(C365*3)+(C366*4)+(C367*5)+(C368*6)+(C369*7)+(C370*8)</f>
        <v>2</v>
      </c>
      <c r="D372" s="169">
        <f t="shared" si="69"/>
        <v>0</v>
      </c>
      <c r="E372" s="169">
        <f t="shared" si="69"/>
        <v>0</v>
      </c>
      <c r="F372" s="169">
        <f t="shared" si="69"/>
        <v>0</v>
      </c>
      <c r="G372" s="169">
        <f t="shared" si="69"/>
        <v>0</v>
      </c>
      <c r="H372" s="169">
        <f t="shared" si="69"/>
        <v>0</v>
      </c>
      <c r="I372" s="169">
        <f t="shared" si="69"/>
        <v>0</v>
      </c>
      <c r="J372" s="169">
        <f t="shared" si="69"/>
        <v>0</v>
      </c>
      <c r="K372" s="169">
        <f t="shared" si="69"/>
        <v>0</v>
      </c>
      <c r="L372" s="169">
        <f t="shared" si="69"/>
        <v>0</v>
      </c>
      <c r="M372" s="169">
        <f t="shared" si="69"/>
        <v>0</v>
      </c>
      <c r="N372" s="169">
        <f t="shared" si="69"/>
        <v>0</v>
      </c>
      <c r="O372" s="169">
        <f t="shared" si="69"/>
        <v>0</v>
      </c>
      <c r="P372" s="169">
        <f t="shared" si="69"/>
        <v>0</v>
      </c>
      <c r="Q372" s="169">
        <f t="shared" si="69"/>
        <v>0</v>
      </c>
      <c r="R372" s="170">
        <f t="shared" si="69"/>
        <v>0</v>
      </c>
    </row>
    <row r="373" spans="1:18" ht="12" customHeight="1">
      <c r="A373" s="566"/>
      <c r="B373" s="138" t="str">
        <f>'Entering 1'!B708</f>
        <v>MTS Shuttles</v>
      </c>
      <c r="C373" s="126">
        <f>'Entering 1'!C708</f>
        <v>0</v>
      </c>
      <c r="D373" s="101">
        <f>'Entering 1'!D708</f>
        <v>0</v>
      </c>
      <c r="E373" s="101">
        <f>'Entering 1'!E708</f>
        <v>0</v>
      </c>
      <c r="F373" s="101">
        <f>'Entering 1'!F708</f>
        <v>0</v>
      </c>
      <c r="G373" s="101">
        <f>'Entering 1'!G708</f>
        <v>0</v>
      </c>
      <c r="H373" s="101">
        <f>'Entering 1'!H708</f>
        <v>0</v>
      </c>
      <c r="I373" s="101">
        <f>'Entering 1'!I708</f>
        <v>0</v>
      </c>
      <c r="J373" s="101">
        <f>'Entering 1'!J708</f>
        <v>0</v>
      </c>
      <c r="K373" s="101">
        <f>'Entering 1'!K708</f>
        <v>0</v>
      </c>
      <c r="L373" s="101">
        <f>'Entering 1'!L708</f>
        <v>0</v>
      </c>
      <c r="M373" s="101">
        <f>'Entering 1'!M708</f>
        <v>0</v>
      </c>
      <c r="N373" s="101">
        <f>'Entering 1'!N708</f>
        <v>0</v>
      </c>
      <c r="O373" s="101">
        <f>'Entering 1'!O708</f>
        <v>0</v>
      </c>
      <c r="P373" s="101">
        <f>'Entering 1'!P708</f>
        <v>0</v>
      </c>
      <c r="Q373" s="101">
        <f>'Entering 1'!Q708</f>
        <v>0</v>
      </c>
      <c r="R373" s="128">
        <f>'Entering 1'!R708</f>
        <v>0</v>
      </c>
    </row>
    <row r="374" spans="1:18" ht="12" customHeight="1">
      <c r="A374" s="566"/>
      <c r="B374" s="138" t="str">
        <f>'Entering 1'!B709</f>
        <v>Private Shuttles</v>
      </c>
      <c r="C374" s="126">
        <f>'Entering 1'!C709</f>
        <v>0</v>
      </c>
      <c r="D374" s="101">
        <f>'Entering 1'!D709</f>
        <v>0</v>
      </c>
      <c r="E374" s="101">
        <f>'Entering 1'!E709</f>
        <v>0</v>
      </c>
      <c r="F374" s="101">
        <f>'Entering 1'!F709</f>
        <v>0</v>
      </c>
      <c r="G374" s="101">
        <f>'Entering 1'!G709</f>
        <v>0</v>
      </c>
      <c r="H374" s="101">
        <f>'Entering 1'!H709</f>
        <v>0</v>
      </c>
      <c r="I374" s="101">
        <f>'Entering 1'!I709</f>
        <v>0</v>
      </c>
      <c r="J374" s="101">
        <f>'Entering 1'!J709</f>
        <v>0</v>
      </c>
      <c r="K374" s="101">
        <f>'Entering 1'!K709</f>
        <v>0</v>
      </c>
      <c r="L374" s="101">
        <f>'Entering 1'!L709</f>
        <v>0</v>
      </c>
      <c r="M374" s="101">
        <f>'Entering 1'!M709</f>
        <v>0</v>
      </c>
      <c r="N374" s="101">
        <f>'Entering 1'!N709</f>
        <v>0</v>
      </c>
      <c r="O374" s="101">
        <f>'Entering 1'!O709</f>
        <v>0</v>
      </c>
      <c r="P374" s="101">
        <f>'Entering 1'!P709</f>
        <v>0</v>
      </c>
      <c r="Q374" s="101">
        <f>'Entering 1'!Q709</f>
        <v>0</v>
      </c>
      <c r="R374" s="128">
        <f>'Entering 1'!R709</f>
        <v>0</v>
      </c>
    </row>
    <row r="375" spans="1:18" ht="12" customHeight="1">
      <c r="A375" s="566"/>
      <c r="B375" s="138" t="str">
        <f>'Entering 1'!B710</f>
        <v>Private Vanpool Vehicles</v>
      </c>
      <c r="C375" s="126">
        <f>'Entering 1'!C710</f>
        <v>0</v>
      </c>
      <c r="D375" s="101">
        <f>'Entering 1'!D710</f>
        <v>0</v>
      </c>
      <c r="E375" s="101">
        <f>'Entering 1'!E710</f>
        <v>0</v>
      </c>
      <c r="F375" s="101">
        <f>'Entering 1'!F710</f>
        <v>0</v>
      </c>
      <c r="G375" s="101">
        <f>'Entering 1'!G710</f>
        <v>0</v>
      </c>
      <c r="H375" s="101">
        <f>'Entering 1'!H710</f>
        <v>0</v>
      </c>
      <c r="I375" s="101">
        <f>'Entering 1'!I710</f>
        <v>0</v>
      </c>
      <c r="J375" s="101">
        <f>'Entering 1'!J710</f>
        <v>0</v>
      </c>
      <c r="K375" s="101">
        <f>'Entering 1'!K710</f>
        <v>0</v>
      </c>
      <c r="L375" s="101">
        <f>'Entering 1'!L710</f>
        <v>0</v>
      </c>
      <c r="M375" s="101">
        <f>'Entering 1'!M710</f>
        <v>0</v>
      </c>
      <c r="N375" s="101">
        <f>'Entering 1'!N710</f>
        <v>0</v>
      </c>
      <c r="O375" s="101">
        <f>'Entering 1'!O710</f>
        <v>0</v>
      </c>
      <c r="P375" s="101">
        <f>'Entering 1'!P710</f>
        <v>0</v>
      </c>
      <c r="Q375" s="101">
        <f>'Entering 1'!Q710</f>
        <v>0</v>
      </c>
      <c r="R375" s="128">
        <f>'Entering 1'!R710</f>
        <v>0</v>
      </c>
    </row>
    <row r="376" spans="1:18" ht="12" customHeight="1">
      <c r="A376" s="566"/>
      <c r="B376" s="116" t="str">
        <f>'Entering 1'!B711</f>
        <v>Taxis</v>
      </c>
      <c r="C376" s="126">
        <f>'Entering 1'!C711</f>
        <v>0</v>
      </c>
      <c r="D376" s="101">
        <f>'Entering 1'!D711</f>
        <v>0</v>
      </c>
      <c r="E376" s="101">
        <f>'Entering 1'!E711</f>
        <v>0</v>
      </c>
      <c r="F376" s="101">
        <f>'Entering 1'!F711</f>
        <v>0</v>
      </c>
      <c r="G376" s="101">
        <f>'Entering 1'!G711</f>
        <v>0</v>
      </c>
      <c r="H376" s="101">
        <f>'Entering 1'!H711</f>
        <v>0</v>
      </c>
      <c r="I376" s="101">
        <f>'Entering 1'!I711</f>
        <v>0</v>
      </c>
      <c r="J376" s="101">
        <f>'Entering 1'!J711</f>
        <v>0</v>
      </c>
      <c r="K376" s="101">
        <f>'Entering 1'!K711</f>
        <v>0</v>
      </c>
      <c r="L376" s="101">
        <f>'Entering 1'!L711</f>
        <v>0</v>
      </c>
      <c r="M376" s="101">
        <f>'Entering 1'!M711</f>
        <v>0</v>
      </c>
      <c r="N376" s="101">
        <f>'Entering 1'!N711</f>
        <v>0</v>
      </c>
      <c r="O376" s="101">
        <f>'Entering 1'!O711</f>
        <v>0</v>
      </c>
      <c r="P376" s="101">
        <f>'Entering 1'!P711</f>
        <v>0</v>
      </c>
      <c r="Q376" s="101">
        <f>'Entering 1'!Q711</f>
        <v>0</v>
      </c>
      <c r="R376" s="128">
        <f>'Entering 1'!R711</f>
        <v>0</v>
      </c>
    </row>
    <row r="377" spans="1:18" ht="12" customHeight="1">
      <c r="A377" s="566"/>
      <c r="B377" s="138" t="str">
        <f>'Entering 1'!B712</f>
        <v>Uber/Lyft Vehicles</v>
      </c>
      <c r="C377" s="126">
        <f>'Entering 1'!C712</f>
        <v>0</v>
      </c>
      <c r="D377" s="101">
        <f>'Entering 1'!D712</f>
        <v>0</v>
      </c>
      <c r="E377" s="101">
        <f>'Entering 1'!E712</f>
        <v>0</v>
      </c>
      <c r="F377" s="101">
        <f>'Entering 1'!F712</f>
        <v>0</v>
      </c>
      <c r="G377" s="101">
        <f>'Entering 1'!G712</f>
        <v>0</v>
      </c>
      <c r="H377" s="101">
        <f>'Entering 1'!H712</f>
        <v>0</v>
      </c>
      <c r="I377" s="101">
        <f>'Entering 1'!I712</f>
        <v>0</v>
      </c>
      <c r="J377" s="101">
        <f>'Entering 1'!J712</f>
        <v>0</v>
      </c>
      <c r="K377" s="101">
        <f>'Entering 1'!K712</f>
        <v>0</v>
      </c>
      <c r="L377" s="101">
        <f>'Entering 1'!L712</f>
        <v>0</v>
      </c>
      <c r="M377" s="101">
        <f>'Entering 1'!M712</f>
        <v>0</v>
      </c>
      <c r="N377" s="101">
        <f>'Entering 1'!N712</f>
        <v>0</v>
      </c>
      <c r="O377" s="101">
        <f>'Entering 1'!O712</f>
        <v>0</v>
      </c>
      <c r="P377" s="101">
        <f>'Entering 1'!P712</f>
        <v>0</v>
      </c>
      <c r="Q377" s="101">
        <f>'Entering 1'!Q712</f>
        <v>0</v>
      </c>
      <c r="R377" s="128">
        <f>'Entering 1'!R712</f>
        <v>0</v>
      </c>
    </row>
    <row r="378" spans="1:18" ht="12" customHeight="1">
      <c r="A378" s="566"/>
      <c r="B378" s="121" t="str">
        <f>'Entering 1'!B725</f>
        <v>MTS Shuttle People</v>
      </c>
      <c r="C378" s="122">
        <f>'Entering 1'!C725</f>
        <v>0</v>
      </c>
      <c r="D378" s="123">
        <f>'Entering 1'!D725</f>
        <v>0</v>
      </c>
      <c r="E378" s="123">
        <f>'Entering 1'!E725</f>
        <v>0</v>
      </c>
      <c r="F378" s="123">
        <f>'Entering 1'!F725</f>
        <v>0</v>
      </c>
      <c r="G378" s="123">
        <f>'Entering 1'!G725</f>
        <v>0</v>
      </c>
      <c r="H378" s="123">
        <f>'Entering 1'!H725</f>
        <v>0</v>
      </c>
      <c r="I378" s="123">
        <f>'Entering 1'!I725</f>
        <v>0</v>
      </c>
      <c r="J378" s="123">
        <f>'Entering 1'!J725</f>
        <v>0</v>
      </c>
      <c r="K378" s="123">
        <f>'Entering 1'!K725</f>
        <v>0</v>
      </c>
      <c r="L378" s="123">
        <f>'Entering 1'!L725</f>
        <v>0</v>
      </c>
      <c r="M378" s="123">
        <f>'Entering 1'!M725</f>
        <v>0</v>
      </c>
      <c r="N378" s="123">
        <f>'Entering 1'!N725</f>
        <v>0</v>
      </c>
      <c r="O378" s="123">
        <f>'Entering 1'!O725</f>
        <v>0</v>
      </c>
      <c r="P378" s="123">
        <f>'Entering 1'!P725</f>
        <v>0</v>
      </c>
      <c r="Q378" s="123">
        <f>'Entering 1'!Q725</f>
        <v>0</v>
      </c>
      <c r="R378" s="124">
        <f>'Entering 1'!R725</f>
        <v>0</v>
      </c>
    </row>
    <row r="379" spans="1:18" ht="12" customHeight="1">
      <c r="A379" s="566"/>
      <c r="B379" s="121" t="str">
        <f>'Entering 1'!B726</f>
        <v>Private Shuttle People</v>
      </c>
      <c r="C379" s="122">
        <f>'Entering 1'!C726</f>
        <v>0</v>
      </c>
      <c r="D379" s="123">
        <f>'Entering 1'!D726</f>
        <v>0</v>
      </c>
      <c r="E379" s="123">
        <f>'Entering 1'!E726</f>
        <v>0</v>
      </c>
      <c r="F379" s="123">
        <f>'Entering 1'!F726</f>
        <v>0</v>
      </c>
      <c r="G379" s="123">
        <f>'Entering 1'!G726</f>
        <v>0</v>
      </c>
      <c r="H379" s="123">
        <f>'Entering 1'!H726</f>
        <v>0</v>
      </c>
      <c r="I379" s="123">
        <f>'Entering 1'!I726</f>
        <v>0</v>
      </c>
      <c r="J379" s="123">
        <f>'Entering 1'!J726</f>
        <v>0</v>
      </c>
      <c r="K379" s="123">
        <f>'Entering 1'!K726</f>
        <v>0</v>
      </c>
      <c r="L379" s="123">
        <f>'Entering 1'!L726</f>
        <v>0</v>
      </c>
      <c r="M379" s="123">
        <f>'Entering 1'!M726</f>
        <v>0</v>
      </c>
      <c r="N379" s="123">
        <f>'Entering 1'!N726</f>
        <v>0</v>
      </c>
      <c r="O379" s="123">
        <f>'Entering 1'!O726</f>
        <v>0</v>
      </c>
      <c r="P379" s="123">
        <f>'Entering 1'!P726</f>
        <v>0</v>
      </c>
      <c r="Q379" s="123">
        <f>'Entering 1'!Q726</f>
        <v>0</v>
      </c>
      <c r="R379" s="124">
        <f>'Entering 1'!R726</f>
        <v>0</v>
      </c>
    </row>
    <row r="380" spans="1:18" ht="12" customHeight="1">
      <c r="A380" s="566"/>
      <c r="B380" s="121" t="str">
        <f>'Entering 1'!B727</f>
        <v>Private Vanpool People</v>
      </c>
      <c r="C380" s="122">
        <f>'Entering 1'!C727</f>
        <v>0</v>
      </c>
      <c r="D380" s="123">
        <f>'Entering 1'!D727</f>
        <v>0</v>
      </c>
      <c r="E380" s="123">
        <f>'Entering 1'!E727</f>
        <v>0</v>
      </c>
      <c r="F380" s="123">
        <f>'Entering 1'!F727</f>
        <v>0</v>
      </c>
      <c r="G380" s="123">
        <f>'Entering 1'!G727</f>
        <v>0</v>
      </c>
      <c r="H380" s="123">
        <f>'Entering 1'!H727</f>
        <v>0</v>
      </c>
      <c r="I380" s="123">
        <f>'Entering 1'!I727</f>
        <v>0</v>
      </c>
      <c r="J380" s="123">
        <f>'Entering 1'!J727</f>
        <v>0</v>
      </c>
      <c r="K380" s="123">
        <f>'Entering 1'!K727</f>
        <v>0</v>
      </c>
      <c r="L380" s="123">
        <f>'Entering 1'!L727</f>
        <v>0</v>
      </c>
      <c r="M380" s="123">
        <f>'Entering 1'!M727</f>
        <v>0</v>
      </c>
      <c r="N380" s="123">
        <f>'Entering 1'!N727</f>
        <v>0</v>
      </c>
      <c r="O380" s="123">
        <f>'Entering 1'!O727</f>
        <v>0</v>
      </c>
      <c r="P380" s="123">
        <f>'Entering 1'!P727</f>
        <v>0</v>
      </c>
      <c r="Q380" s="123">
        <f>'Entering 1'!Q727</f>
        <v>0</v>
      </c>
      <c r="R380" s="124">
        <f>'Entering 1'!R727</f>
        <v>0</v>
      </c>
    </row>
    <row r="381" spans="1:18" ht="12" customHeight="1">
      <c r="A381" s="566"/>
      <c r="B381" s="121" t="str">
        <f>'Entering 1'!B728</f>
        <v>Taxi People</v>
      </c>
      <c r="C381" s="122">
        <f>'Entering 1'!C728</f>
        <v>0</v>
      </c>
      <c r="D381" s="123">
        <f>'Entering 1'!D728</f>
        <v>0</v>
      </c>
      <c r="E381" s="123">
        <f>'Entering 1'!E728</f>
        <v>0</v>
      </c>
      <c r="F381" s="123">
        <f>'Entering 1'!F728</f>
        <v>0</v>
      </c>
      <c r="G381" s="123">
        <f>'Entering 1'!G728</f>
        <v>0</v>
      </c>
      <c r="H381" s="123">
        <f>'Entering 1'!H728</f>
        <v>0</v>
      </c>
      <c r="I381" s="123">
        <f>'Entering 1'!I728</f>
        <v>0</v>
      </c>
      <c r="J381" s="123">
        <f>'Entering 1'!J728</f>
        <v>0</v>
      </c>
      <c r="K381" s="123">
        <f>'Entering 1'!K728</f>
        <v>0</v>
      </c>
      <c r="L381" s="123">
        <f>'Entering 1'!L728</f>
        <v>0</v>
      </c>
      <c r="M381" s="123">
        <f>'Entering 1'!M728</f>
        <v>0</v>
      </c>
      <c r="N381" s="123">
        <f>'Entering 1'!N728</f>
        <v>0</v>
      </c>
      <c r="O381" s="123">
        <f>'Entering 1'!O728</f>
        <v>0</v>
      </c>
      <c r="P381" s="123">
        <f>'Entering 1'!P728</f>
        <v>0</v>
      </c>
      <c r="Q381" s="123">
        <f>'Entering 1'!Q728</f>
        <v>0</v>
      </c>
      <c r="R381" s="124">
        <f>'Entering 1'!R728</f>
        <v>0</v>
      </c>
    </row>
    <row r="382" spans="1:18" ht="12" customHeight="1">
      <c r="A382" s="566"/>
      <c r="B382" s="184" t="str">
        <f>'Entering 1'!B729</f>
        <v>Uber/Lyft People</v>
      </c>
      <c r="C382" s="160">
        <f>'Entering 1'!C729</f>
        <v>0</v>
      </c>
      <c r="D382" s="161">
        <f>'Entering 1'!D729</f>
        <v>0</v>
      </c>
      <c r="E382" s="161">
        <f>'Entering 1'!E729</f>
        <v>0</v>
      </c>
      <c r="F382" s="161">
        <f>'Entering 1'!F729</f>
        <v>0</v>
      </c>
      <c r="G382" s="161">
        <f>'Entering 1'!G729</f>
        <v>0</v>
      </c>
      <c r="H382" s="161">
        <f>'Entering 1'!H729</f>
        <v>0</v>
      </c>
      <c r="I382" s="161">
        <f>'Entering 1'!I729</f>
        <v>0</v>
      </c>
      <c r="J382" s="161">
        <f>'Entering 1'!J729</f>
        <v>0</v>
      </c>
      <c r="K382" s="161">
        <f>'Entering 1'!K729</f>
        <v>0</v>
      </c>
      <c r="L382" s="161">
        <f>'Entering 1'!L729</f>
        <v>0</v>
      </c>
      <c r="M382" s="161">
        <f>'Entering 1'!M729</f>
        <v>0</v>
      </c>
      <c r="N382" s="161">
        <f>'Entering 1'!N729</f>
        <v>0</v>
      </c>
      <c r="O382" s="161">
        <f>'Entering 1'!O729</f>
        <v>0</v>
      </c>
      <c r="P382" s="161">
        <f>'Entering 1'!P729</f>
        <v>0</v>
      </c>
      <c r="Q382" s="161">
        <f>'Entering 1'!Q729</f>
        <v>0</v>
      </c>
      <c r="R382" s="162">
        <f>'Entering 1'!R729</f>
        <v>0</v>
      </c>
    </row>
    <row r="383" spans="1:18" ht="12" customHeight="1">
      <c r="A383" s="566"/>
      <c r="B383" s="145" t="s">
        <v>261</v>
      </c>
      <c r="C383" s="126">
        <f t="shared" ref="C383:R383" si="70">SUM(C371,C373:C377)</f>
        <v>1</v>
      </c>
      <c r="D383" s="101">
        <f t="shared" si="70"/>
        <v>0</v>
      </c>
      <c r="E383" s="101">
        <f t="shared" si="70"/>
        <v>0</v>
      </c>
      <c r="F383" s="101">
        <f t="shared" si="70"/>
        <v>0</v>
      </c>
      <c r="G383" s="101">
        <f t="shared" si="70"/>
        <v>0</v>
      </c>
      <c r="H383" s="101">
        <f t="shared" si="70"/>
        <v>0</v>
      </c>
      <c r="I383" s="101">
        <f t="shared" si="70"/>
        <v>0</v>
      </c>
      <c r="J383" s="101">
        <f t="shared" si="70"/>
        <v>0</v>
      </c>
      <c r="K383" s="101">
        <f t="shared" si="70"/>
        <v>0</v>
      </c>
      <c r="L383" s="101">
        <f t="shared" si="70"/>
        <v>0</v>
      </c>
      <c r="M383" s="101">
        <f t="shared" si="70"/>
        <v>0</v>
      </c>
      <c r="N383" s="101">
        <f t="shared" si="70"/>
        <v>0</v>
      </c>
      <c r="O383" s="101">
        <f t="shared" si="70"/>
        <v>0</v>
      </c>
      <c r="P383" s="101">
        <f t="shared" si="70"/>
        <v>0</v>
      </c>
      <c r="Q383" s="101">
        <f t="shared" si="70"/>
        <v>0</v>
      </c>
      <c r="R383" s="128">
        <f t="shared" si="70"/>
        <v>0</v>
      </c>
    </row>
    <row r="384" spans="1:18" ht="12" customHeight="1">
      <c r="A384" s="566"/>
      <c r="B384" s="145" t="s">
        <v>262</v>
      </c>
      <c r="C384" s="126">
        <f t="shared" ref="C384:R384" si="71">(C372+SUM(C378:C382))</f>
        <v>2</v>
      </c>
      <c r="D384" s="101">
        <f t="shared" si="71"/>
        <v>0</v>
      </c>
      <c r="E384" s="101">
        <f t="shared" si="71"/>
        <v>0</v>
      </c>
      <c r="F384" s="101">
        <f t="shared" si="71"/>
        <v>0</v>
      </c>
      <c r="G384" s="101">
        <f t="shared" si="71"/>
        <v>0</v>
      </c>
      <c r="H384" s="101">
        <f t="shared" si="71"/>
        <v>0</v>
      </c>
      <c r="I384" s="101">
        <f t="shared" si="71"/>
        <v>0</v>
      </c>
      <c r="J384" s="101">
        <f t="shared" si="71"/>
        <v>0</v>
      </c>
      <c r="K384" s="101">
        <f t="shared" si="71"/>
        <v>0</v>
      </c>
      <c r="L384" s="101">
        <f t="shared" si="71"/>
        <v>0</v>
      </c>
      <c r="M384" s="101">
        <f t="shared" si="71"/>
        <v>0</v>
      </c>
      <c r="N384" s="101">
        <f t="shared" si="71"/>
        <v>0</v>
      </c>
      <c r="O384" s="101">
        <f t="shared" si="71"/>
        <v>0</v>
      </c>
      <c r="P384" s="101">
        <f t="shared" si="71"/>
        <v>0</v>
      </c>
      <c r="Q384" s="101">
        <f t="shared" si="71"/>
        <v>0</v>
      </c>
      <c r="R384" s="128">
        <f t="shared" si="71"/>
        <v>0</v>
      </c>
    </row>
    <row r="385" spans="1:18" ht="12" customHeight="1">
      <c r="A385" s="576" t="s">
        <v>158</v>
      </c>
      <c r="B385" s="181" t="str">
        <f>'Entering 1'!B738</f>
        <v>Automobiles (2 People)</v>
      </c>
      <c r="C385" s="182">
        <f>'Entering 1'!C738</f>
        <v>1</v>
      </c>
      <c r="D385" s="117">
        <f>'Entering 1'!D738</f>
        <v>1</v>
      </c>
      <c r="E385" s="117">
        <f>'Entering 1'!E738</f>
        <v>0</v>
      </c>
      <c r="F385" s="117">
        <f>'Entering 1'!F738</f>
        <v>0</v>
      </c>
      <c r="G385" s="117">
        <f>'Entering 1'!G738</f>
        <v>0</v>
      </c>
      <c r="H385" s="117">
        <f>'Entering 1'!H738</f>
        <v>0</v>
      </c>
      <c r="I385" s="117">
        <f>'Entering 1'!I738</f>
        <v>3</v>
      </c>
      <c r="J385" s="117">
        <f>'Entering 1'!J738</f>
        <v>0</v>
      </c>
      <c r="K385" s="117">
        <f>'Entering 1'!K738</f>
        <v>0</v>
      </c>
      <c r="L385" s="117">
        <f>'Entering 1'!L738</f>
        <v>0</v>
      </c>
      <c r="M385" s="117">
        <f>'Entering 1'!M738</f>
        <v>0</v>
      </c>
      <c r="N385" s="117">
        <f>'Entering 1'!N738</f>
        <v>2</v>
      </c>
      <c r="O385" s="117">
        <f>'Entering 1'!O738</f>
        <v>0</v>
      </c>
      <c r="P385" s="117">
        <f>'Entering 1'!P738</f>
        <v>0</v>
      </c>
      <c r="Q385" s="117">
        <f>'Entering 1'!Q738</f>
        <v>0</v>
      </c>
      <c r="R385" s="119">
        <f>'Entering 1'!R738</f>
        <v>0</v>
      </c>
    </row>
    <row r="386" spans="1:18" ht="12" customHeight="1">
      <c r="A386" s="566"/>
      <c r="B386" s="116" t="str">
        <f>'Entering 1'!B739</f>
        <v>Automobiles (3 People)</v>
      </c>
      <c r="C386" s="126">
        <f>'Entering 1'!C739</f>
        <v>0</v>
      </c>
      <c r="D386" s="101">
        <f>'Entering 1'!D739</f>
        <v>0</v>
      </c>
      <c r="E386" s="101">
        <f>'Entering 1'!E739</f>
        <v>0</v>
      </c>
      <c r="F386" s="101">
        <f>'Entering 1'!F739</f>
        <v>0</v>
      </c>
      <c r="G386" s="101">
        <f>'Entering 1'!G739</f>
        <v>0</v>
      </c>
      <c r="H386" s="101">
        <f>'Entering 1'!H739</f>
        <v>0</v>
      </c>
      <c r="I386" s="101">
        <f>'Entering 1'!I739</f>
        <v>0</v>
      </c>
      <c r="J386" s="101">
        <f>'Entering 1'!J739</f>
        <v>0</v>
      </c>
      <c r="K386" s="101">
        <f>'Entering 1'!K739</f>
        <v>0</v>
      </c>
      <c r="L386" s="101">
        <f>'Entering 1'!L739</f>
        <v>0</v>
      </c>
      <c r="M386" s="101">
        <f>'Entering 1'!M739</f>
        <v>0</v>
      </c>
      <c r="N386" s="101">
        <f>'Entering 1'!N739</f>
        <v>0</v>
      </c>
      <c r="O386" s="101">
        <f>'Entering 1'!O739</f>
        <v>0</v>
      </c>
      <c r="P386" s="101">
        <f>'Entering 1'!P739</f>
        <v>0</v>
      </c>
      <c r="Q386" s="101">
        <f>'Entering 1'!Q739</f>
        <v>0</v>
      </c>
      <c r="R386" s="128">
        <f>'Entering 1'!R739</f>
        <v>0</v>
      </c>
    </row>
    <row r="387" spans="1:18" ht="12" customHeight="1">
      <c r="A387" s="566"/>
      <c r="B387" s="116" t="str">
        <f>'Entering 1'!B740</f>
        <v>Automobiles (4 People)</v>
      </c>
      <c r="C387" s="126">
        <f>'Entering 1'!C740</f>
        <v>0</v>
      </c>
      <c r="D387" s="101">
        <f>'Entering 1'!D740</f>
        <v>0</v>
      </c>
      <c r="E387" s="101">
        <f>'Entering 1'!E740</f>
        <v>0</v>
      </c>
      <c r="F387" s="101">
        <f>'Entering 1'!F740</f>
        <v>0</v>
      </c>
      <c r="G387" s="101">
        <f>'Entering 1'!G740</f>
        <v>0</v>
      </c>
      <c r="H387" s="101">
        <f>'Entering 1'!H740</f>
        <v>0</v>
      </c>
      <c r="I387" s="101">
        <f>'Entering 1'!I740</f>
        <v>0</v>
      </c>
      <c r="J387" s="101">
        <f>'Entering 1'!J740</f>
        <v>0</v>
      </c>
      <c r="K387" s="101">
        <f>'Entering 1'!K740</f>
        <v>0</v>
      </c>
      <c r="L387" s="101">
        <f>'Entering 1'!L740</f>
        <v>0</v>
      </c>
      <c r="M387" s="101">
        <f>'Entering 1'!M740</f>
        <v>0</v>
      </c>
      <c r="N387" s="101">
        <f>'Entering 1'!N740</f>
        <v>0</v>
      </c>
      <c r="O387" s="101">
        <f>'Entering 1'!O740</f>
        <v>0</v>
      </c>
      <c r="P387" s="101">
        <f>'Entering 1'!P740</f>
        <v>0</v>
      </c>
      <c r="Q387" s="101">
        <f>'Entering 1'!Q740</f>
        <v>0</v>
      </c>
      <c r="R387" s="128">
        <f>'Entering 1'!R740</f>
        <v>0</v>
      </c>
    </row>
    <row r="388" spans="1:18" ht="12" customHeight="1">
      <c r="A388" s="566"/>
      <c r="B388" s="116" t="str">
        <f>'Entering 1'!B741</f>
        <v>Automobiles (5 People)</v>
      </c>
      <c r="C388" s="126">
        <f>'Entering 1'!C741</f>
        <v>0</v>
      </c>
      <c r="D388" s="101">
        <f>'Entering 1'!D741</f>
        <v>0</v>
      </c>
      <c r="E388" s="101">
        <f>'Entering 1'!E741</f>
        <v>0</v>
      </c>
      <c r="F388" s="101">
        <f>'Entering 1'!F741</f>
        <v>0</v>
      </c>
      <c r="G388" s="101">
        <f>'Entering 1'!G741</f>
        <v>0</v>
      </c>
      <c r="H388" s="101">
        <f>'Entering 1'!H741</f>
        <v>0</v>
      </c>
      <c r="I388" s="101">
        <f>'Entering 1'!I741</f>
        <v>0</v>
      </c>
      <c r="J388" s="101">
        <f>'Entering 1'!J741</f>
        <v>0</v>
      </c>
      <c r="K388" s="101">
        <f>'Entering 1'!K741</f>
        <v>0</v>
      </c>
      <c r="L388" s="101">
        <f>'Entering 1'!L741</f>
        <v>0</v>
      </c>
      <c r="M388" s="101">
        <f>'Entering 1'!M741</f>
        <v>0</v>
      </c>
      <c r="N388" s="101">
        <f>'Entering 1'!N741</f>
        <v>0</v>
      </c>
      <c r="O388" s="101">
        <f>'Entering 1'!O741</f>
        <v>0</v>
      </c>
      <c r="P388" s="101">
        <f>'Entering 1'!P741</f>
        <v>0</v>
      </c>
      <c r="Q388" s="101">
        <f>'Entering 1'!Q741</f>
        <v>0</v>
      </c>
      <c r="R388" s="128">
        <f>'Entering 1'!R741</f>
        <v>0</v>
      </c>
    </row>
    <row r="389" spans="1:18" ht="12" customHeight="1">
      <c r="A389" s="566"/>
      <c r="B389" s="116" t="str">
        <f>'Entering 1'!B742</f>
        <v>Automobiles (6 People)</v>
      </c>
      <c r="C389" s="126">
        <f>'Entering 1'!C742</f>
        <v>0</v>
      </c>
      <c r="D389" s="101">
        <f>'Entering 1'!D742</f>
        <v>0</v>
      </c>
      <c r="E389" s="101">
        <f>'Entering 1'!E742</f>
        <v>0</v>
      </c>
      <c r="F389" s="101">
        <f>'Entering 1'!F742</f>
        <v>0</v>
      </c>
      <c r="G389" s="101">
        <f>'Entering 1'!G742</f>
        <v>0</v>
      </c>
      <c r="H389" s="101">
        <f>'Entering 1'!H742</f>
        <v>0</v>
      </c>
      <c r="I389" s="101">
        <f>'Entering 1'!I742</f>
        <v>0</v>
      </c>
      <c r="J389" s="101">
        <f>'Entering 1'!J742</f>
        <v>0</v>
      </c>
      <c r="K389" s="101">
        <f>'Entering 1'!K742</f>
        <v>0</v>
      </c>
      <c r="L389" s="101">
        <f>'Entering 1'!L742</f>
        <v>0</v>
      </c>
      <c r="M389" s="101">
        <f>'Entering 1'!M742</f>
        <v>0</v>
      </c>
      <c r="N389" s="101">
        <f>'Entering 1'!N742</f>
        <v>0</v>
      </c>
      <c r="O389" s="101">
        <f>'Entering 1'!O742</f>
        <v>0</v>
      </c>
      <c r="P389" s="101">
        <f>'Entering 1'!P742</f>
        <v>0</v>
      </c>
      <c r="Q389" s="101">
        <f>'Entering 1'!Q742</f>
        <v>0</v>
      </c>
      <c r="R389" s="128">
        <f>'Entering 1'!R742</f>
        <v>0</v>
      </c>
    </row>
    <row r="390" spans="1:18" ht="12" customHeight="1">
      <c r="A390" s="566"/>
      <c r="B390" s="116" t="str">
        <f>'Entering 1'!B743</f>
        <v>Automobiles (7 People)</v>
      </c>
      <c r="C390" s="126">
        <f>'Entering 1'!C743</f>
        <v>0</v>
      </c>
      <c r="D390" s="101">
        <f>'Entering 1'!D743</f>
        <v>0</v>
      </c>
      <c r="E390" s="101">
        <f>'Entering 1'!E743</f>
        <v>0</v>
      </c>
      <c r="F390" s="101">
        <f>'Entering 1'!F743</f>
        <v>0</v>
      </c>
      <c r="G390" s="101">
        <f>'Entering 1'!G743</f>
        <v>0</v>
      </c>
      <c r="H390" s="101">
        <f>'Entering 1'!H743</f>
        <v>0</v>
      </c>
      <c r="I390" s="101">
        <f>'Entering 1'!I743</f>
        <v>0</v>
      </c>
      <c r="J390" s="101">
        <f>'Entering 1'!J743</f>
        <v>0</v>
      </c>
      <c r="K390" s="101">
        <f>'Entering 1'!K743</f>
        <v>0</v>
      </c>
      <c r="L390" s="101">
        <f>'Entering 1'!L743</f>
        <v>0</v>
      </c>
      <c r="M390" s="101">
        <f>'Entering 1'!M743</f>
        <v>0</v>
      </c>
      <c r="N390" s="101">
        <f>'Entering 1'!N743</f>
        <v>0</v>
      </c>
      <c r="O390" s="101">
        <f>'Entering 1'!O743</f>
        <v>0</v>
      </c>
      <c r="P390" s="101">
        <f>'Entering 1'!P743</f>
        <v>0</v>
      </c>
      <c r="Q390" s="101">
        <f>'Entering 1'!Q743</f>
        <v>0</v>
      </c>
      <c r="R390" s="128">
        <f>'Entering 1'!R743</f>
        <v>0</v>
      </c>
    </row>
    <row r="391" spans="1:18" ht="12" customHeight="1">
      <c r="A391" s="566"/>
      <c r="B391" s="183" t="str">
        <f>'Entering 1'!B744</f>
        <v>Automobiles (8 People)</v>
      </c>
      <c r="C391" s="168">
        <f>'Entering 1'!C744</f>
        <v>0</v>
      </c>
      <c r="D391" s="169">
        <f>'Entering 1'!D744</f>
        <v>0</v>
      </c>
      <c r="E391" s="169">
        <f>'Entering 1'!E744</f>
        <v>0</v>
      </c>
      <c r="F391" s="169">
        <f>'Entering 1'!F744</f>
        <v>0</v>
      </c>
      <c r="G391" s="169">
        <f>'Entering 1'!G744</f>
        <v>0</v>
      </c>
      <c r="H391" s="169">
        <f>'Entering 1'!H744</f>
        <v>0</v>
      </c>
      <c r="I391" s="169">
        <f>'Entering 1'!I744</f>
        <v>0</v>
      </c>
      <c r="J391" s="169">
        <f>'Entering 1'!J744</f>
        <v>0</v>
      </c>
      <c r="K391" s="169">
        <f>'Entering 1'!K744</f>
        <v>0</v>
      </c>
      <c r="L391" s="169">
        <f>'Entering 1'!L744</f>
        <v>0</v>
      </c>
      <c r="M391" s="169">
        <f>'Entering 1'!M744</f>
        <v>0</v>
      </c>
      <c r="N391" s="169">
        <f>'Entering 1'!N744</f>
        <v>0</v>
      </c>
      <c r="O391" s="169">
        <f>'Entering 1'!O744</f>
        <v>0</v>
      </c>
      <c r="P391" s="169">
        <f>'Entering 1'!P744</f>
        <v>0</v>
      </c>
      <c r="Q391" s="169">
        <f>'Entering 1'!Q744</f>
        <v>0</v>
      </c>
      <c r="R391" s="170">
        <f>'Entering 1'!R744</f>
        <v>0</v>
      </c>
    </row>
    <row r="392" spans="1:18" ht="12" customHeight="1">
      <c r="A392" s="566"/>
      <c r="B392" s="163" t="s">
        <v>257</v>
      </c>
      <c r="C392" s="164">
        <f t="shared" ref="C392:R392" si="72">SUM(C385:C391)</f>
        <v>1</v>
      </c>
      <c r="D392" s="165">
        <f t="shared" si="72"/>
        <v>1</v>
      </c>
      <c r="E392" s="165">
        <f t="shared" si="72"/>
        <v>0</v>
      </c>
      <c r="F392" s="165">
        <f t="shared" si="72"/>
        <v>0</v>
      </c>
      <c r="G392" s="165">
        <f t="shared" si="72"/>
        <v>0</v>
      </c>
      <c r="H392" s="165">
        <f t="shared" si="72"/>
        <v>0</v>
      </c>
      <c r="I392" s="165">
        <f t="shared" si="72"/>
        <v>3</v>
      </c>
      <c r="J392" s="165">
        <f t="shared" si="72"/>
        <v>0</v>
      </c>
      <c r="K392" s="165">
        <f t="shared" si="72"/>
        <v>0</v>
      </c>
      <c r="L392" s="165">
        <f t="shared" si="72"/>
        <v>0</v>
      </c>
      <c r="M392" s="165">
        <f t="shared" si="72"/>
        <v>0</v>
      </c>
      <c r="N392" s="165">
        <f t="shared" si="72"/>
        <v>2</v>
      </c>
      <c r="O392" s="165">
        <f t="shared" si="72"/>
        <v>0</v>
      </c>
      <c r="P392" s="165">
        <f t="shared" si="72"/>
        <v>0</v>
      </c>
      <c r="Q392" s="165">
        <f t="shared" si="72"/>
        <v>0</v>
      </c>
      <c r="R392" s="166">
        <f t="shared" si="72"/>
        <v>0</v>
      </c>
    </row>
    <row r="393" spans="1:18" ht="12" customHeight="1">
      <c r="A393" s="566"/>
      <c r="B393" s="167" t="s">
        <v>258</v>
      </c>
      <c r="C393" s="168">
        <f t="shared" ref="C393:R393" si="73">(C385*2)+(C386*3)+(C387*4)+(C388*5)+(C389*6)+(C390*7)+(C391*8)</f>
        <v>2</v>
      </c>
      <c r="D393" s="169">
        <f t="shared" si="73"/>
        <v>2</v>
      </c>
      <c r="E393" s="169">
        <f t="shared" si="73"/>
        <v>0</v>
      </c>
      <c r="F393" s="169">
        <f t="shared" si="73"/>
        <v>0</v>
      </c>
      <c r="G393" s="169">
        <f t="shared" si="73"/>
        <v>0</v>
      </c>
      <c r="H393" s="169">
        <f t="shared" si="73"/>
        <v>0</v>
      </c>
      <c r="I393" s="169">
        <f t="shared" si="73"/>
        <v>6</v>
      </c>
      <c r="J393" s="169">
        <f t="shared" si="73"/>
        <v>0</v>
      </c>
      <c r="K393" s="169">
        <f t="shared" si="73"/>
        <v>0</v>
      </c>
      <c r="L393" s="169">
        <f t="shared" si="73"/>
        <v>0</v>
      </c>
      <c r="M393" s="169">
        <f t="shared" si="73"/>
        <v>0</v>
      </c>
      <c r="N393" s="169">
        <f t="shared" si="73"/>
        <v>4</v>
      </c>
      <c r="O393" s="169">
        <f t="shared" si="73"/>
        <v>0</v>
      </c>
      <c r="P393" s="169">
        <f t="shared" si="73"/>
        <v>0</v>
      </c>
      <c r="Q393" s="169">
        <f t="shared" si="73"/>
        <v>0</v>
      </c>
      <c r="R393" s="170">
        <f t="shared" si="73"/>
        <v>0</v>
      </c>
    </row>
    <row r="394" spans="1:18" ht="12" customHeight="1">
      <c r="A394" s="566"/>
      <c r="B394" s="138" t="str">
        <f>'Entering 1'!B745</f>
        <v>MTS Shuttles</v>
      </c>
      <c r="C394" s="126">
        <f>'Entering 1'!C745</f>
        <v>0</v>
      </c>
      <c r="D394" s="101">
        <f>'Entering 1'!D745</f>
        <v>0</v>
      </c>
      <c r="E394" s="101">
        <f>'Entering 1'!E745</f>
        <v>0</v>
      </c>
      <c r="F394" s="101">
        <f>'Entering 1'!F745</f>
        <v>0</v>
      </c>
      <c r="G394" s="101">
        <f>'Entering 1'!G745</f>
        <v>0</v>
      </c>
      <c r="H394" s="101">
        <f>'Entering 1'!H745</f>
        <v>0</v>
      </c>
      <c r="I394" s="101">
        <f>'Entering 1'!I745</f>
        <v>0</v>
      </c>
      <c r="J394" s="101">
        <f>'Entering 1'!J745</f>
        <v>0</v>
      </c>
      <c r="K394" s="101">
        <f>'Entering 1'!K745</f>
        <v>0</v>
      </c>
      <c r="L394" s="101">
        <f>'Entering 1'!L745</f>
        <v>0</v>
      </c>
      <c r="M394" s="101">
        <f>'Entering 1'!M745</f>
        <v>0</v>
      </c>
      <c r="N394" s="101">
        <f>'Entering 1'!N745</f>
        <v>0</v>
      </c>
      <c r="O394" s="101">
        <f>'Entering 1'!O745</f>
        <v>0</v>
      </c>
      <c r="P394" s="101">
        <f>'Entering 1'!P745</f>
        <v>0</v>
      </c>
      <c r="Q394" s="101">
        <f>'Entering 1'!Q745</f>
        <v>0</v>
      </c>
      <c r="R394" s="128">
        <f>'Entering 1'!R745</f>
        <v>0</v>
      </c>
    </row>
    <row r="395" spans="1:18" ht="12" customHeight="1">
      <c r="A395" s="566"/>
      <c r="B395" s="138" t="str">
        <f>'Entering 1'!B746</f>
        <v>Private Shuttles</v>
      </c>
      <c r="C395" s="126">
        <f>'Entering 1'!C746</f>
        <v>0</v>
      </c>
      <c r="D395" s="101">
        <f>'Entering 1'!D746</f>
        <v>0</v>
      </c>
      <c r="E395" s="101">
        <f>'Entering 1'!E746</f>
        <v>0</v>
      </c>
      <c r="F395" s="101">
        <f>'Entering 1'!F746</f>
        <v>0</v>
      </c>
      <c r="G395" s="101">
        <f>'Entering 1'!G746</f>
        <v>0</v>
      </c>
      <c r="H395" s="101">
        <f>'Entering 1'!H746</f>
        <v>0</v>
      </c>
      <c r="I395" s="101">
        <f>'Entering 1'!I746</f>
        <v>0</v>
      </c>
      <c r="J395" s="101">
        <f>'Entering 1'!J746</f>
        <v>0</v>
      </c>
      <c r="K395" s="101">
        <f>'Entering 1'!K746</f>
        <v>0</v>
      </c>
      <c r="L395" s="101">
        <f>'Entering 1'!L746</f>
        <v>0</v>
      </c>
      <c r="M395" s="101">
        <f>'Entering 1'!M746</f>
        <v>0</v>
      </c>
      <c r="N395" s="101">
        <f>'Entering 1'!N746</f>
        <v>0</v>
      </c>
      <c r="O395" s="101">
        <f>'Entering 1'!O746</f>
        <v>0</v>
      </c>
      <c r="P395" s="101">
        <f>'Entering 1'!P746</f>
        <v>0</v>
      </c>
      <c r="Q395" s="101">
        <f>'Entering 1'!Q746</f>
        <v>0</v>
      </c>
      <c r="R395" s="128">
        <f>'Entering 1'!R746</f>
        <v>0</v>
      </c>
    </row>
    <row r="396" spans="1:18" ht="12" customHeight="1">
      <c r="A396" s="566"/>
      <c r="B396" s="138" t="str">
        <f>'Entering 1'!B747</f>
        <v>Private Vanpool Vehicles</v>
      </c>
      <c r="C396" s="126">
        <f>'Entering 1'!C747</f>
        <v>0</v>
      </c>
      <c r="D396" s="101">
        <f>'Entering 1'!D747</f>
        <v>0</v>
      </c>
      <c r="E396" s="101">
        <f>'Entering 1'!E747</f>
        <v>0</v>
      </c>
      <c r="F396" s="101">
        <f>'Entering 1'!F747</f>
        <v>0</v>
      </c>
      <c r="G396" s="101">
        <f>'Entering 1'!G747</f>
        <v>0</v>
      </c>
      <c r="H396" s="101">
        <f>'Entering 1'!H747</f>
        <v>0</v>
      </c>
      <c r="I396" s="101">
        <f>'Entering 1'!I747</f>
        <v>0</v>
      </c>
      <c r="J396" s="101">
        <f>'Entering 1'!J747</f>
        <v>0</v>
      </c>
      <c r="K396" s="101">
        <f>'Entering 1'!K747</f>
        <v>0</v>
      </c>
      <c r="L396" s="101">
        <f>'Entering 1'!L747</f>
        <v>0</v>
      </c>
      <c r="M396" s="101">
        <f>'Entering 1'!M747</f>
        <v>0</v>
      </c>
      <c r="N396" s="101">
        <f>'Entering 1'!N747</f>
        <v>0</v>
      </c>
      <c r="O396" s="101">
        <f>'Entering 1'!O747</f>
        <v>0</v>
      </c>
      <c r="P396" s="101">
        <f>'Entering 1'!P747</f>
        <v>0</v>
      </c>
      <c r="Q396" s="101">
        <f>'Entering 1'!Q747</f>
        <v>0</v>
      </c>
      <c r="R396" s="128">
        <f>'Entering 1'!R747</f>
        <v>0</v>
      </c>
    </row>
    <row r="397" spans="1:18" ht="12" customHeight="1">
      <c r="A397" s="566"/>
      <c r="B397" s="116" t="str">
        <f>'Entering 1'!B748</f>
        <v>Taxis</v>
      </c>
      <c r="C397" s="126">
        <f>'Entering 1'!C748</f>
        <v>0</v>
      </c>
      <c r="D397" s="101">
        <f>'Entering 1'!D748</f>
        <v>0</v>
      </c>
      <c r="E397" s="101">
        <f>'Entering 1'!E748</f>
        <v>0</v>
      </c>
      <c r="F397" s="101">
        <f>'Entering 1'!F748</f>
        <v>0</v>
      </c>
      <c r="G397" s="101">
        <f>'Entering 1'!G748</f>
        <v>0</v>
      </c>
      <c r="H397" s="101">
        <f>'Entering 1'!H748</f>
        <v>0</v>
      </c>
      <c r="I397" s="101">
        <f>'Entering 1'!I748</f>
        <v>0</v>
      </c>
      <c r="J397" s="101">
        <f>'Entering 1'!J748</f>
        <v>0</v>
      </c>
      <c r="K397" s="101">
        <f>'Entering 1'!K748</f>
        <v>0</v>
      </c>
      <c r="L397" s="101">
        <f>'Entering 1'!L748</f>
        <v>0</v>
      </c>
      <c r="M397" s="101">
        <f>'Entering 1'!M748</f>
        <v>0</v>
      </c>
      <c r="N397" s="101">
        <f>'Entering 1'!N748</f>
        <v>0</v>
      </c>
      <c r="O397" s="101">
        <f>'Entering 1'!O748</f>
        <v>0</v>
      </c>
      <c r="P397" s="101">
        <f>'Entering 1'!P748</f>
        <v>0</v>
      </c>
      <c r="Q397" s="101">
        <f>'Entering 1'!Q748</f>
        <v>0</v>
      </c>
      <c r="R397" s="128">
        <f>'Entering 1'!R748</f>
        <v>0</v>
      </c>
    </row>
    <row r="398" spans="1:18" ht="12" customHeight="1">
      <c r="A398" s="566"/>
      <c r="B398" s="138" t="str">
        <f>'Entering 1'!B749</f>
        <v>Uber/Lyft Vehicles</v>
      </c>
      <c r="C398" s="126">
        <f>'Entering 1'!C749</f>
        <v>0</v>
      </c>
      <c r="D398" s="101">
        <f>'Entering 1'!D749</f>
        <v>0</v>
      </c>
      <c r="E398" s="101">
        <f>'Entering 1'!E749</f>
        <v>0</v>
      </c>
      <c r="F398" s="101">
        <f>'Entering 1'!F749</f>
        <v>0</v>
      </c>
      <c r="G398" s="101">
        <f>'Entering 1'!G749</f>
        <v>0</v>
      </c>
      <c r="H398" s="101">
        <f>'Entering 1'!H749</f>
        <v>0</v>
      </c>
      <c r="I398" s="101">
        <f>'Entering 1'!I749</f>
        <v>0</v>
      </c>
      <c r="J398" s="101">
        <f>'Entering 1'!J749</f>
        <v>0</v>
      </c>
      <c r="K398" s="101">
        <f>'Entering 1'!K749</f>
        <v>0</v>
      </c>
      <c r="L398" s="101">
        <f>'Entering 1'!L749</f>
        <v>0</v>
      </c>
      <c r="M398" s="101">
        <f>'Entering 1'!M749</f>
        <v>0</v>
      </c>
      <c r="N398" s="101">
        <f>'Entering 1'!N749</f>
        <v>0</v>
      </c>
      <c r="O398" s="101">
        <f>'Entering 1'!O749</f>
        <v>0</v>
      </c>
      <c r="P398" s="101">
        <f>'Entering 1'!P749</f>
        <v>0</v>
      </c>
      <c r="Q398" s="101">
        <f>'Entering 1'!Q749</f>
        <v>0</v>
      </c>
      <c r="R398" s="128">
        <f>'Entering 1'!R749</f>
        <v>0</v>
      </c>
    </row>
    <row r="399" spans="1:18" ht="12" customHeight="1">
      <c r="A399" s="566"/>
      <c r="B399" s="121" t="str">
        <f>'Entering 1'!B762</f>
        <v>MTS Shuttle People</v>
      </c>
      <c r="C399" s="122">
        <f>'Entering 1'!C762</f>
        <v>0</v>
      </c>
      <c r="D399" s="123">
        <f>'Entering 1'!D762</f>
        <v>0</v>
      </c>
      <c r="E399" s="123">
        <f>'Entering 1'!E762</f>
        <v>0</v>
      </c>
      <c r="F399" s="123">
        <f>'Entering 1'!F762</f>
        <v>0</v>
      </c>
      <c r="G399" s="123">
        <f>'Entering 1'!G762</f>
        <v>0</v>
      </c>
      <c r="H399" s="123">
        <f>'Entering 1'!H762</f>
        <v>0</v>
      </c>
      <c r="I399" s="123">
        <f>'Entering 1'!I762</f>
        <v>0</v>
      </c>
      <c r="J399" s="123">
        <f>'Entering 1'!J762</f>
        <v>0</v>
      </c>
      <c r="K399" s="123">
        <f>'Entering 1'!K762</f>
        <v>0</v>
      </c>
      <c r="L399" s="123">
        <f>'Entering 1'!L762</f>
        <v>0</v>
      </c>
      <c r="M399" s="123">
        <f>'Entering 1'!M762</f>
        <v>0</v>
      </c>
      <c r="N399" s="123">
        <f>'Entering 1'!N762</f>
        <v>0</v>
      </c>
      <c r="O399" s="123">
        <f>'Entering 1'!O762</f>
        <v>0</v>
      </c>
      <c r="P399" s="123">
        <f>'Entering 1'!P762</f>
        <v>0</v>
      </c>
      <c r="Q399" s="123">
        <f>'Entering 1'!Q762</f>
        <v>0</v>
      </c>
      <c r="R399" s="124">
        <f>'Entering 1'!R762</f>
        <v>0</v>
      </c>
    </row>
    <row r="400" spans="1:18" ht="12" customHeight="1">
      <c r="A400" s="566"/>
      <c r="B400" s="121" t="str">
        <f>'Entering 1'!B763</f>
        <v>Private Shuttle People</v>
      </c>
      <c r="C400" s="122">
        <f>'Entering 1'!C763</f>
        <v>0</v>
      </c>
      <c r="D400" s="123">
        <f>'Entering 1'!D763</f>
        <v>0</v>
      </c>
      <c r="E400" s="123">
        <f>'Entering 1'!E763</f>
        <v>0</v>
      </c>
      <c r="F400" s="123">
        <f>'Entering 1'!F763</f>
        <v>0</v>
      </c>
      <c r="G400" s="123">
        <f>'Entering 1'!G763</f>
        <v>0</v>
      </c>
      <c r="H400" s="123">
        <f>'Entering 1'!H763</f>
        <v>0</v>
      </c>
      <c r="I400" s="123">
        <f>'Entering 1'!I763</f>
        <v>0</v>
      </c>
      <c r="J400" s="123">
        <f>'Entering 1'!J763</f>
        <v>0</v>
      </c>
      <c r="K400" s="123">
        <f>'Entering 1'!K763</f>
        <v>0</v>
      </c>
      <c r="L400" s="123">
        <f>'Entering 1'!L763</f>
        <v>0</v>
      </c>
      <c r="M400" s="123">
        <f>'Entering 1'!M763</f>
        <v>0</v>
      </c>
      <c r="N400" s="123">
        <f>'Entering 1'!N763</f>
        <v>0</v>
      </c>
      <c r="O400" s="123">
        <f>'Entering 1'!O763</f>
        <v>0</v>
      </c>
      <c r="P400" s="123">
        <f>'Entering 1'!P763</f>
        <v>0</v>
      </c>
      <c r="Q400" s="123">
        <f>'Entering 1'!Q763</f>
        <v>0</v>
      </c>
      <c r="R400" s="124">
        <f>'Entering 1'!R763</f>
        <v>0</v>
      </c>
    </row>
    <row r="401" spans="1:18" ht="12" customHeight="1">
      <c r="A401" s="566"/>
      <c r="B401" s="121" t="str">
        <f>'Entering 1'!B764</f>
        <v>Private Vanpool People</v>
      </c>
      <c r="C401" s="122">
        <f>'Entering 1'!C764</f>
        <v>0</v>
      </c>
      <c r="D401" s="123">
        <f>'Entering 1'!D764</f>
        <v>0</v>
      </c>
      <c r="E401" s="123">
        <f>'Entering 1'!E764</f>
        <v>0</v>
      </c>
      <c r="F401" s="123">
        <f>'Entering 1'!F764</f>
        <v>0</v>
      </c>
      <c r="G401" s="123">
        <f>'Entering 1'!G764</f>
        <v>0</v>
      </c>
      <c r="H401" s="123">
        <f>'Entering 1'!H764</f>
        <v>0</v>
      </c>
      <c r="I401" s="123">
        <f>'Entering 1'!I764</f>
        <v>0</v>
      </c>
      <c r="J401" s="123">
        <f>'Entering 1'!J764</f>
        <v>0</v>
      </c>
      <c r="K401" s="123">
        <f>'Entering 1'!K764</f>
        <v>0</v>
      </c>
      <c r="L401" s="123">
        <f>'Entering 1'!L764</f>
        <v>0</v>
      </c>
      <c r="M401" s="123">
        <f>'Entering 1'!M764</f>
        <v>0</v>
      </c>
      <c r="N401" s="123">
        <f>'Entering 1'!N764</f>
        <v>0</v>
      </c>
      <c r="O401" s="123">
        <f>'Entering 1'!O764</f>
        <v>0</v>
      </c>
      <c r="P401" s="123">
        <f>'Entering 1'!P764</f>
        <v>0</v>
      </c>
      <c r="Q401" s="123">
        <f>'Entering 1'!Q764</f>
        <v>0</v>
      </c>
      <c r="R401" s="124">
        <f>'Entering 1'!R764</f>
        <v>0</v>
      </c>
    </row>
    <row r="402" spans="1:18" ht="12" customHeight="1">
      <c r="A402" s="566"/>
      <c r="B402" s="121" t="str">
        <f>'Entering 1'!B765</f>
        <v>Taxi People</v>
      </c>
      <c r="C402" s="122">
        <f>'Entering 1'!C765</f>
        <v>0</v>
      </c>
      <c r="D402" s="123">
        <f>'Entering 1'!D765</f>
        <v>0</v>
      </c>
      <c r="E402" s="123">
        <f>'Entering 1'!E765</f>
        <v>0</v>
      </c>
      <c r="F402" s="123">
        <f>'Entering 1'!F765</f>
        <v>0</v>
      </c>
      <c r="G402" s="123">
        <f>'Entering 1'!G765</f>
        <v>0</v>
      </c>
      <c r="H402" s="123">
        <f>'Entering 1'!H765</f>
        <v>0</v>
      </c>
      <c r="I402" s="123">
        <f>'Entering 1'!I765</f>
        <v>0</v>
      </c>
      <c r="J402" s="123">
        <f>'Entering 1'!J765</f>
        <v>0</v>
      </c>
      <c r="K402" s="123">
        <f>'Entering 1'!K765</f>
        <v>0</v>
      </c>
      <c r="L402" s="123">
        <f>'Entering 1'!L765</f>
        <v>0</v>
      </c>
      <c r="M402" s="123">
        <f>'Entering 1'!M765</f>
        <v>0</v>
      </c>
      <c r="N402" s="123">
        <f>'Entering 1'!N765</f>
        <v>0</v>
      </c>
      <c r="O402" s="123">
        <f>'Entering 1'!O765</f>
        <v>0</v>
      </c>
      <c r="P402" s="123">
        <f>'Entering 1'!P765</f>
        <v>0</v>
      </c>
      <c r="Q402" s="123">
        <f>'Entering 1'!Q765</f>
        <v>0</v>
      </c>
      <c r="R402" s="124">
        <f>'Entering 1'!R765</f>
        <v>0</v>
      </c>
    </row>
    <row r="403" spans="1:18" ht="12" customHeight="1">
      <c r="A403" s="566"/>
      <c r="B403" s="184" t="str">
        <f>'Entering 1'!B766</f>
        <v>Uber/Lyft People</v>
      </c>
      <c r="C403" s="160">
        <f>'Entering 1'!C766</f>
        <v>0</v>
      </c>
      <c r="D403" s="161">
        <f>'Entering 1'!D766</f>
        <v>0</v>
      </c>
      <c r="E403" s="161">
        <f>'Entering 1'!E766</f>
        <v>0</v>
      </c>
      <c r="F403" s="161">
        <f>'Entering 1'!F766</f>
        <v>0</v>
      </c>
      <c r="G403" s="161">
        <f>'Entering 1'!G766</f>
        <v>0</v>
      </c>
      <c r="H403" s="161">
        <f>'Entering 1'!H766</f>
        <v>0</v>
      </c>
      <c r="I403" s="161">
        <f>'Entering 1'!I766</f>
        <v>0</v>
      </c>
      <c r="J403" s="161">
        <f>'Entering 1'!J766</f>
        <v>0</v>
      </c>
      <c r="K403" s="161">
        <f>'Entering 1'!K766</f>
        <v>0</v>
      </c>
      <c r="L403" s="161">
        <f>'Entering 1'!L766</f>
        <v>0</v>
      </c>
      <c r="M403" s="161">
        <f>'Entering 1'!M766</f>
        <v>0</v>
      </c>
      <c r="N403" s="161">
        <f>'Entering 1'!N766</f>
        <v>0</v>
      </c>
      <c r="O403" s="161">
        <f>'Entering 1'!O766</f>
        <v>0</v>
      </c>
      <c r="P403" s="161">
        <f>'Entering 1'!P766</f>
        <v>0</v>
      </c>
      <c r="Q403" s="161">
        <f>'Entering 1'!Q766</f>
        <v>0</v>
      </c>
      <c r="R403" s="162">
        <f>'Entering 1'!R766</f>
        <v>0</v>
      </c>
    </row>
    <row r="404" spans="1:18" ht="12" customHeight="1">
      <c r="A404" s="566"/>
      <c r="B404" s="145" t="s">
        <v>261</v>
      </c>
      <c r="C404" s="126">
        <f t="shared" ref="C404:R404" si="74">SUM(C392,C394:C398)</f>
        <v>1</v>
      </c>
      <c r="D404" s="101">
        <f t="shared" si="74"/>
        <v>1</v>
      </c>
      <c r="E404" s="101">
        <f t="shared" si="74"/>
        <v>0</v>
      </c>
      <c r="F404" s="101">
        <f t="shared" si="74"/>
        <v>0</v>
      </c>
      <c r="G404" s="101">
        <f t="shared" si="74"/>
        <v>0</v>
      </c>
      <c r="H404" s="101">
        <f t="shared" si="74"/>
        <v>0</v>
      </c>
      <c r="I404" s="101">
        <f t="shared" si="74"/>
        <v>3</v>
      </c>
      <c r="J404" s="101">
        <f t="shared" si="74"/>
        <v>0</v>
      </c>
      <c r="K404" s="101">
        <f t="shared" si="74"/>
        <v>0</v>
      </c>
      <c r="L404" s="101">
        <f t="shared" si="74"/>
        <v>0</v>
      </c>
      <c r="M404" s="101">
        <f t="shared" si="74"/>
        <v>0</v>
      </c>
      <c r="N404" s="101">
        <f t="shared" si="74"/>
        <v>2</v>
      </c>
      <c r="O404" s="101">
        <f t="shared" si="74"/>
        <v>0</v>
      </c>
      <c r="P404" s="101">
        <f t="shared" si="74"/>
        <v>0</v>
      </c>
      <c r="Q404" s="101">
        <f t="shared" si="74"/>
        <v>0</v>
      </c>
      <c r="R404" s="128">
        <f t="shared" si="74"/>
        <v>0</v>
      </c>
    </row>
    <row r="405" spans="1:18" ht="12" customHeight="1">
      <c r="A405" s="566"/>
      <c r="B405" s="145" t="s">
        <v>262</v>
      </c>
      <c r="C405" s="126">
        <f t="shared" ref="C405:R405" si="75">(C393+SUM(C399:C403))</f>
        <v>2</v>
      </c>
      <c r="D405" s="101">
        <f t="shared" si="75"/>
        <v>2</v>
      </c>
      <c r="E405" s="101">
        <f t="shared" si="75"/>
        <v>0</v>
      </c>
      <c r="F405" s="101">
        <f t="shared" si="75"/>
        <v>0</v>
      </c>
      <c r="G405" s="101">
        <f t="shared" si="75"/>
        <v>0</v>
      </c>
      <c r="H405" s="101">
        <f t="shared" si="75"/>
        <v>0</v>
      </c>
      <c r="I405" s="101">
        <f t="shared" si="75"/>
        <v>6</v>
      </c>
      <c r="J405" s="101">
        <f t="shared" si="75"/>
        <v>0</v>
      </c>
      <c r="K405" s="101">
        <f t="shared" si="75"/>
        <v>0</v>
      </c>
      <c r="L405" s="101">
        <f t="shared" si="75"/>
        <v>0</v>
      </c>
      <c r="M405" s="101">
        <f t="shared" si="75"/>
        <v>0</v>
      </c>
      <c r="N405" s="101">
        <f t="shared" si="75"/>
        <v>4</v>
      </c>
      <c r="O405" s="101">
        <f t="shared" si="75"/>
        <v>0</v>
      </c>
      <c r="P405" s="101">
        <f t="shared" si="75"/>
        <v>0</v>
      </c>
      <c r="Q405" s="101">
        <f t="shared" si="75"/>
        <v>0</v>
      </c>
      <c r="R405" s="128">
        <f t="shared" si="75"/>
        <v>0</v>
      </c>
    </row>
    <row r="406" spans="1:18" ht="12" customHeight="1">
      <c r="A406" s="576" t="s">
        <v>228</v>
      </c>
      <c r="B406" s="181" t="str">
        <f>'Entering 1'!B775</f>
        <v>Automobiles (2 People)</v>
      </c>
      <c r="C406" s="182">
        <f>'Entering 1'!C775</f>
        <v>0</v>
      </c>
      <c r="D406" s="117">
        <f>'Entering 1'!D775</f>
        <v>0</v>
      </c>
      <c r="E406" s="117">
        <f>'Entering 1'!E775</f>
        <v>0</v>
      </c>
      <c r="F406" s="117">
        <f>'Entering 1'!F775</f>
        <v>0</v>
      </c>
      <c r="G406" s="117">
        <f>'Entering 1'!G775</f>
        <v>0</v>
      </c>
      <c r="H406" s="117">
        <f>'Entering 1'!H775</f>
        <v>0</v>
      </c>
      <c r="I406" s="117">
        <f>'Entering 1'!I775</f>
        <v>0</v>
      </c>
      <c r="J406" s="117">
        <f>'Entering 1'!J775</f>
        <v>0</v>
      </c>
      <c r="K406" s="117">
        <f>'Entering 1'!K775</f>
        <v>0</v>
      </c>
      <c r="L406" s="117">
        <f>'Entering 1'!L775</f>
        <v>0</v>
      </c>
      <c r="M406" s="117">
        <f>'Entering 1'!M775</f>
        <v>0</v>
      </c>
      <c r="N406" s="117">
        <f>'Entering 1'!N775</f>
        <v>0</v>
      </c>
      <c r="O406" s="117">
        <f>'Entering 1'!O775</f>
        <v>0</v>
      </c>
      <c r="P406" s="117">
        <f>'Entering 1'!P775</f>
        <v>0</v>
      </c>
      <c r="Q406" s="117">
        <f>'Entering 1'!Q775</f>
        <v>0</v>
      </c>
      <c r="R406" s="119">
        <f>'Entering 1'!R775</f>
        <v>0</v>
      </c>
    </row>
    <row r="407" spans="1:18" ht="12" customHeight="1">
      <c r="A407" s="566"/>
      <c r="B407" s="116" t="str">
        <f>'Entering 1'!B776</f>
        <v>Automobiles (3 People)</v>
      </c>
      <c r="C407" s="126">
        <f>'Entering 1'!C776</f>
        <v>0</v>
      </c>
      <c r="D407" s="101">
        <f>'Entering 1'!D776</f>
        <v>0</v>
      </c>
      <c r="E407" s="101">
        <f>'Entering 1'!E776</f>
        <v>0</v>
      </c>
      <c r="F407" s="101">
        <f>'Entering 1'!F776</f>
        <v>0</v>
      </c>
      <c r="G407" s="101">
        <f>'Entering 1'!G776</f>
        <v>0</v>
      </c>
      <c r="H407" s="101">
        <f>'Entering 1'!H776</f>
        <v>0</v>
      </c>
      <c r="I407" s="101">
        <f>'Entering 1'!I776</f>
        <v>0</v>
      </c>
      <c r="J407" s="101">
        <f>'Entering 1'!J776</f>
        <v>0</v>
      </c>
      <c r="K407" s="101">
        <f>'Entering 1'!K776</f>
        <v>0</v>
      </c>
      <c r="L407" s="101">
        <f>'Entering 1'!L776</f>
        <v>0</v>
      </c>
      <c r="M407" s="101">
        <f>'Entering 1'!M776</f>
        <v>0</v>
      </c>
      <c r="N407" s="101">
        <f>'Entering 1'!N776</f>
        <v>0</v>
      </c>
      <c r="O407" s="101">
        <f>'Entering 1'!O776</f>
        <v>0</v>
      </c>
      <c r="P407" s="101">
        <f>'Entering 1'!P776</f>
        <v>0</v>
      </c>
      <c r="Q407" s="101">
        <f>'Entering 1'!Q776</f>
        <v>0</v>
      </c>
      <c r="R407" s="128">
        <f>'Entering 1'!R776</f>
        <v>0</v>
      </c>
    </row>
    <row r="408" spans="1:18" ht="12" customHeight="1">
      <c r="A408" s="566"/>
      <c r="B408" s="116" t="str">
        <f>'Entering 1'!B777</f>
        <v>Automobiles (4 People)</v>
      </c>
      <c r="C408" s="126">
        <f>'Entering 1'!C777</f>
        <v>0</v>
      </c>
      <c r="D408" s="101">
        <f>'Entering 1'!D777</f>
        <v>0</v>
      </c>
      <c r="E408" s="101">
        <f>'Entering 1'!E777</f>
        <v>0</v>
      </c>
      <c r="F408" s="101">
        <f>'Entering 1'!F777</f>
        <v>0</v>
      </c>
      <c r="G408" s="101">
        <f>'Entering 1'!G777</f>
        <v>0</v>
      </c>
      <c r="H408" s="101">
        <f>'Entering 1'!H777</f>
        <v>0</v>
      </c>
      <c r="I408" s="101">
        <f>'Entering 1'!I777</f>
        <v>0</v>
      </c>
      <c r="J408" s="101">
        <f>'Entering 1'!J777</f>
        <v>0</v>
      </c>
      <c r="K408" s="101">
        <f>'Entering 1'!K777</f>
        <v>0</v>
      </c>
      <c r="L408" s="101">
        <f>'Entering 1'!L777</f>
        <v>0</v>
      </c>
      <c r="M408" s="101">
        <f>'Entering 1'!M777</f>
        <v>0</v>
      </c>
      <c r="N408" s="101">
        <f>'Entering 1'!N777</f>
        <v>0</v>
      </c>
      <c r="O408" s="101">
        <f>'Entering 1'!O777</f>
        <v>0</v>
      </c>
      <c r="P408" s="101">
        <f>'Entering 1'!P777</f>
        <v>0</v>
      </c>
      <c r="Q408" s="101">
        <f>'Entering 1'!Q777</f>
        <v>0</v>
      </c>
      <c r="R408" s="128">
        <f>'Entering 1'!R777</f>
        <v>0</v>
      </c>
    </row>
    <row r="409" spans="1:18" ht="12" customHeight="1">
      <c r="A409" s="566"/>
      <c r="B409" s="116" t="str">
        <f>'Entering 1'!B778</f>
        <v>Automobiles (5 People)</v>
      </c>
      <c r="C409" s="126">
        <f>'Entering 1'!C778</f>
        <v>0</v>
      </c>
      <c r="D409" s="101">
        <f>'Entering 1'!D778</f>
        <v>0</v>
      </c>
      <c r="E409" s="101">
        <f>'Entering 1'!E778</f>
        <v>0</v>
      </c>
      <c r="F409" s="101">
        <f>'Entering 1'!F778</f>
        <v>0</v>
      </c>
      <c r="G409" s="101">
        <f>'Entering 1'!G778</f>
        <v>0</v>
      </c>
      <c r="H409" s="101">
        <f>'Entering 1'!H778</f>
        <v>0</v>
      </c>
      <c r="I409" s="101">
        <f>'Entering 1'!I778</f>
        <v>0</v>
      </c>
      <c r="J409" s="101">
        <f>'Entering 1'!J778</f>
        <v>0</v>
      </c>
      <c r="K409" s="101">
        <f>'Entering 1'!K778</f>
        <v>0</v>
      </c>
      <c r="L409" s="101">
        <f>'Entering 1'!L778</f>
        <v>0</v>
      </c>
      <c r="M409" s="101">
        <f>'Entering 1'!M778</f>
        <v>0</v>
      </c>
      <c r="N409" s="101">
        <f>'Entering 1'!N778</f>
        <v>0</v>
      </c>
      <c r="O409" s="101">
        <f>'Entering 1'!O778</f>
        <v>0</v>
      </c>
      <c r="P409" s="101">
        <f>'Entering 1'!P778</f>
        <v>0</v>
      </c>
      <c r="Q409" s="101">
        <f>'Entering 1'!Q778</f>
        <v>0</v>
      </c>
      <c r="R409" s="128">
        <f>'Entering 1'!R778</f>
        <v>0</v>
      </c>
    </row>
    <row r="410" spans="1:18" ht="12" customHeight="1">
      <c r="A410" s="566"/>
      <c r="B410" s="116" t="str">
        <f>'Entering 1'!B779</f>
        <v>Automobiles (6 People)</v>
      </c>
      <c r="C410" s="126">
        <f>'Entering 1'!C779</f>
        <v>0</v>
      </c>
      <c r="D410" s="101">
        <f>'Entering 1'!D779</f>
        <v>0</v>
      </c>
      <c r="E410" s="101">
        <f>'Entering 1'!E779</f>
        <v>0</v>
      </c>
      <c r="F410" s="101">
        <f>'Entering 1'!F779</f>
        <v>0</v>
      </c>
      <c r="G410" s="101">
        <f>'Entering 1'!G779</f>
        <v>0</v>
      </c>
      <c r="H410" s="101">
        <f>'Entering 1'!H779</f>
        <v>0</v>
      </c>
      <c r="I410" s="101">
        <f>'Entering 1'!I779</f>
        <v>0</v>
      </c>
      <c r="J410" s="101">
        <f>'Entering 1'!J779</f>
        <v>0</v>
      </c>
      <c r="K410" s="101">
        <f>'Entering 1'!K779</f>
        <v>0</v>
      </c>
      <c r="L410" s="101">
        <f>'Entering 1'!L779</f>
        <v>0</v>
      </c>
      <c r="M410" s="101">
        <f>'Entering 1'!M779</f>
        <v>0</v>
      </c>
      <c r="N410" s="101">
        <f>'Entering 1'!N779</f>
        <v>0</v>
      </c>
      <c r="O410" s="101">
        <f>'Entering 1'!O779</f>
        <v>0</v>
      </c>
      <c r="P410" s="101">
        <f>'Entering 1'!P779</f>
        <v>0</v>
      </c>
      <c r="Q410" s="101">
        <f>'Entering 1'!Q779</f>
        <v>0</v>
      </c>
      <c r="R410" s="128">
        <f>'Entering 1'!R779</f>
        <v>0</v>
      </c>
    </row>
    <row r="411" spans="1:18" ht="12" customHeight="1">
      <c r="A411" s="566"/>
      <c r="B411" s="116" t="str">
        <f>'Entering 1'!B780</f>
        <v>Automobiles (7 People)</v>
      </c>
      <c r="C411" s="126">
        <f>'Entering 1'!C780</f>
        <v>0</v>
      </c>
      <c r="D411" s="101">
        <f>'Entering 1'!D780</f>
        <v>0</v>
      </c>
      <c r="E411" s="101">
        <f>'Entering 1'!E780</f>
        <v>0</v>
      </c>
      <c r="F411" s="101">
        <f>'Entering 1'!F780</f>
        <v>0</v>
      </c>
      <c r="G411" s="101">
        <f>'Entering 1'!G780</f>
        <v>0</v>
      </c>
      <c r="H411" s="101">
        <f>'Entering 1'!H780</f>
        <v>0</v>
      </c>
      <c r="I411" s="101">
        <f>'Entering 1'!I780</f>
        <v>0</v>
      </c>
      <c r="J411" s="101">
        <f>'Entering 1'!J780</f>
        <v>0</v>
      </c>
      <c r="K411" s="101">
        <f>'Entering 1'!K780</f>
        <v>0</v>
      </c>
      <c r="L411" s="101">
        <f>'Entering 1'!L780</f>
        <v>0</v>
      </c>
      <c r="M411" s="101">
        <f>'Entering 1'!M780</f>
        <v>0</v>
      </c>
      <c r="N411" s="101">
        <f>'Entering 1'!N780</f>
        <v>0</v>
      </c>
      <c r="O411" s="101">
        <f>'Entering 1'!O780</f>
        <v>0</v>
      </c>
      <c r="P411" s="101">
        <f>'Entering 1'!P780</f>
        <v>0</v>
      </c>
      <c r="Q411" s="101">
        <f>'Entering 1'!Q780</f>
        <v>0</v>
      </c>
      <c r="R411" s="128">
        <f>'Entering 1'!R780</f>
        <v>0</v>
      </c>
    </row>
    <row r="412" spans="1:18" ht="12" customHeight="1">
      <c r="A412" s="566"/>
      <c r="B412" s="183" t="str">
        <f>'Entering 1'!B781</f>
        <v>Automobiles (8 People)</v>
      </c>
      <c r="C412" s="168">
        <f>'Entering 1'!C781</f>
        <v>0</v>
      </c>
      <c r="D412" s="169">
        <f>'Entering 1'!D781</f>
        <v>0</v>
      </c>
      <c r="E412" s="169">
        <f>'Entering 1'!E781</f>
        <v>0</v>
      </c>
      <c r="F412" s="169">
        <f>'Entering 1'!F781</f>
        <v>0</v>
      </c>
      <c r="G412" s="169">
        <f>'Entering 1'!G781</f>
        <v>0</v>
      </c>
      <c r="H412" s="169">
        <f>'Entering 1'!H781</f>
        <v>0</v>
      </c>
      <c r="I412" s="169">
        <f>'Entering 1'!I781</f>
        <v>0</v>
      </c>
      <c r="J412" s="169">
        <f>'Entering 1'!J781</f>
        <v>0</v>
      </c>
      <c r="K412" s="169">
        <f>'Entering 1'!K781</f>
        <v>0</v>
      </c>
      <c r="L412" s="169">
        <f>'Entering 1'!L781</f>
        <v>0</v>
      </c>
      <c r="M412" s="169">
        <f>'Entering 1'!M781</f>
        <v>0</v>
      </c>
      <c r="N412" s="169">
        <f>'Entering 1'!N781</f>
        <v>0</v>
      </c>
      <c r="O412" s="169">
        <f>'Entering 1'!O781</f>
        <v>0</v>
      </c>
      <c r="P412" s="169">
        <f>'Entering 1'!P781</f>
        <v>0</v>
      </c>
      <c r="Q412" s="169">
        <f>'Entering 1'!Q781</f>
        <v>0</v>
      </c>
      <c r="R412" s="170">
        <f>'Entering 1'!R781</f>
        <v>0</v>
      </c>
    </row>
    <row r="413" spans="1:18" ht="12" customHeight="1">
      <c r="A413" s="566"/>
      <c r="B413" s="163" t="s">
        <v>257</v>
      </c>
      <c r="C413" s="164">
        <f t="shared" ref="C413:R413" si="76">SUM(C406:C412)</f>
        <v>0</v>
      </c>
      <c r="D413" s="165">
        <f t="shared" si="76"/>
        <v>0</v>
      </c>
      <c r="E413" s="165">
        <f t="shared" si="76"/>
        <v>0</v>
      </c>
      <c r="F413" s="165">
        <f t="shared" si="76"/>
        <v>0</v>
      </c>
      <c r="G413" s="165">
        <f t="shared" si="76"/>
        <v>0</v>
      </c>
      <c r="H413" s="165">
        <f t="shared" si="76"/>
        <v>0</v>
      </c>
      <c r="I413" s="165">
        <f t="shared" si="76"/>
        <v>0</v>
      </c>
      <c r="J413" s="165">
        <f t="shared" si="76"/>
        <v>0</v>
      </c>
      <c r="K413" s="165">
        <f t="shared" si="76"/>
        <v>0</v>
      </c>
      <c r="L413" s="165">
        <f t="shared" si="76"/>
        <v>0</v>
      </c>
      <c r="M413" s="165">
        <f t="shared" si="76"/>
        <v>0</v>
      </c>
      <c r="N413" s="165">
        <f t="shared" si="76"/>
        <v>0</v>
      </c>
      <c r="O413" s="165">
        <f t="shared" si="76"/>
        <v>0</v>
      </c>
      <c r="P413" s="165">
        <f t="shared" si="76"/>
        <v>0</v>
      </c>
      <c r="Q413" s="165">
        <f t="shared" si="76"/>
        <v>0</v>
      </c>
      <c r="R413" s="166">
        <f t="shared" si="76"/>
        <v>0</v>
      </c>
    </row>
    <row r="414" spans="1:18" ht="12" customHeight="1">
      <c r="A414" s="566"/>
      <c r="B414" s="167" t="s">
        <v>258</v>
      </c>
      <c r="C414" s="168">
        <f t="shared" ref="C414:R414" si="77">(C406*2)+(C407*3)+(C408*4)+(C409*5)+(C410*6)+(C411*7)+(C412*8)</f>
        <v>0</v>
      </c>
      <c r="D414" s="169">
        <f t="shared" si="77"/>
        <v>0</v>
      </c>
      <c r="E414" s="169">
        <f t="shared" si="77"/>
        <v>0</v>
      </c>
      <c r="F414" s="169">
        <f t="shared" si="77"/>
        <v>0</v>
      </c>
      <c r="G414" s="169">
        <f t="shared" si="77"/>
        <v>0</v>
      </c>
      <c r="H414" s="169">
        <f t="shared" si="77"/>
        <v>0</v>
      </c>
      <c r="I414" s="169">
        <f t="shared" si="77"/>
        <v>0</v>
      </c>
      <c r="J414" s="169">
        <f t="shared" si="77"/>
        <v>0</v>
      </c>
      <c r="K414" s="169">
        <f t="shared" si="77"/>
        <v>0</v>
      </c>
      <c r="L414" s="169">
        <f t="shared" si="77"/>
        <v>0</v>
      </c>
      <c r="M414" s="169">
        <f t="shared" si="77"/>
        <v>0</v>
      </c>
      <c r="N414" s="169">
        <f t="shared" si="77"/>
        <v>0</v>
      </c>
      <c r="O414" s="169">
        <f t="shared" si="77"/>
        <v>0</v>
      </c>
      <c r="P414" s="169">
        <f t="shared" si="77"/>
        <v>0</v>
      </c>
      <c r="Q414" s="169">
        <f t="shared" si="77"/>
        <v>0</v>
      </c>
      <c r="R414" s="170">
        <f t="shared" si="77"/>
        <v>0</v>
      </c>
    </row>
    <row r="415" spans="1:18" ht="12" customHeight="1">
      <c r="A415" s="566"/>
      <c r="B415" s="138" t="str">
        <f>'Entering 1'!B782</f>
        <v>MTS Shuttles</v>
      </c>
      <c r="C415" s="126">
        <f>'Entering 1'!C782</f>
        <v>0</v>
      </c>
      <c r="D415" s="101">
        <f>'Entering 1'!D782</f>
        <v>0</v>
      </c>
      <c r="E415" s="101">
        <f>'Entering 1'!E782</f>
        <v>0</v>
      </c>
      <c r="F415" s="101">
        <f>'Entering 1'!F782</f>
        <v>0</v>
      </c>
      <c r="G415" s="101">
        <f>'Entering 1'!G782</f>
        <v>0</v>
      </c>
      <c r="H415" s="101">
        <f>'Entering 1'!H782</f>
        <v>0</v>
      </c>
      <c r="I415" s="101">
        <f>'Entering 1'!I782</f>
        <v>0</v>
      </c>
      <c r="J415" s="101">
        <f>'Entering 1'!J782</f>
        <v>0</v>
      </c>
      <c r="K415" s="101">
        <f>'Entering 1'!K782</f>
        <v>0</v>
      </c>
      <c r="L415" s="101">
        <f>'Entering 1'!L782</f>
        <v>0</v>
      </c>
      <c r="M415" s="101">
        <f>'Entering 1'!M782</f>
        <v>0</v>
      </c>
      <c r="N415" s="101">
        <f>'Entering 1'!N782</f>
        <v>0</v>
      </c>
      <c r="O415" s="101">
        <f>'Entering 1'!O782</f>
        <v>0</v>
      </c>
      <c r="P415" s="101">
        <f>'Entering 1'!P782</f>
        <v>0</v>
      </c>
      <c r="Q415" s="101">
        <f>'Entering 1'!Q782</f>
        <v>0</v>
      </c>
      <c r="R415" s="128">
        <f>'Entering 1'!R782</f>
        <v>0</v>
      </c>
    </row>
    <row r="416" spans="1:18" ht="12" customHeight="1">
      <c r="A416" s="566"/>
      <c r="B416" s="138" t="str">
        <f>'Entering 1'!B783</f>
        <v>Private Shuttles</v>
      </c>
      <c r="C416" s="126">
        <f>'Entering 1'!C783</f>
        <v>0</v>
      </c>
      <c r="D416" s="101">
        <f>'Entering 1'!D783</f>
        <v>0</v>
      </c>
      <c r="E416" s="101">
        <f>'Entering 1'!E783</f>
        <v>0</v>
      </c>
      <c r="F416" s="101">
        <f>'Entering 1'!F783</f>
        <v>0</v>
      </c>
      <c r="G416" s="101">
        <f>'Entering 1'!G783</f>
        <v>0</v>
      </c>
      <c r="H416" s="101">
        <f>'Entering 1'!H783</f>
        <v>0</v>
      </c>
      <c r="I416" s="101">
        <f>'Entering 1'!I783</f>
        <v>0</v>
      </c>
      <c r="J416" s="101">
        <f>'Entering 1'!J783</f>
        <v>0</v>
      </c>
      <c r="K416" s="101">
        <f>'Entering 1'!K783</f>
        <v>0</v>
      </c>
      <c r="L416" s="101">
        <f>'Entering 1'!L783</f>
        <v>0</v>
      </c>
      <c r="M416" s="101">
        <f>'Entering 1'!M783</f>
        <v>0</v>
      </c>
      <c r="N416" s="101">
        <f>'Entering 1'!N783</f>
        <v>0</v>
      </c>
      <c r="O416" s="101">
        <f>'Entering 1'!O783</f>
        <v>0</v>
      </c>
      <c r="P416" s="101">
        <f>'Entering 1'!P783</f>
        <v>0</v>
      </c>
      <c r="Q416" s="101">
        <f>'Entering 1'!Q783</f>
        <v>0</v>
      </c>
      <c r="R416" s="128">
        <f>'Entering 1'!R783</f>
        <v>0</v>
      </c>
    </row>
    <row r="417" spans="1:18" ht="12" customHeight="1">
      <c r="A417" s="566"/>
      <c r="B417" s="138" t="str">
        <f>'Entering 1'!B784</f>
        <v>Private Vanpool Vehicles</v>
      </c>
      <c r="C417" s="126">
        <f>'Entering 1'!C784</f>
        <v>0</v>
      </c>
      <c r="D417" s="101">
        <f>'Entering 1'!D784</f>
        <v>0</v>
      </c>
      <c r="E417" s="101">
        <f>'Entering 1'!E784</f>
        <v>0</v>
      </c>
      <c r="F417" s="101">
        <f>'Entering 1'!F784</f>
        <v>0</v>
      </c>
      <c r="G417" s="101">
        <f>'Entering 1'!G784</f>
        <v>0</v>
      </c>
      <c r="H417" s="101">
        <f>'Entering 1'!H784</f>
        <v>0</v>
      </c>
      <c r="I417" s="101">
        <f>'Entering 1'!I784</f>
        <v>0</v>
      </c>
      <c r="J417" s="101">
        <f>'Entering 1'!J784</f>
        <v>0</v>
      </c>
      <c r="K417" s="101">
        <f>'Entering 1'!K784</f>
        <v>0</v>
      </c>
      <c r="L417" s="101">
        <f>'Entering 1'!L784</f>
        <v>0</v>
      </c>
      <c r="M417" s="101">
        <f>'Entering 1'!M784</f>
        <v>0</v>
      </c>
      <c r="N417" s="101">
        <f>'Entering 1'!N784</f>
        <v>0</v>
      </c>
      <c r="O417" s="101">
        <f>'Entering 1'!O784</f>
        <v>0</v>
      </c>
      <c r="P417" s="101">
        <f>'Entering 1'!P784</f>
        <v>0</v>
      </c>
      <c r="Q417" s="101">
        <f>'Entering 1'!Q784</f>
        <v>0</v>
      </c>
      <c r="R417" s="128">
        <f>'Entering 1'!R784</f>
        <v>0</v>
      </c>
    </row>
    <row r="418" spans="1:18" ht="12" customHeight="1">
      <c r="A418" s="566"/>
      <c r="B418" s="116" t="str">
        <f>'Entering 1'!B785</f>
        <v>Taxis</v>
      </c>
      <c r="C418" s="126">
        <f>'Entering 1'!C785</f>
        <v>0</v>
      </c>
      <c r="D418" s="101">
        <f>'Entering 1'!D785</f>
        <v>0</v>
      </c>
      <c r="E418" s="101">
        <f>'Entering 1'!E785</f>
        <v>0</v>
      </c>
      <c r="F418" s="101">
        <f>'Entering 1'!F785</f>
        <v>0</v>
      </c>
      <c r="G418" s="101">
        <f>'Entering 1'!G785</f>
        <v>0</v>
      </c>
      <c r="H418" s="101">
        <f>'Entering 1'!H785</f>
        <v>0</v>
      </c>
      <c r="I418" s="101">
        <f>'Entering 1'!I785</f>
        <v>0</v>
      </c>
      <c r="J418" s="101">
        <f>'Entering 1'!J785</f>
        <v>0</v>
      </c>
      <c r="K418" s="101">
        <f>'Entering 1'!K785</f>
        <v>0</v>
      </c>
      <c r="L418" s="101">
        <f>'Entering 1'!L785</f>
        <v>0</v>
      </c>
      <c r="M418" s="101">
        <f>'Entering 1'!M785</f>
        <v>0</v>
      </c>
      <c r="N418" s="101">
        <f>'Entering 1'!N785</f>
        <v>0</v>
      </c>
      <c r="O418" s="101">
        <f>'Entering 1'!O785</f>
        <v>0</v>
      </c>
      <c r="P418" s="101">
        <f>'Entering 1'!P785</f>
        <v>0</v>
      </c>
      <c r="Q418" s="101">
        <f>'Entering 1'!Q785</f>
        <v>0</v>
      </c>
      <c r="R418" s="128">
        <f>'Entering 1'!R785</f>
        <v>0</v>
      </c>
    </row>
    <row r="419" spans="1:18" ht="12" customHeight="1">
      <c r="A419" s="566"/>
      <c r="B419" s="138" t="str">
        <f>'Entering 1'!B786</f>
        <v>Uber/Lyft Vehicles</v>
      </c>
      <c r="C419" s="126">
        <f>'Entering 1'!C786</f>
        <v>0</v>
      </c>
      <c r="D419" s="101">
        <f>'Entering 1'!D786</f>
        <v>0</v>
      </c>
      <c r="E419" s="101">
        <f>'Entering 1'!E786</f>
        <v>0</v>
      </c>
      <c r="F419" s="101">
        <f>'Entering 1'!F786</f>
        <v>0</v>
      </c>
      <c r="G419" s="101">
        <f>'Entering 1'!G786</f>
        <v>0</v>
      </c>
      <c r="H419" s="101">
        <f>'Entering 1'!H786</f>
        <v>0</v>
      </c>
      <c r="I419" s="101">
        <f>'Entering 1'!I786</f>
        <v>0</v>
      </c>
      <c r="J419" s="101">
        <f>'Entering 1'!J786</f>
        <v>0</v>
      </c>
      <c r="K419" s="101">
        <f>'Entering 1'!K786</f>
        <v>0</v>
      </c>
      <c r="L419" s="101">
        <f>'Entering 1'!L786</f>
        <v>0</v>
      </c>
      <c r="M419" s="101">
        <f>'Entering 1'!M786</f>
        <v>0</v>
      </c>
      <c r="N419" s="101">
        <f>'Entering 1'!N786</f>
        <v>0</v>
      </c>
      <c r="O419" s="101">
        <f>'Entering 1'!O786</f>
        <v>0</v>
      </c>
      <c r="P419" s="101">
        <f>'Entering 1'!P786</f>
        <v>0</v>
      </c>
      <c r="Q419" s="101">
        <f>'Entering 1'!Q786</f>
        <v>0</v>
      </c>
      <c r="R419" s="128">
        <f>'Entering 1'!R786</f>
        <v>0</v>
      </c>
    </row>
    <row r="420" spans="1:18" ht="12" customHeight="1">
      <c r="A420" s="566"/>
      <c r="B420" s="121" t="str">
        <f>'Entering 1'!B799</f>
        <v>MTS Shuttle People</v>
      </c>
      <c r="C420" s="122">
        <f>'Entering 1'!C799</f>
        <v>0</v>
      </c>
      <c r="D420" s="123">
        <f>'Entering 1'!D799</f>
        <v>0</v>
      </c>
      <c r="E420" s="123">
        <f>'Entering 1'!E799</f>
        <v>0</v>
      </c>
      <c r="F420" s="123">
        <f>'Entering 1'!F799</f>
        <v>0</v>
      </c>
      <c r="G420" s="123">
        <f>'Entering 1'!G799</f>
        <v>0</v>
      </c>
      <c r="H420" s="123">
        <f>'Entering 1'!H799</f>
        <v>0</v>
      </c>
      <c r="I420" s="123">
        <f>'Entering 1'!I799</f>
        <v>0</v>
      </c>
      <c r="J420" s="123">
        <f>'Entering 1'!J799</f>
        <v>0</v>
      </c>
      <c r="K420" s="123">
        <f>'Entering 1'!K799</f>
        <v>0</v>
      </c>
      <c r="L420" s="123">
        <f>'Entering 1'!L799</f>
        <v>0</v>
      </c>
      <c r="M420" s="123">
        <f>'Entering 1'!M799</f>
        <v>0</v>
      </c>
      <c r="N420" s="123">
        <f>'Entering 1'!N799</f>
        <v>0</v>
      </c>
      <c r="O420" s="123">
        <f>'Entering 1'!O799</f>
        <v>0</v>
      </c>
      <c r="P420" s="123">
        <f>'Entering 1'!P799</f>
        <v>0</v>
      </c>
      <c r="Q420" s="123">
        <f>'Entering 1'!Q799</f>
        <v>0</v>
      </c>
      <c r="R420" s="124">
        <f>'Entering 1'!R799</f>
        <v>0</v>
      </c>
    </row>
    <row r="421" spans="1:18" ht="12" customHeight="1">
      <c r="A421" s="566"/>
      <c r="B421" s="121" t="str">
        <f>'Entering 1'!B800</f>
        <v>Private Shuttle People</v>
      </c>
      <c r="C421" s="122">
        <f>'Entering 1'!C800</f>
        <v>0</v>
      </c>
      <c r="D421" s="123">
        <f>'Entering 1'!D800</f>
        <v>0</v>
      </c>
      <c r="E421" s="123">
        <f>'Entering 1'!E800</f>
        <v>0</v>
      </c>
      <c r="F421" s="123">
        <f>'Entering 1'!F800</f>
        <v>0</v>
      </c>
      <c r="G421" s="123">
        <f>'Entering 1'!G800</f>
        <v>0</v>
      </c>
      <c r="H421" s="123">
        <f>'Entering 1'!H800</f>
        <v>0</v>
      </c>
      <c r="I421" s="123">
        <f>'Entering 1'!I800</f>
        <v>0</v>
      </c>
      <c r="J421" s="123">
        <f>'Entering 1'!J800</f>
        <v>0</v>
      </c>
      <c r="K421" s="123">
        <f>'Entering 1'!K800</f>
        <v>0</v>
      </c>
      <c r="L421" s="123">
        <f>'Entering 1'!L800</f>
        <v>0</v>
      </c>
      <c r="M421" s="123">
        <f>'Entering 1'!M800</f>
        <v>0</v>
      </c>
      <c r="N421" s="123">
        <f>'Entering 1'!N800</f>
        <v>0</v>
      </c>
      <c r="O421" s="123">
        <f>'Entering 1'!O800</f>
        <v>0</v>
      </c>
      <c r="P421" s="123">
        <f>'Entering 1'!P800</f>
        <v>0</v>
      </c>
      <c r="Q421" s="123">
        <f>'Entering 1'!Q800</f>
        <v>0</v>
      </c>
      <c r="R421" s="124">
        <f>'Entering 1'!R800</f>
        <v>0</v>
      </c>
    </row>
    <row r="422" spans="1:18" ht="12" customHeight="1">
      <c r="A422" s="566"/>
      <c r="B422" s="121" t="str">
        <f>'Entering 1'!B801</f>
        <v>Private Vanpool People</v>
      </c>
      <c r="C422" s="122">
        <f>'Entering 1'!C801</f>
        <v>0</v>
      </c>
      <c r="D422" s="123">
        <f>'Entering 1'!D801</f>
        <v>0</v>
      </c>
      <c r="E422" s="123">
        <f>'Entering 1'!E801</f>
        <v>0</v>
      </c>
      <c r="F422" s="123">
        <f>'Entering 1'!F801</f>
        <v>0</v>
      </c>
      <c r="G422" s="123">
        <f>'Entering 1'!G801</f>
        <v>0</v>
      </c>
      <c r="H422" s="123">
        <f>'Entering 1'!H801</f>
        <v>0</v>
      </c>
      <c r="I422" s="123">
        <f>'Entering 1'!I801</f>
        <v>0</v>
      </c>
      <c r="J422" s="123">
        <f>'Entering 1'!J801</f>
        <v>0</v>
      </c>
      <c r="K422" s="123">
        <f>'Entering 1'!K801</f>
        <v>0</v>
      </c>
      <c r="L422" s="123">
        <f>'Entering 1'!L801</f>
        <v>0</v>
      </c>
      <c r="M422" s="123">
        <f>'Entering 1'!M801</f>
        <v>0</v>
      </c>
      <c r="N422" s="123">
        <f>'Entering 1'!N801</f>
        <v>0</v>
      </c>
      <c r="O422" s="123">
        <f>'Entering 1'!O801</f>
        <v>0</v>
      </c>
      <c r="P422" s="123">
        <f>'Entering 1'!P801</f>
        <v>0</v>
      </c>
      <c r="Q422" s="123">
        <f>'Entering 1'!Q801</f>
        <v>0</v>
      </c>
      <c r="R422" s="124">
        <f>'Entering 1'!R801</f>
        <v>0</v>
      </c>
    </row>
    <row r="423" spans="1:18" ht="12" customHeight="1">
      <c r="A423" s="566"/>
      <c r="B423" s="121" t="str">
        <f>'Entering 1'!B802</f>
        <v>Taxi People</v>
      </c>
      <c r="C423" s="122">
        <f>'Entering 1'!C802</f>
        <v>0</v>
      </c>
      <c r="D423" s="123">
        <f>'Entering 1'!D802</f>
        <v>0</v>
      </c>
      <c r="E423" s="123">
        <f>'Entering 1'!E802</f>
        <v>0</v>
      </c>
      <c r="F423" s="123">
        <f>'Entering 1'!F802</f>
        <v>0</v>
      </c>
      <c r="G423" s="123">
        <f>'Entering 1'!G802</f>
        <v>0</v>
      </c>
      <c r="H423" s="123">
        <f>'Entering 1'!H802</f>
        <v>0</v>
      </c>
      <c r="I423" s="123">
        <f>'Entering 1'!I802</f>
        <v>0</v>
      </c>
      <c r="J423" s="123">
        <f>'Entering 1'!J802</f>
        <v>0</v>
      </c>
      <c r="K423" s="123">
        <f>'Entering 1'!K802</f>
        <v>0</v>
      </c>
      <c r="L423" s="123">
        <f>'Entering 1'!L802</f>
        <v>0</v>
      </c>
      <c r="M423" s="123">
        <f>'Entering 1'!M802</f>
        <v>0</v>
      </c>
      <c r="N423" s="123">
        <f>'Entering 1'!N802</f>
        <v>0</v>
      </c>
      <c r="O423" s="123">
        <f>'Entering 1'!O802</f>
        <v>0</v>
      </c>
      <c r="P423" s="123">
        <f>'Entering 1'!P802</f>
        <v>0</v>
      </c>
      <c r="Q423" s="123">
        <f>'Entering 1'!Q802</f>
        <v>0</v>
      </c>
      <c r="R423" s="124">
        <f>'Entering 1'!R802</f>
        <v>0</v>
      </c>
    </row>
    <row r="424" spans="1:18" ht="12" customHeight="1">
      <c r="A424" s="566"/>
      <c r="B424" s="184" t="str">
        <f>'Entering 1'!B803</f>
        <v>Uber/Lyft People</v>
      </c>
      <c r="C424" s="160">
        <f>'Entering 1'!C803</f>
        <v>0</v>
      </c>
      <c r="D424" s="161">
        <f>'Entering 1'!D803</f>
        <v>0</v>
      </c>
      <c r="E424" s="161">
        <f>'Entering 1'!E803</f>
        <v>0</v>
      </c>
      <c r="F424" s="161">
        <f>'Entering 1'!F803</f>
        <v>0</v>
      </c>
      <c r="G424" s="161">
        <f>'Entering 1'!G803</f>
        <v>0</v>
      </c>
      <c r="H424" s="161">
        <f>'Entering 1'!H803</f>
        <v>0</v>
      </c>
      <c r="I424" s="161">
        <f>'Entering 1'!I803</f>
        <v>0</v>
      </c>
      <c r="J424" s="161">
        <f>'Entering 1'!J803</f>
        <v>0</v>
      </c>
      <c r="K424" s="161">
        <f>'Entering 1'!K803</f>
        <v>2</v>
      </c>
      <c r="L424" s="161">
        <f>'Entering 1'!L803</f>
        <v>0</v>
      </c>
      <c r="M424" s="161">
        <f>'Entering 1'!M803</f>
        <v>0</v>
      </c>
      <c r="N424" s="161">
        <f>'Entering 1'!N803</f>
        <v>0</v>
      </c>
      <c r="O424" s="161">
        <f>'Entering 1'!O803</f>
        <v>0</v>
      </c>
      <c r="P424" s="161">
        <f>'Entering 1'!P803</f>
        <v>0</v>
      </c>
      <c r="Q424" s="161">
        <f>'Entering 1'!Q803</f>
        <v>0</v>
      </c>
      <c r="R424" s="162">
        <f>'Entering 1'!R803</f>
        <v>0</v>
      </c>
    </row>
    <row r="425" spans="1:18" ht="12" customHeight="1">
      <c r="A425" s="566"/>
      <c r="B425" s="145" t="s">
        <v>261</v>
      </c>
      <c r="C425" s="126">
        <f t="shared" ref="C425:R425" si="78">SUM(C413,C415:C419)</f>
        <v>0</v>
      </c>
      <c r="D425" s="101">
        <f t="shared" si="78"/>
        <v>0</v>
      </c>
      <c r="E425" s="101">
        <f t="shared" si="78"/>
        <v>0</v>
      </c>
      <c r="F425" s="101">
        <f t="shared" si="78"/>
        <v>0</v>
      </c>
      <c r="G425" s="101">
        <f t="shared" si="78"/>
        <v>0</v>
      </c>
      <c r="H425" s="101">
        <f t="shared" si="78"/>
        <v>0</v>
      </c>
      <c r="I425" s="101">
        <f t="shared" si="78"/>
        <v>0</v>
      </c>
      <c r="J425" s="101">
        <f t="shared" si="78"/>
        <v>0</v>
      </c>
      <c r="K425" s="101">
        <f t="shared" si="78"/>
        <v>0</v>
      </c>
      <c r="L425" s="101">
        <f t="shared" si="78"/>
        <v>0</v>
      </c>
      <c r="M425" s="101">
        <f t="shared" si="78"/>
        <v>0</v>
      </c>
      <c r="N425" s="101">
        <f t="shared" si="78"/>
        <v>0</v>
      </c>
      <c r="O425" s="101">
        <f t="shared" si="78"/>
        <v>0</v>
      </c>
      <c r="P425" s="101">
        <f t="shared" si="78"/>
        <v>0</v>
      </c>
      <c r="Q425" s="101">
        <f t="shared" si="78"/>
        <v>0</v>
      </c>
      <c r="R425" s="128">
        <f t="shared" si="78"/>
        <v>0</v>
      </c>
    </row>
    <row r="426" spans="1:18" ht="12" customHeight="1">
      <c r="A426" s="567"/>
      <c r="B426" s="150" t="s">
        <v>262</v>
      </c>
      <c r="C426" s="177">
        <f t="shared" ref="C426:R426" si="79">(C414+SUM(C420:C424))</f>
        <v>0</v>
      </c>
      <c r="D426" s="178">
        <f t="shared" si="79"/>
        <v>0</v>
      </c>
      <c r="E426" s="178">
        <f t="shared" si="79"/>
        <v>0</v>
      </c>
      <c r="F426" s="178">
        <f t="shared" si="79"/>
        <v>0</v>
      </c>
      <c r="G426" s="178">
        <f t="shared" si="79"/>
        <v>0</v>
      </c>
      <c r="H426" s="178">
        <f t="shared" si="79"/>
        <v>0</v>
      </c>
      <c r="I426" s="178">
        <f t="shared" si="79"/>
        <v>0</v>
      </c>
      <c r="J426" s="178">
        <f t="shared" si="79"/>
        <v>0</v>
      </c>
      <c r="K426" s="178">
        <f t="shared" si="79"/>
        <v>2</v>
      </c>
      <c r="L426" s="178">
        <f t="shared" si="79"/>
        <v>0</v>
      </c>
      <c r="M426" s="178">
        <f t="shared" si="79"/>
        <v>0</v>
      </c>
      <c r="N426" s="178">
        <f t="shared" si="79"/>
        <v>0</v>
      </c>
      <c r="O426" s="178">
        <f t="shared" si="79"/>
        <v>0</v>
      </c>
      <c r="P426" s="178">
        <f t="shared" si="79"/>
        <v>0</v>
      </c>
      <c r="Q426" s="178">
        <f t="shared" si="79"/>
        <v>0</v>
      </c>
      <c r="R426" s="179">
        <f t="shared" si="79"/>
        <v>0</v>
      </c>
    </row>
    <row r="427" spans="1:18" ht="12" customHeight="1">
      <c r="A427" s="203"/>
      <c r="B427" s="204"/>
      <c r="C427" s="101"/>
      <c r="D427" s="101"/>
      <c r="E427" s="101"/>
      <c r="F427" s="101"/>
      <c r="G427" s="101"/>
      <c r="H427" s="101"/>
      <c r="I427" s="101"/>
      <c r="J427" s="101"/>
      <c r="K427" s="101"/>
      <c r="L427" s="101"/>
      <c r="M427" s="101"/>
      <c r="N427" s="101"/>
      <c r="O427" s="101"/>
      <c r="P427" s="101"/>
      <c r="Q427" s="101"/>
      <c r="R427" s="101"/>
    </row>
    <row r="428" spans="1:18" ht="12" customHeight="1">
      <c r="A428" s="203"/>
      <c r="B428" s="204"/>
      <c r="C428" s="101"/>
      <c r="D428" s="101"/>
      <c r="E428" s="101"/>
      <c r="F428" s="101"/>
      <c r="G428" s="101"/>
      <c r="H428" s="101"/>
      <c r="I428" s="101"/>
      <c r="J428" s="101"/>
      <c r="K428" s="101"/>
      <c r="L428" s="101"/>
      <c r="M428" s="101"/>
      <c r="N428" s="101"/>
      <c r="O428" s="101"/>
      <c r="P428" s="101"/>
      <c r="Q428" s="101"/>
      <c r="R428" s="101"/>
    </row>
    <row r="429" spans="1:18" ht="12" customHeight="1">
      <c r="A429" s="203"/>
      <c r="B429" s="204"/>
      <c r="C429" s="101"/>
      <c r="D429" s="101"/>
      <c r="E429" s="101"/>
      <c r="F429" s="101"/>
      <c r="G429" s="101"/>
      <c r="H429" s="101"/>
      <c r="I429" s="101"/>
      <c r="J429" s="101"/>
      <c r="K429" s="101"/>
      <c r="L429" s="101"/>
      <c r="M429" s="101"/>
      <c r="N429" s="101"/>
      <c r="O429" s="101"/>
      <c r="P429" s="101"/>
      <c r="Q429" s="101"/>
      <c r="R429" s="101"/>
    </row>
    <row r="430" spans="1:18" ht="12" customHeight="1">
      <c r="A430" s="203"/>
      <c r="B430" s="204"/>
      <c r="C430" s="101"/>
      <c r="D430" s="101"/>
      <c r="E430" s="101"/>
      <c r="F430" s="101"/>
      <c r="G430" s="101"/>
      <c r="H430" s="101"/>
      <c r="I430" s="101"/>
      <c r="J430" s="101"/>
      <c r="K430" s="101"/>
      <c r="L430" s="101"/>
      <c r="M430" s="101"/>
      <c r="N430" s="101"/>
      <c r="O430" s="101"/>
      <c r="P430" s="101"/>
      <c r="Q430" s="101"/>
      <c r="R430" s="101"/>
    </row>
    <row r="431" spans="1:18" ht="15.75" customHeight="1"/>
    <row r="432" spans="1:18"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2">
    <mergeCell ref="A322:A342"/>
    <mergeCell ref="A343:A363"/>
    <mergeCell ref="A364:A384"/>
    <mergeCell ref="A385:A405"/>
    <mergeCell ref="A406:A426"/>
    <mergeCell ref="A70:A90"/>
    <mergeCell ref="A91:A111"/>
    <mergeCell ref="A259:A279"/>
    <mergeCell ref="A280:A300"/>
    <mergeCell ref="A301:A321"/>
    <mergeCell ref="A112:A132"/>
    <mergeCell ref="A133:A153"/>
    <mergeCell ref="A154:A174"/>
    <mergeCell ref="A175:A195"/>
    <mergeCell ref="A196:A216"/>
    <mergeCell ref="A217:A237"/>
    <mergeCell ref="A238:A258"/>
    <mergeCell ref="A1:R1"/>
    <mergeCell ref="A2:R2"/>
    <mergeCell ref="A7:A27"/>
    <mergeCell ref="A28:A48"/>
    <mergeCell ref="A49:A69"/>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Key</vt:lpstr>
      <vt:lpstr>Schedule</vt:lpstr>
      <vt:lpstr>By Location Entering</vt:lpstr>
      <vt:lpstr>By Entrance Entering</vt:lpstr>
      <vt:lpstr>By Location Carpool Entering</vt:lpstr>
      <vt:lpstr>By Location Arriving</vt:lpstr>
      <vt:lpstr>By Location Departing</vt:lpstr>
      <vt:lpstr>PMD Breakdown Entering</vt:lpstr>
      <vt:lpstr>Carpool Breakdown Entering</vt:lpstr>
      <vt:lpstr>By Bus Stop Arriving</vt:lpstr>
      <vt:lpstr>By Bus Stop Departing</vt:lpstr>
      <vt:lpstr>Entering 1</vt:lpstr>
      <vt:lpstr>Arriving 1</vt:lpstr>
      <vt:lpstr>Departing 1</vt:lpstr>
      <vt:lpstr>Buses Arriving</vt:lpstr>
      <vt:lpstr>SIO Entering (RCD)</vt:lpstr>
      <vt:lpstr>SIO Exiting (LSD)</vt:lpstr>
      <vt:lpstr>Coaster East Entering (CPD)</vt:lpstr>
      <vt:lpstr>Coaster East Exiting (CPD)</vt:lpstr>
      <vt:lpstr>Mesa Nueva Entering (AW)</vt:lpstr>
      <vt:lpstr>Mesa Nueva Exiting (AW)</vt:lpstr>
      <vt:lpstr>EC Connector Entering (AW)</vt:lpstr>
      <vt:lpstr>EC Connector Exiting (HSD)</vt:lpstr>
      <vt:lpstr>South Campus Entering (VLJD)</vt:lpstr>
      <vt:lpstr>South Campus Exiting (VLJD)</vt:lpstr>
      <vt:lpstr>Hillcrest Entering MCH (AD)</vt:lpstr>
      <vt:lpstr>Hillcrest Entering Campus (GD)</vt:lpstr>
      <vt:lpstr>Hillcrest Exiting Campus (GD)</vt:lpstr>
      <vt:lpstr>Hillcrest Exiting MCH (AD)</vt:lpstr>
      <vt:lpstr>West Campus INTRA</vt:lpstr>
      <vt:lpstr>North Campus INTRA</vt:lpstr>
      <vt:lpstr>South Campus INTRA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Sandra E Chavez-martinez</cp:lastModifiedBy>
  <cp:lastPrinted>2022-09-27T20:33:19Z</cp:lastPrinted>
  <dcterms:modified xsi:type="dcterms:W3CDTF">2022-10-05T22:54:52Z</dcterms:modified>
</cp:coreProperties>
</file>